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Elektroinstalace" sheetId="3" r:id="rId3"/>
    <sheet name="03 - vzduchotechnika" sheetId="4" r:id="rId4"/>
    <sheet name="04 - Strukturovaná kabeláž" sheetId="5" r:id="rId5"/>
    <sheet name="05 - PZTS+EKV" sheetId="6" r:id="rId6"/>
    <sheet name="06 - Ochrana před bleskem" sheetId="7" r:id="rId7"/>
    <sheet name="07 - zdravotní instalace" sheetId="8" r:id="rId8"/>
    <sheet name="08 - vytápění" sheetId="9" r:id="rId9"/>
    <sheet name="99 - vedlejší a ostatní n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stavební část'!$C$105:$K$2494</definedName>
    <definedName name="_xlnm.Print_Area" localSheetId="1">'01 - stavební část'!$C$4:$J$39,'01 - stavební část'!$C$45:$J$87,'01 - stavební část'!$C$93:$K$2494</definedName>
    <definedName name="_xlnm.Print_Titles" localSheetId="1">'01 - stavební část'!$105:$105</definedName>
    <definedName name="_xlnm._FilterDatabase" localSheetId="2" hidden="1">'02 - Elektroinstalace'!$C$83:$K$153</definedName>
    <definedName name="_xlnm.Print_Area" localSheetId="2">'02 - Elektroinstalace'!$C$4:$J$39,'02 - Elektroinstalace'!$C$45:$J$65,'02 - Elektroinstalace'!$C$71:$K$153</definedName>
    <definedName name="_xlnm.Print_Titles" localSheetId="2">'02 - Elektroinstalace'!$83:$83</definedName>
    <definedName name="_xlnm._FilterDatabase" localSheetId="3" hidden="1">'03 - vzduchotechnika'!$C$85:$K$171</definedName>
    <definedName name="_xlnm.Print_Area" localSheetId="3">'03 - vzduchotechnika'!$C$4:$J$39,'03 - vzduchotechnika'!$C$45:$J$67,'03 - vzduchotechnika'!$C$73:$K$171</definedName>
    <definedName name="_xlnm.Print_Titles" localSheetId="3">'03 - vzduchotechnika'!$85:$85</definedName>
    <definedName name="_xlnm._FilterDatabase" localSheetId="4" hidden="1">'04 - Strukturovaná kabeláž'!$C$82:$K$131</definedName>
    <definedName name="_xlnm.Print_Area" localSheetId="4">'04 - Strukturovaná kabeláž'!$C$4:$J$39,'04 - Strukturovaná kabeláž'!$C$45:$J$64,'04 - Strukturovaná kabeláž'!$C$70:$K$131</definedName>
    <definedName name="_xlnm.Print_Titles" localSheetId="4">'04 - Strukturovaná kabeláž'!$82:$82</definedName>
    <definedName name="_xlnm._FilterDatabase" localSheetId="5" hidden="1">'05 - PZTS+EKV'!$C$82:$K$124</definedName>
    <definedName name="_xlnm.Print_Area" localSheetId="5">'05 - PZTS+EKV'!$C$4:$J$39,'05 - PZTS+EKV'!$C$45:$J$64,'05 - PZTS+EKV'!$C$70:$K$124</definedName>
    <definedName name="_xlnm.Print_Titles" localSheetId="5">'05 - PZTS+EKV'!$82:$82</definedName>
    <definedName name="_xlnm._FilterDatabase" localSheetId="6" hidden="1">'06 - Ochrana před bleskem'!$C$79:$K$101</definedName>
    <definedName name="_xlnm.Print_Area" localSheetId="6">'06 - Ochrana před bleskem'!$C$4:$J$39,'06 - Ochrana před bleskem'!$C$45:$J$61,'06 - Ochrana před bleskem'!$C$67:$K$101</definedName>
    <definedName name="_xlnm.Print_Titles" localSheetId="6">'06 - Ochrana před bleskem'!$79:$79</definedName>
    <definedName name="_xlnm._FilterDatabase" localSheetId="7" hidden="1">'07 - zdravotní instalace'!$C$83:$K$174</definedName>
    <definedName name="_xlnm.Print_Area" localSheetId="7">'07 - zdravotní instalace'!$C$4:$J$39,'07 - zdravotní instalace'!$C$45:$J$65,'07 - zdravotní instalace'!$C$71:$K$174</definedName>
    <definedName name="_xlnm.Print_Titles" localSheetId="7">'07 - zdravotní instalace'!$83:$83</definedName>
    <definedName name="_xlnm._FilterDatabase" localSheetId="8" hidden="1">'08 - vytápění'!$C$82:$K$125</definedName>
    <definedName name="_xlnm.Print_Area" localSheetId="8">'08 - vytápění'!$C$4:$J$39,'08 - vytápění'!$C$45:$J$64,'08 - vytápění'!$C$70:$K$125</definedName>
    <definedName name="_xlnm.Print_Titles" localSheetId="8">'08 - vytápění'!$82:$82</definedName>
    <definedName name="_xlnm._FilterDatabase" localSheetId="9" hidden="1">'99 - vedlejší a ostatní n...'!$C$84:$K$134</definedName>
    <definedName name="_xlnm.Print_Area" localSheetId="9">'99 - vedlejší a ostatní n...'!$C$4:$J$39,'99 - vedlejší a ostatní n...'!$C$45:$J$66,'99 - vedlejší a ostatní n...'!$C$72:$K$134</definedName>
    <definedName name="_xlnm.Print_Titles" localSheetId="9">'99 - vedlejší a ostatní n...'!$84:$84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52"/>
  <c r="E7"/>
  <c r="E48"/>
  <c i="9" r="J37"/>
  <c r="J36"/>
  <c i="1" r="AY62"/>
  <c i="9" r="J35"/>
  <c i="1" r="AX62"/>
  <c i="9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48"/>
  <c i="8" r="J37"/>
  <c r="J36"/>
  <c i="1" r="AY61"/>
  <c i="8" r="J35"/>
  <c i="1" r="AX61"/>
  <c i="8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54"/>
  <c r="J14"/>
  <c r="J12"/>
  <c r="J52"/>
  <c r="E7"/>
  <c r="E74"/>
  <c i="7" r="J37"/>
  <c r="J36"/>
  <c i="1" r="AY60"/>
  <c i="7" r="J35"/>
  <c i="1" r="AX60"/>
  <c i="7"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55"/>
  <c r="J23"/>
  <c r="J21"/>
  <c r="E21"/>
  <c r="J76"/>
  <c r="J20"/>
  <c r="J18"/>
  <c r="E18"/>
  <c r="F77"/>
  <c r="J17"/>
  <c r="J15"/>
  <c r="E15"/>
  <c r="F54"/>
  <c r="J14"/>
  <c r="J12"/>
  <c r="J74"/>
  <c r="E7"/>
  <c r="E70"/>
  <c i="6" r="J37"/>
  <c r="J36"/>
  <c i="1" r="AY59"/>
  <c i="6" r="J35"/>
  <c i="1" r="AX59"/>
  <c i="6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55"/>
  <c r="J17"/>
  <c r="J15"/>
  <c r="E15"/>
  <c r="F79"/>
  <c r="J14"/>
  <c r="J12"/>
  <c r="J77"/>
  <c r="E7"/>
  <c r="E73"/>
  <c i="5" r="J37"/>
  <c r="J36"/>
  <c i="1" r="AY58"/>
  <c i="5" r="J35"/>
  <c i="1" r="AX58"/>
  <c i="5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77"/>
  <c r="E7"/>
  <c r="E73"/>
  <c i="4" r="J37"/>
  <c r="J36"/>
  <c i="1" r="AY57"/>
  <c i="4" r="J35"/>
  <c i="1" r="AX57"/>
  <c i="4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0"/>
  <c r="E78"/>
  <c r="F52"/>
  <c r="E50"/>
  <c r="J24"/>
  <c r="E24"/>
  <c r="J55"/>
  <c r="J23"/>
  <c r="J21"/>
  <c r="E21"/>
  <c r="J54"/>
  <c r="J20"/>
  <c r="J18"/>
  <c r="E18"/>
  <c r="F83"/>
  <c r="J17"/>
  <c r="J15"/>
  <c r="E15"/>
  <c r="F54"/>
  <c r="J14"/>
  <c r="J12"/>
  <c r="J80"/>
  <c r="E7"/>
  <c r="E48"/>
  <c i="3" r="J37"/>
  <c r="J36"/>
  <c i="1" r="AY56"/>
  <c i="3" r="J35"/>
  <c i="1" r="AX56"/>
  <c i="3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54"/>
  <c r="J14"/>
  <c r="J12"/>
  <c r="J78"/>
  <c r="E7"/>
  <c r="E48"/>
  <c i="2" r="J37"/>
  <c r="J36"/>
  <c i="1" r="AY55"/>
  <c i="2" r="J35"/>
  <c i="1" r="AX55"/>
  <c i="2" r="BI2494"/>
  <c r="BH2494"/>
  <c r="BG2494"/>
  <c r="BF2494"/>
  <c r="T2494"/>
  <c r="R2494"/>
  <c r="P2494"/>
  <c r="BI2493"/>
  <c r="BH2493"/>
  <c r="BG2493"/>
  <c r="BF2493"/>
  <c r="T2493"/>
  <c r="R2493"/>
  <c r="P2493"/>
  <c r="BI2492"/>
  <c r="BH2492"/>
  <c r="BG2492"/>
  <c r="BF2492"/>
  <c r="T2492"/>
  <c r="R2492"/>
  <c r="P2492"/>
  <c r="BI2487"/>
  <c r="BH2487"/>
  <c r="BG2487"/>
  <c r="BF2487"/>
  <c r="T2487"/>
  <c r="T2486"/>
  <c r="T2485"/>
  <c r="R2487"/>
  <c r="R2486"/>
  <c r="R2485"/>
  <c r="P2487"/>
  <c r="P2486"/>
  <c r="P2485"/>
  <c r="BI2484"/>
  <c r="BH2484"/>
  <c r="BG2484"/>
  <c r="BF2484"/>
  <c r="T2484"/>
  <c r="T2483"/>
  <c r="R2484"/>
  <c r="R2483"/>
  <c r="P2484"/>
  <c r="P2483"/>
  <c r="BI2481"/>
  <c r="BH2481"/>
  <c r="BG2481"/>
  <c r="BF2481"/>
  <c r="T2481"/>
  <c r="R2481"/>
  <c r="P2481"/>
  <c r="BI2391"/>
  <c r="BH2391"/>
  <c r="BG2391"/>
  <c r="BF2391"/>
  <c r="T2391"/>
  <c r="R2391"/>
  <c r="P2391"/>
  <c r="BI2308"/>
  <c r="BH2308"/>
  <c r="BG2308"/>
  <c r="BF2308"/>
  <c r="T2308"/>
  <c r="R2308"/>
  <c r="P2308"/>
  <c r="BI2305"/>
  <c r="BH2305"/>
  <c r="BG2305"/>
  <c r="BF2305"/>
  <c r="T2305"/>
  <c r="R2305"/>
  <c r="P2305"/>
  <c r="BI2294"/>
  <c r="BH2294"/>
  <c r="BG2294"/>
  <c r="BF2294"/>
  <c r="T2294"/>
  <c r="R2294"/>
  <c r="P2294"/>
  <c r="BI2286"/>
  <c r="BH2286"/>
  <c r="BG2286"/>
  <c r="BF2286"/>
  <c r="T2286"/>
  <c r="R2286"/>
  <c r="P2286"/>
  <c r="BI2284"/>
  <c r="BH2284"/>
  <c r="BG2284"/>
  <c r="BF2284"/>
  <c r="T2284"/>
  <c r="R2284"/>
  <c r="P2284"/>
  <c r="BI2279"/>
  <c r="BH2279"/>
  <c r="BG2279"/>
  <c r="BF2279"/>
  <c r="T2279"/>
  <c r="R2279"/>
  <c r="P2279"/>
  <c r="BI2269"/>
  <c r="BH2269"/>
  <c r="BG2269"/>
  <c r="BF2269"/>
  <c r="T2269"/>
  <c r="R2269"/>
  <c r="P2269"/>
  <c r="BI2258"/>
  <c r="BH2258"/>
  <c r="BG2258"/>
  <c r="BF2258"/>
  <c r="T2258"/>
  <c r="R2258"/>
  <c r="P2258"/>
  <c r="BI2255"/>
  <c r="BH2255"/>
  <c r="BG2255"/>
  <c r="BF2255"/>
  <c r="T2255"/>
  <c r="R2255"/>
  <c r="P2255"/>
  <c r="BI2253"/>
  <c r="BH2253"/>
  <c r="BG2253"/>
  <c r="BF2253"/>
  <c r="T2253"/>
  <c r="R2253"/>
  <c r="P2253"/>
  <c r="BI2249"/>
  <c r="BH2249"/>
  <c r="BG2249"/>
  <c r="BF2249"/>
  <c r="T2249"/>
  <c r="R2249"/>
  <c r="P2249"/>
  <c r="BI2247"/>
  <c r="BH2247"/>
  <c r="BG2247"/>
  <c r="BF2247"/>
  <c r="T2247"/>
  <c r="R2247"/>
  <c r="P2247"/>
  <c r="BI2245"/>
  <c r="BH2245"/>
  <c r="BG2245"/>
  <c r="BF2245"/>
  <c r="T2245"/>
  <c r="R2245"/>
  <c r="P2245"/>
  <c r="BI2243"/>
  <c r="BH2243"/>
  <c r="BG2243"/>
  <c r="BF2243"/>
  <c r="T2243"/>
  <c r="R2243"/>
  <c r="P2243"/>
  <c r="BI2241"/>
  <c r="BH2241"/>
  <c r="BG2241"/>
  <c r="BF2241"/>
  <c r="T2241"/>
  <c r="R2241"/>
  <c r="P2241"/>
  <c r="BI2239"/>
  <c r="BH2239"/>
  <c r="BG2239"/>
  <c r="BF2239"/>
  <c r="T2239"/>
  <c r="R2239"/>
  <c r="P2239"/>
  <c r="BI2237"/>
  <c r="BH2237"/>
  <c r="BG2237"/>
  <c r="BF2237"/>
  <c r="T2237"/>
  <c r="R2237"/>
  <c r="P2237"/>
  <c r="BI2231"/>
  <c r="BH2231"/>
  <c r="BG2231"/>
  <c r="BF2231"/>
  <c r="T2231"/>
  <c r="R2231"/>
  <c r="P2231"/>
  <c r="BI2229"/>
  <c r="BH2229"/>
  <c r="BG2229"/>
  <c r="BF2229"/>
  <c r="T2229"/>
  <c r="R2229"/>
  <c r="P2229"/>
  <c r="BI2221"/>
  <c r="BH2221"/>
  <c r="BG2221"/>
  <c r="BF2221"/>
  <c r="T2221"/>
  <c r="R2221"/>
  <c r="P2221"/>
  <c r="BI2219"/>
  <c r="BH2219"/>
  <c r="BG2219"/>
  <c r="BF2219"/>
  <c r="T2219"/>
  <c r="R2219"/>
  <c r="P2219"/>
  <c r="BI2207"/>
  <c r="BH2207"/>
  <c r="BG2207"/>
  <c r="BF2207"/>
  <c r="T2207"/>
  <c r="R2207"/>
  <c r="P2207"/>
  <c r="BI2202"/>
  <c r="BH2202"/>
  <c r="BG2202"/>
  <c r="BF2202"/>
  <c r="T2202"/>
  <c r="R2202"/>
  <c r="P2202"/>
  <c r="BI2185"/>
  <c r="BH2185"/>
  <c r="BG2185"/>
  <c r="BF2185"/>
  <c r="T2185"/>
  <c r="R2185"/>
  <c r="P2185"/>
  <c r="BI2154"/>
  <c r="BH2154"/>
  <c r="BG2154"/>
  <c r="BF2154"/>
  <c r="T2154"/>
  <c r="R2154"/>
  <c r="P2154"/>
  <c r="BI2149"/>
  <c r="BH2149"/>
  <c r="BG2149"/>
  <c r="BF2149"/>
  <c r="T2149"/>
  <c r="R2149"/>
  <c r="P2149"/>
  <c r="BI2146"/>
  <c r="BH2146"/>
  <c r="BG2146"/>
  <c r="BF2146"/>
  <c r="T2146"/>
  <c r="R2146"/>
  <c r="P2146"/>
  <c r="BI2144"/>
  <c r="BH2144"/>
  <c r="BG2144"/>
  <c r="BF2144"/>
  <c r="T2144"/>
  <c r="R2144"/>
  <c r="P2144"/>
  <c r="BI2142"/>
  <c r="BH2142"/>
  <c r="BG2142"/>
  <c r="BF2142"/>
  <c r="T2142"/>
  <c r="R2142"/>
  <c r="P2142"/>
  <c r="BI2138"/>
  <c r="BH2138"/>
  <c r="BG2138"/>
  <c r="BF2138"/>
  <c r="T2138"/>
  <c r="R2138"/>
  <c r="P2138"/>
  <c r="BI2134"/>
  <c r="BH2134"/>
  <c r="BG2134"/>
  <c r="BF2134"/>
  <c r="T2134"/>
  <c r="R2134"/>
  <c r="P2134"/>
  <c r="BI2132"/>
  <c r="BH2132"/>
  <c r="BG2132"/>
  <c r="BF2132"/>
  <c r="T2132"/>
  <c r="R2132"/>
  <c r="P2132"/>
  <c r="BI2119"/>
  <c r="BH2119"/>
  <c r="BG2119"/>
  <c r="BF2119"/>
  <c r="T2119"/>
  <c r="R2119"/>
  <c r="P2119"/>
  <c r="BI2108"/>
  <c r="BH2108"/>
  <c r="BG2108"/>
  <c r="BF2108"/>
  <c r="T2108"/>
  <c r="R2108"/>
  <c r="P2108"/>
  <c r="BI2104"/>
  <c r="BH2104"/>
  <c r="BG2104"/>
  <c r="BF2104"/>
  <c r="T2104"/>
  <c r="R2104"/>
  <c r="P2104"/>
  <c r="BI2102"/>
  <c r="BH2102"/>
  <c r="BG2102"/>
  <c r="BF2102"/>
  <c r="T2102"/>
  <c r="R2102"/>
  <c r="P2102"/>
  <c r="BI2100"/>
  <c r="BH2100"/>
  <c r="BG2100"/>
  <c r="BF2100"/>
  <c r="T2100"/>
  <c r="R2100"/>
  <c r="P2100"/>
  <c r="BI2090"/>
  <c r="BH2090"/>
  <c r="BG2090"/>
  <c r="BF2090"/>
  <c r="T2090"/>
  <c r="R2090"/>
  <c r="P2090"/>
  <c r="BI2087"/>
  <c r="BH2087"/>
  <c r="BG2087"/>
  <c r="BF2087"/>
  <c r="T2087"/>
  <c r="R2087"/>
  <c r="P2087"/>
  <c r="BI2085"/>
  <c r="BH2085"/>
  <c r="BG2085"/>
  <c r="BF2085"/>
  <c r="T2085"/>
  <c r="R2085"/>
  <c r="P2085"/>
  <c r="BI2081"/>
  <c r="BH2081"/>
  <c r="BG2081"/>
  <c r="BF2081"/>
  <c r="T2081"/>
  <c r="R2081"/>
  <c r="P2081"/>
  <c r="BI2079"/>
  <c r="BH2079"/>
  <c r="BG2079"/>
  <c r="BF2079"/>
  <c r="T2079"/>
  <c r="R2079"/>
  <c r="P2079"/>
  <c r="BI2077"/>
  <c r="BH2077"/>
  <c r="BG2077"/>
  <c r="BF2077"/>
  <c r="T2077"/>
  <c r="R2077"/>
  <c r="P2077"/>
  <c r="BI2069"/>
  <c r="BH2069"/>
  <c r="BG2069"/>
  <c r="BF2069"/>
  <c r="T2069"/>
  <c r="R2069"/>
  <c r="P2069"/>
  <c r="BI2059"/>
  <c r="BH2059"/>
  <c r="BG2059"/>
  <c r="BF2059"/>
  <c r="T2059"/>
  <c r="R2059"/>
  <c r="P2059"/>
  <c r="BI2055"/>
  <c r="BH2055"/>
  <c r="BG2055"/>
  <c r="BF2055"/>
  <c r="T2055"/>
  <c r="R2055"/>
  <c r="P2055"/>
  <c r="BI2040"/>
  <c r="BH2040"/>
  <c r="BG2040"/>
  <c r="BF2040"/>
  <c r="T2040"/>
  <c r="R2040"/>
  <c r="P2040"/>
  <c r="BI2031"/>
  <c r="BH2031"/>
  <c r="BG2031"/>
  <c r="BF2031"/>
  <c r="T2031"/>
  <c r="R2031"/>
  <c r="P2031"/>
  <c r="BI2017"/>
  <c r="BH2017"/>
  <c r="BG2017"/>
  <c r="BF2017"/>
  <c r="T2017"/>
  <c r="R2017"/>
  <c r="P2017"/>
  <c r="BI2015"/>
  <c r="BH2015"/>
  <c r="BG2015"/>
  <c r="BF2015"/>
  <c r="T2015"/>
  <c r="R2015"/>
  <c r="P2015"/>
  <c r="BI2009"/>
  <c r="BH2009"/>
  <c r="BG2009"/>
  <c r="BF2009"/>
  <c r="T2009"/>
  <c r="R2009"/>
  <c r="P2009"/>
  <c r="BI2005"/>
  <c r="BH2005"/>
  <c r="BG2005"/>
  <c r="BF2005"/>
  <c r="T2005"/>
  <c r="R2005"/>
  <c r="P2005"/>
  <c r="BI2003"/>
  <c r="BH2003"/>
  <c r="BG2003"/>
  <c r="BF2003"/>
  <c r="T2003"/>
  <c r="R2003"/>
  <c r="P2003"/>
  <c r="BI1998"/>
  <c r="BH1998"/>
  <c r="BG1998"/>
  <c r="BF1998"/>
  <c r="T1998"/>
  <c r="R1998"/>
  <c r="P1998"/>
  <c r="BI1996"/>
  <c r="BH1996"/>
  <c r="BG1996"/>
  <c r="BF1996"/>
  <c r="T1996"/>
  <c r="R1996"/>
  <c r="P1996"/>
  <c r="BI1991"/>
  <c r="BH1991"/>
  <c r="BG1991"/>
  <c r="BF1991"/>
  <c r="T1991"/>
  <c r="R1991"/>
  <c r="P1991"/>
  <c r="BI1989"/>
  <c r="BH1989"/>
  <c r="BG1989"/>
  <c r="BF1989"/>
  <c r="T1989"/>
  <c r="R1989"/>
  <c r="P1989"/>
  <c r="BI1975"/>
  <c r="BH1975"/>
  <c r="BG1975"/>
  <c r="BF1975"/>
  <c r="T1975"/>
  <c r="R1975"/>
  <c r="P1975"/>
  <c r="BI1961"/>
  <c r="BH1961"/>
  <c r="BG1961"/>
  <c r="BF1961"/>
  <c r="T1961"/>
  <c r="R1961"/>
  <c r="P1961"/>
  <c r="BI1958"/>
  <c r="BH1958"/>
  <c r="BG1958"/>
  <c r="BF1958"/>
  <c r="T1958"/>
  <c r="R1958"/>
  <c r="P1958"/>
  <c r="BI1956"/>
  <c r="BH1956"/>
  <c r="BG1956"/>
  <c r="BF1956"/>
  <c r="T1956"/>
  <c r="R1956"/>
  <c r="P1956"/>
  <c r="BI1952"/>
  <c r="BH1952"/>
  <c r="BG1952"/>
  <c r="BF1952"/>
  <c r="T1952"/>
  <c r="R1952"/>
  <c r="P1952"/>
  <c r="BI1929"/>
  <c r="BH1929"/>
  <c r="BG1929"/>
  <c r="BF1929"/>
  <c r="T1929"/>
  <c r="R1929"/>
  <c r="P1929"/>
  <c r="BI1921"/>
  <c r="BH1921"/>
  <c r="BG1921"/>
  <c r="BF1921"/>
  <c r="T1921"/>
  <c r="R1921"/>
  <c r="P1921"/>
  <c r="BI1916"/>
  <c r="BH1916"/>
  <c r="BG1916"/>
  <c r="BF1916"/>
  <c r="T1916"/>
  <c r="R1916"/>
  <c r="P1916"/>
  <c r="BI1913"/>
  <c r="BH1913"/>
  <c r="BG1913"/>
  <c r="BF1913"/>
  <c r="T1913"/>
  <c r="R1913"/>
  <c r="P1913"/>
  <c r="BI1911"/>
  <c r="BH1911"/>
  <c r="BG1911"/>
  <c r="BF1911"/>
  <c r="T1911"/>
  <c r="R1911"/>
  <c r="P1911"/>
  <c r="BI1907"/>
  <c r="BH1907"/>
  <c r="BG1907"/>
  <c r="BF1907"/>
  <c r="T1907"/>
  <c r="R1907"/>
  <c r="P1907"/>
  <c r="BI1903"/>
  <c r="BH1903"/>
  <c r="BG1903"/>
  <c r="BF1903"/>
  <c r="T1903"/>
  <c r="R1903"/>
  <c r="P1903"/>
  <c r="BI1899"/>
  <c r="BH1899"/>
  <c r="BG1899"/>
  <c r="BF1899"/>
  <c r="T1899"/>
  <c r="R1899"/>
  <c r="P1899"/>
  <c r="BI1895"/>
  <c r="BH1895"/>
  <c r="BG1895"/>
  <c r="BF1895"/>
  <c r="T1895"/>
  <c r="R1895"/>
  <c r="P1895"/>
  <c r="BI1891"/>
  <c r="BH1891"/>
  <c r="BG1891"/>
  <c r="BF1891"/>
  <c r="T1891"/>
  <c r="R1891"/>
  <c r="P1891"/>
  <c r="BI1887"/>
  <c r="BH1887"/>
  <c r="BG1887"/>
  <c r="BF1887"/>
  <c r="T1887"/>
  <c r="R1887"/>
  <c r="P1887"/>
  <c r="BI1886"/>
  <c r="BH1886"/>
  <c r="BG1886"/>
  <c r="BF1886"/>
  <c r="T1886"/>
  <c r="R1886"/>
  <c r="P1886"/>
  <c r="BI1885"/>
  <c r="BH1885"/>
  <c r="BG1885"/>
  <c r="BF1885"/>
  <c r="T1885"/>
  <c r="R1885"/>
  <c r="P1885"/>
  <c r="BI1884"/>
  <c r="BH1884"/>
  <c r="BG1884"/>
  <c r="BF1884"/>
  <c r="T1884"/>
  <c r="R1884"/>
  <c r="P1884"/>
  <c r="BI1883"/>
  <c r="BH1883"/>
  <c r="BG1883"/>
  <c r="BF1883"/>
  <c r="T1883"/>
  <c r="R1883"/>
  <c r="P1883"/>
  <c r="BI1882"/>
  <c r="BH1882"/>
  <c r="BG1882"/>
  <c r="BF1882"/>
  <c r="T1882"/>
  <c r="R1882"/>
  <c r="P1882"/>
  <c r="BI1881"/>
  <c r="BH1881"/>
  <c r="BG1881"/>
  <c r="BF1881"/>
  <c r="T1881"/>
  <c r="R1881"/>
  <c r="P1881"/>
  <c r="BI1880"/>
  <c r="BH1880"/>
  <c r="BG1880"/>
  <c r="BF1880"/>
  <c r="T1880"/>
  <c r="R1880"/>
  <c r="P1880"/>
  <c r="BI1875"/>
  <c r="BH1875"/>
  <c r="BG1875"/>
  <c r="BF1875"/>
  <c r="T1875"/>
  <c r="R1875"/>
  <c r="P1875"/>
  <c r="BI1871"/>
  <c r="BH1871"/>
  <c r="BG1871"/>
  <c r="BF1871"/>
  <c r="T1871"/>
  <c r="R1871"/>
  <c r="P1871"/>
  <c r="BI1867"/>
  <c r="BH1867"/>
  <c r="BG1867"/>
  <c r="BF1867"/>
  <c r="T1867"/>
  <c r="R1867"/>
  <c r="P1867"/>
  <c r="BI1863"/>
  <c r="BH1863"/>
  <c r="BG1863"/>
  <c r="BF1863"/>
  <c r="T1863"/>
  <c r="R1863"/>
  <c r="P1863"/>
  <c r="BI1858"/>
  <c r="BH1858"/>
  <c r="BG1858"/>
  <c r="BF1858"/>
  <c r="T1858"/>
  <c r="R1858"/>
  <c r="P1858"/>
  <c r="BI1854"/>
  <c r="BH1854"/>
  <c r="BG1854"/>
  <c r="BF1854"/>
  <c r="T1854"/>
  <c r="R1854"/>
  <c r="P1854"/>
  <c r="BI1850"/>
  <c r="BH1850"/>
  <c r="BG1850"/>
  <c r="BF1850"/>
  <c r="T1850"/>
  <c r="R1850"/>
  <c r="P1850"/>
  <c r="BI1846"/>
  <c r="BH1846"/>
  <c r="BG1846"/>
  <c r="BF1846"/>
  <c r="T1846"/>
  <c r="R1846"/>
  <c r="P1846"/>
  <c r="BI1842"/>
  <c r="BH1842"/>
  <c r="BG1842"/>
  <c r="BF1842"/>
  <c r="T1842"/>
  <c r="R1842"/>
  <c r="P1842"/>
  <c r="BI1838"/>
  <c r="BH1838"/>
  <c r="BG1838"/>
  <c r="BF1838"/>
  <c r="T1838"/>
  <c r="R1838"/>
  <c r="P1838"/>
  <c r="BI1823"/>
  <c r="BH1823"/>
  <c r="BG1823"/>
  <c r="BF1823"/>
  <c r="T1823"/>
  <c r="R1823"/>
  <c r="P1823"/>
  <c r="BI1819"/>
  <c r="BH1819"/>
  <c r="BG1819"/>
  <c r="BF1819"/>
  <c r="T1819"/>
  <c r="R1819"/>
  <c r="P1819"/>
  <c r="BI1815"/>
  <c r="BH1815"/>
  <c r="BG1815"/>
  <c r="BF1815"/>
  <c r="T1815"/>
  <c r="R1815"/>
  <c r="P1815"/>
  <c r="BI1807"/>
  <c r="BH1807"/>
  <c r="BG1807"/>
  <c r="BF1807"/>
  <c r="T1807"/>
  <c r="R1807"/>
  <c r="P1807"/>
  <c r="BI1803"/>
  <c r="BH1803"/>
  <c r="BG1803"/>
  <c r="BF1803"/>
  <c r="T1803"/>
  <c r="R1803"/>
  <c r="P1803"/>
  <c r="BI1799"/>
  <c r="BH1799"/>
  <c r="BG1799"/>
  <c r="BF1799"/>
  <c r="T1799"/>
  <c r="R1799"/>
  <c r="P1799"/>
  <c r="BI1795"/>
  <c r="BH1795"/>
  <c r="BG1795"/>
  <c r="BF1795"/>
  <c r="T1795"/>
  <c r="R1795"/>
  <c r="P1795"/>
  <c r="BI1785"/>
  <c r="BH1785"/>
  <c r="BG1785"/>
  <c r="BF1785"/>
  <c r="T1785"/>
  <c r="R1785"/>
  <c r="P1785"/>
  <c r="BI1781"/>
  <c r="BH1781"/>
  <c r="BG1781"/>
  <c r="BF1781"/>
  <c r="T1781"/>
  <c r="R1781"/>
  <c r="P1781"/>
  <c r="BI1776"/>
  <c r="BH1776"/>
  <c r="BG1776"/>
  <c r="BF1776"/>
  <c r="T1776"/>
  <c r="R1776"/>
  <c r="P1776"/>
  <c r="BI1772"/>
  <c r="BH1772"/>
  <c r="BG1772"/>
  <c r="BF1772"/>
  <c r="T1772"/>
  <c r="R1772"/>
  <c r="P1772"/>
  <c r="BI1768"/>
  <c r="BH1768"/>
  <c r="BG1768"/>
  <c r="BF1768"/>
  <c r="T1768"/>
  <c r="R1768"/>
  <c r="P1768"/>
  <c r="BI1765"/>
  <c r="BH1765"/>
  <c r="BG1765"/>
  <c r="BF1765"/>
  <c r="T1765"/>
  <c r="R1765"/>
  <c r="P1765"/>
  <c r="BI1763"/>
  <c r="BH1763"/>
  <c r="BG1763"/>
  <c r="BF1763"/>
  <c r="T1763"/>
  <c r="R1763"/>
  <c r="P1763"/>
  <c r="BI1758"/>
  <c r="BH1758"/>
  <c r="BG1758"/>
  <c r="BF1758"/>
  <c r="T1758"/>
  <c r="R1758"/>
  <c r="P1758"/>
  <c r="BI1755"/>
  <c r="BH1755"/>
  <c r="BG1755"/>
  <c r="BF1755"/>
  <c r="T1755"/>
  <c r="R1755"/>
  <c r="P1755"/>
  <c r="BI1754"/>
  <c r="BH1754"/>
  <c r="BG1754"/>
  <c r="BF1754"/>
  <c r="T1754"/>
  <c r="R1754"/>
  <c r="P1754"/>
  <c r="BI1748"/>
  <c r="BH1748"/>
  <c r="BG1748"/>
  <c r="BF1748"/>
  <c r="T1748"/>
  <c r="R1748"/>
  <c r="P1748"/>
  <c r="BI1745"/>
  <c r="BH1745"/>
  <c r="BG1745"/>
  <c r="BF1745"/>
  <c r="T1745"/>
  <c r="R1745"/>
  <c r="P1745"/>
  <c r="BI1744"/>
  <c r="BH1744"/>
  <c r="BG1744"/>
  <c r="BF1744"/>
  <c r="T1744"/>
  <c r="R1744"/>
  <c r="P1744"/>
  <c r="BI1741"/>
  <c r="BH1741"/>
  <c r="BG1741"/>
  <c r="BF1741"/>
  <c r="T1741"/>
  <c r="R1741"/>
  <c r="P1741"/>
  <c r="BI1739"/>
  <c r="BH1739"/>
  <c r="BG1739"/>
  <c r="BF1739"/>
  <c r="T1739"/>
  <c r="R1739"/>
  <c r="P1739"/>
  <c r="BI1733"/>
  <c r="BH1733"/>
  <c r="BG1733"/>
  <c r="BF1733"/>
  <c r="T1733"/>
  <c r="R1733"/>
  <c r="P1733"/>
  <c r="BI1729"/>
  <c r="BH1729"/>
  <c r="BG1729"/>
  <c r="BF1729"/>
  <c r="T1729"/>
  <c r="R1729"/>
  <c r="P1729"/>
  <c r="BI1723"/>
  <c r="BH1723"/>
  <c r="BG1723"/>
  <c r="BF1723"/>
  <c r="T1723"/>
  <c r="R1723"/>
  <c r="P1723"/>
  <c r="BI1716"/>
  <c r="BH1716"/>
  <c r="BG1716"/>
  <c r="BF1716"/>
  <c r="T1716"/>
  <c r="R1716"/>
  <c r="P1716"/>
  <c r="BI1712"/>
  <c r="BH1712"/>
  <c r="BG1712"/>
  <c r="BF1712"/>
  <c r="T1712"/>
  <c r="R1712"/>
  <c r="P1712"/>
  <c r="BI1706"/>
  <c r="BH1706"/>
  <c r="BG1706"/>
  <c r="BF1706"/>
  <c r="T1706"/>
  <c r="R1706"/>
  <c r="P1706"/>
  <c r="BI1701"/>
  <c r="BH1701"/>
  <c r="BG1701"/>
  <c r="BF1701"/>
  <c r="T1701"/>
  <c r="R1701"/>
  <c r="P1701"/>
  <c r="BI1696"/>
  <c r="BH1696"/>
  <c r="BG1696"/>
  <c r="BF1696"/>
  <c r="T1696"/>
  <c r="R1696"/>
  <c r="P1696"/>
  <c r="BI1691"/>
  <c r="BH1691"/>
  <c r="BG1691"/>
  <c r="BF1691"/>
  <c r="T1691"/>
  <c r="R1691"/>
  <c r="P1691"/>
  <c r="BI1689"/>
  <c r="BH1689"/>
  <c r="BG1689"/>
  <c r="BF1689"/>
  <c r="T1689"/>
  <c r="R1689"/>
  <c r="P1689"/>
  <c r="BI1688"/>
  <c r="BH1688"/>
  <c r="BG1688"/>
  <c r="BF1688"/>
  <c r="T1688"/>
  <c r="R1688"/>
  <c r="P1688"/>
  <c r="BI1683"/>
  <c r="BH1683"/>
  <c r="BG1683"/>
  <c r="BF1683"/>
  <c r="T1683"/>
  <c r="R1683"/>
  <c r="P1683"/>
  <c r="BI1679"/>
  <c r="BH1679"/>
  <c r="BG1679"/>
  <c r="BF1679"/>
  <c r="T1679"/>
  <c r="R1679"/>
  <c r="P1679"/>
  <c r="BI1675"/>
  <c r="BH1675"/>
  <c r="BG1675"/>
  <c r="BF1675"/>
  <c r="T1675"/>
  <c r="R1675"/>
  <c r="P1675"/>
  <c r="BI1672"/>
  <c r="BH1672"/>
  <c r="BG1672"/>
  <c r="BF1672"/>
  <c r="T1672"/>
  <c r="R1672"/>
  <c r="P1672"/>
  <c r="BI1670"/>
  <c r="BH1670"/>
  <c r="BG1670"/>
  <c r="BF1670"/>
  <c r="T1670"/>
  <c r="R1670"/>
  <c r="P1670"/>
  <c r="BI1665"/>
  <c r="BH1665"/>
  <c r="BG1665"/>
  <c r="BF1665"/>
  <c r="T1665"/>
  <c r="R1665"/>
  <c r="P1665"/>
  <c r="BI1656"/>
  <c r="BH1656"/>
  <c r="BG1656"/>
  <c r="BF1656"/>
  <c r="T1656"/>
  <c r="R1656"/>
  <c r="P1656"/>
  <c r="BI1652"/>
  <c r="BH1652"/>
  <c r="BG1652"/>
  <c r="BF1652"/>
  <c r="T1652"/>
  <c r="R1652"/>
  <c r="P1652"/>
  <c r="BI1648"/>
  <c r="BH1648"/>
  <c r="BG1648"/>
  <c r="BF1648"/>
  <c r="T1648"/>
  <c r="R1648"/>
  <c r="P1648"/>
  <c r="BI1644"/>
  <c r="BH1644"/>
  <c r="BG1644"/>
  <c r="BF1644"/>
  <c r="T1644"/>
  <c r="R1644"/>
  <c r="P1644"/>
  <c r="BI1634"/>
  <c r="BH1634"/>
  <c r="BG1634"/>
  <c r="BF1634"/>
  <c r="T1634"/>
  <c r="R1634"/>
  <c r="P1634"/>
  <c r="BI1633"/>
  <c r="BH1633"/>
  <c r="BG1633"/>
  <c r="BF1633"/>
  <c r="T1633"/>
  <c r="R1633"/>
  <c r="P1633"/>
  <c r="BI1628"/>
  <c r="BH1628"/>
  <c r="BG1628"/>
  <c r="BF1628"/>
  <c r="T1628"/>
  <c r="R1628"/>
  <c r="P1628"/>
  <c r="BI1627"/>
  <c r="BH1627"/>
  <c r="BG1627"/>
  <c r="BF1627"/>
  <c r="T1627"/>
  <c r="R1627"/>
  <c r="P1627"/>
  <c r="BI1622"/>
  <c r="BH1622"/>
  <c r="BG1622"/>
  <c r="BF1622"/>
  <c r="T1622"/>
  <c r="R1622"/>
  <c r="P1622"/>
  <c r="BI1613"/>
  <c r="BH1613"/>
  <c r="BG1613"/>
  <c r="BF1613"/>
  <c r="T1613"/>
  <c r="R1613"/>
  <c r="P1613"/>
  <c r="BI1608"/>
  <c r="BH1608"/>
  <c r="BG1608"/>
  <c r="BF1608"/>
  <c r="T1608"/>
  <c r="R1608"/>
  <c r="P1608"/>
  <c r="BI1601"/>
  <c r="BH1601"/>
  <c r="BG1601"/>
  <c r="BF1601"/>
  <c r="T1601"/>
  <c r="R1601"/>
  <c r="P1601"/>
  <c r="BI1596"/>
  <c r="BH1596"/>
  <c r="BG1596"/>
  <c r="BF1596"/>
  <c r="T1596"/>
  <c r="R1596"/>
  <c r="P1596"/>
  <c r="BI1587"/>
  <c r="BH1587"/>
  <c r="BG1587"/>
  <c r="BF1587"/>
  <c r="T1587"/>
  <c r="R1587"/>
  <c r="P1587"/>
  <c r="BI1585"/>
  <c r="BH1585"/>
  <c r="BG1585"/>
  <c r="BF1585"/>
  <c r="T1585"/>
  <c r="R1585"/>
  <c r="P1585"/>
  <c r="BI1575"/>
  <c r="BH1575"/>
  <c r="BG1575"/>
  <c r="BF1575"/>
  <c r="T1575"/>
  <c r="R1575"/>
  <c r="P1575"/>
  <c r="BI1570"/>
  <c r="BH1570"/>
  <c r="BG1570"/>
  <c r="BF1570"/>
  <c r="T1570"/>
  <c r="R1570"/>
  <c r="P1570"/>
  <c r="BI1566"/>
  <c r="BH1566"/>
  <c r="BG1566"/>
  <c r="BF1566"/>
  <c r="T1566"/>
  <c r="R1566"/>
  <c r="P1566"/>
  <c r="BI1564"/>
  <c r="BH1564"/>
  <c r="BG1564"/>
  <c r="BF1564"/>
  <c r="T1564"/>
  <c r="R1564"/>
  <c r="P1564"/>
  <c r="BI1560"/>
  <c r="BH1560"/>
  <c r="BG1560"/>
  <c r="BF1560"/>
  <c r="T1560"/>
  <c r="R1560"/>
  <c r="P1560"/>
  <c r="BI1555"/>
  <c r="BH1555"/>
  <c r="BG1555"/>
  <c r="BF1555"/>
  <c r="T1555"/>
  <c r="R1555"/>
  <c r="P1555"/>
  <c r="BI1551"/>
  <c r="BH1551"/>
  <c r="BG1551"/>
  <c r="BF1551"/>
  <c r="T1551"/>
  <c r="R1551"/>
  <c r="P1551"/>
  <c r="BI1546"/>
  <c r="BH1546"/>
  <c r="BG1546"/>
  <c r="BF1546"/>
  <c r="T1546"/>
  <c r="R1546"/>
  <c r="P1546"/>
  <c r="BI1541"/>
  <c r="BH1541"/>
  <c r="BG1541"/>
  <c r="BF1541"/>
  <c r="T1541"/>
  <c r="R1541"/>
  <c r="P1541"/>
  <c r="BI1537"/>
  <c r="BH1537"/>
  <c r="BG1537"/>
  <c r="BF1537"/>
  <c r="T1537"/>
  <c r="R1537"/>
  <c r="P1537"/>
  <c r="BI1535"/>
  <c r="BH1535"/>
  <c r="BG1535"/>
  <c r="BF1535"/>
  <c r="T1535"/>
  <c r="R1535"/>
  <c r="P1535"/>
  <c r="BI1531"/>
  <c r="BH1531"/>
  <c r="BG1531"/>
  <c r="BF1531"/>
  <c r="T1531"/>
  <c r="R1531"/>
  <c r="P1531"/>
  <c r="BI1505"/>
  <c r="BH1505"/>
  <c r="BG1505"/>
  <c r="BF1505"/>
  <c r="T1505"/>
  <c r="R1505"/>
  <c r="P1505"/>
  <c r="BI1495"/>
  <c r="BH1495"/>
  <c r="BG1495"/>
  <c r="BF1495"/>
  <c r="T1495"/>
  <c r="R1495"/>
  <c r="P1495"/>
  <c r="BI1490"/>
  <c r="BH1490"/>
  <c r="BG1490"/>
  <c r="BF1490"/>
  <c r="T1490"/>
  <c r="R1490"/>
  <c r="P1490"/>
  <c r="BI1485"/>
  <c r="BH1485"/>
  <c r="BG1485"/>
  <c r="BF1485"/>
  <c r="T1485"/>
  <c r="R1485"/>
  <c r="P1485"/>
  <c r="BI1481"/>
  <c r="BH1481"/>
  <c r="BG1481"/>
  <c r="BF1481"/>
  <c r="T1481"/>
  <c r="R1481"/>
  <c r="P1481"/>
  <c r="BI1477"/>
  <c r="BH1477"/>
  <c r="BG1477"/>
  <c r="BF1477"/>
  <c r="T1477"/>
  <c r="R1477"/>
  <c r="P1477"/>
  <c r="BI1473"/>
  <c r="BH1473"/>
  <c r="BG1473"/>
  <c r="BF1473"/>
  <c r="T1473"/>
  <c r="R1473"/>
  <c r="P1473"/>
  <c r="BI1468"/>
  <c r="BH1468"/>
  <c r="BG1468"/>
  <c r="BF1468"/>
  <c r="T1468"/>
  <c r="R1468"/>
  <c r="P1468"/>
  <c r="BI1453"/>
  <c r="BH1453"/>
  <c r="BG1453"/>
  <c r="BF1453"/>
  <c r="T1453"/>
  <c r="R1453"/>
  <c r="P1453"/>
  <c r="BI1438"/>
  <c r="BH1438"/>
  <c r="BG1438"/>
  <c r="BF1438"/>
  <c r="T1438"/>
  <c r="R1438"/>
  <c r="P1438"/>
  <c r="BI1429"/>
  <c r="BH1429"/>
  <c r="BG1429"/>
  <c r="BF1429"/>
  <c r="T1429"/>
  <c r="R1429"/>
  <c r="P1429"/>
  <c r="BI1426"/>
  <c r="BH1426"/>
  <c r="BG1426"/>
  <c r="BF1426"/>
  <c r="T1426"/>
  <c r="R1426"/>
  <c r="P1426"/>
  <c r="BI1424"/>
  <c r="BH1424"/>
  <c r="BG1424"/>
  <c r="BF1424"/>
  <c r="T1424"/>
  <c r="R1424"/>
  <c r="P1424"/>
  <c r="BI1421"/>
  <c r="BH1421"/>
  <c r="BG1421"/>
  <c r="BF1421"/>
  <c r="T1421"/>
  <c r="R1421"/>
  <c r="P1421"/>
  <c r="BI1418"/>
  <c r="BH1418"/>
  <c r="BG1418"/>
  <c r="BF1418"/>
  <c r="T1418"/>
  <c r="R1418"/>
  <c r="P1418"/>
  <c r="BI1414"/>
  <c r="BH1414"/>
  <c r="BG1414"/>
  <c r="BF1414"/>
  <c r="T1414"/>
  <c r="R1414"/>
  <c r="P1414"/>
  <c r="BI1411"/>
  <c r="BH1411"/>
  <c r="BG1411"/>
  <c r="BF1411"/>
  <c r="T1411"/>
  <c r="R1411"/>
  <c r="P1411"/>
  <c r="BI1407"/>
  <c r="BH1407"/>
  <c r="BG1407"/>
  <c r="BF1407"/>
  <c r="T1407"/>
  <c r="R1407"/>
  <c r="P1407"/>
  <c r="BI1403"/>
  <c r="BH1403"/>
  <c r="BG1403"/>
  <c r="BF1403"/>
  <c r="T1403"/>
  <c r="R1403"/>
  <c r="P1403"/>
  <c r="BI1402"/>
  <c r="BH1402"/>
  <c r="BG1402"/>
  <c r="BF1402"/>
  <c r="T1402"/>
  <c r="R1402"/>
  <c r="P1402"/>
  <c r="BI1397"/>
  <c r="BH1397"/>
  <c r="BG1397"/>
  <c r="BF1397"/>
  <c r="T1397"/>
  <c r="R1397"/>
  <c r="P1397"/>
  <c r="BI1392"/>
  <c r="BH1392"/>
  <c r="BG1392"/>
  <c r="BF1392"/>
  <c r="T1392"/>
  <c r="R1392"/>
  <c r="P1392"/>
  <c r="BI1391"/>
  <c r="BH1391"/>
  <c r="BG1391"/>
  <c r="BF1391"/>
  <c r="T1391"/>
  <c r="R1391"/>
  <c r="P1391"/>
  <c r="BI1388"/>
  <c r="BH1388"/>
  <c r="BG1388"/>
  <c r="BF1388"/>
  <c r="T1388"/>
  <c r="R1388"/>
  <c r="P1388"/>
  <c r="BI1385"/>
  <c r="BH1385"/>
  <c r="BG1385"/>
  <c r="BF1385"/>
  <c r="T1385"/>
  <c r="R1385"/>
  <c r="P1385"/>
  <c r="BI1383"/>
  <c r="BH1383"/>
  <c r="BG1383"/>
  <c r="BF1383"/>
  <c r="T1383"/>
  <c r="R1383"/>
  <c r="P1383"/>
  <c r="BI1382"/>
  <c r="BH1382"/>
  <c r="BG1382"/>
  <c r="BF1382"/>
  <c r="T1382"/>
  <c r="R1382"/>
  <c r="P1382"/>
  <c r="BI1380"/>
  <c r="BH1380"/>
  <c r="BG1380"/>
  <c r="BF1380"/>
  <c r="T1380"/>
  <c r="R1380"/>
  <c r="P1380"/>
  <c r="BI1379"/>
  <c r="BH1379"/>
  <c r="BG1379"/>
  <c r="BF1379"/>
  <c r="T1379"/>
  <c r="R1379"/>
  <c r="P1379"/>
  <c r="BI1377"/>
  <c r="BH1377"/>
  <c r="BG1377"/>
  <c r="BF1377"/>
  <c r="T1377"/>
  <c r="R1377"/>
  <c r="P1377"/>
  <c r="BI1376"/>
  <c r="BH1376"/>
  <c r="BG1376"/>
  <c r="BF1376"/>
  <c r="T1376"/>
  <c r="R1376"/>
  <c r="P1376"/>
  <c r="BI1374"/>
  <c r="BH1374"/>
  <c r="BG1374"/>
  <c r="BF1374"/>
  <c r="T1374"/>
  <c r="R1374"/>
  <c r="P1374"/>
  <c r="BI1373"/>
  <c r="BH1373"/>
  <c r="BG1373"/>
  <c r="BF1373"/>
  <c r="T1373"/>
  <c r="R1373"/>
  <c r="P1373"/>
  <c r="BI1372"/>
  <c r="BH1372"/>
  <c r="BG1372"/>
  <c r="BF1372"/>
  <c r="T1372"/>
  <c r="R1372"/>
  <c r="P1372"/>
  <c r="BI1371"/>
  <c r="BH1371"/>
  <c r="BG1371"/>
  <c r="BF1371"/>
  <c r="T1371"/>
  <c r="R1371"/>
  <c r="P1371"/>
  <c r="BI1369"/>
  <c r="BH1369"/>
  <c r="BG1369"/>
  <c r="BF1369"/>
  <c r="T1369"/>
  <c r="R1369"/>
  <c r="P1369"/>
  <c r="BI1366"/>
  <c r="BH1366"/>
  <c r="BG1366"/>
  <c r="BF1366"/>
  <c r="T1366"/>
  <c r="R1366"/>
  <c r="P1366"/>
  <c r="BI1364"/>
  <c r="BH1364"/>
  <c r="BG1364"/>
  <c r="BF1364"/>
  <c r="T1364"/>
  <c r="R1364"/>
  <c r="P1364"/>
  <c r="BI1357"/>
  <c r="BH1357"/>
  <c r="BG1357"/>
  <c r="BF1357"/>
  <c r="T1357"/>
  <c r="R1357"/>
  <c r="P1357"/>
  <c r="BI1346"/>
  <c r="BH1346"/>
  <c r="BG1346"/>
  <c r="BF1346"/>
  <c r="T1346"/>
  <c r="R1346"/>
  <c r="P1346"/>
  <c r="BI1344"/>
  <c r="BH1344"/>
  <c r="BG1344"/>
  <c r="BF1344"/>
  <c r="T1344"/>
  <c r="R1344"/>
  <c r="P1344"/>
  <c r="BI1339"/>
  <c r="BH1339"/>
  <c r="BG1339"/>
  <c r="BF1339"/>
  <c r="T1339"/>
  <c r="R1339"/>
  <c r="P1339"/>
  <c r="BI1337"/>
  <c r="BH1337"/>
  <c r="BG1337"/>
  <c r="BF1337"/>
  <c r="T1337"/>
  <c r="R1337"/>
  <c r="P1337"/>
  <c r="BI1332"/>
  <c r="BH1332"/>
  <c r="BG1332"/>
  <c r="BF1332"/>
  <c r="T1332"/>
  <c r="R1332"/>
  <c r="P1332"/>
  <c r="BI1330"/>
  <c r="BH1330"/>
  <c r="BG1330"/>
  <c r="BF1330"/>
  <c r="T1330"/>
  <c r="R1330"/>
  <c r="P1330"/>
  <c r="BI1325"/>
  <c r="BH1325"/>
  <c r="BG1325"/>
  <c r="BF1325"/>
  <c r="T1325"/>
  <c r="R1325"/>
  <c r="P1325"/>
  <c r="BI1322"/>
  <c r="BH1322"/>
  <c r="BG1322"/>
  <c r="BF1322"/>
  <c r="T1322"/>
  <c r="T1321"/>
  <c r="R1322"/>
  <c r="R1321"/>
  <c r="P1322"/>
  <c r="P1321"/>
  <c r="BI1320"/>
  <c r="BH1320"/>
  <c r="BG1320"/>
  <c r="BF1320"/>
  <c r="T1320"/>
  <c r="R1320"/>
  <c r="P1320"/>
  <c r="BI1318"/>
  <c r="BH1318"/>
  <c r="BG1318"/>
  <c r="BF1318"/>
  <c r="T1318"/>
  <c r="R1318"/>
  <c r="P1318"/>
  <c r="BI1317"/>
  <c r="BH1317"/>
  <c r="BG1317"/>
  <c r="BF1317"/>
  <c r="T1317"/>
  <c r="R1317"/>
  <c r="P1317"/>
  <c r="BI1316"/>
  <c r="BH1316"/>
  <c r="BG1316"/>
  <c r="BF1316"/>
  <c r="T1316"/>
  <c r="R1316"/>
  <c r="P1316"/>
  <c r="BI1315"/>
  <c r="BH1315"/>
  <c r="BG1315"/>
  <c r="BF1315"/>
  <c r="T1315"/>
  <c r="R1315"/>
  <c r="P1315"/>
  <c r="BI1313"/>
  <c r="BH1313"/>
  <c r="BG1313"/>
  <c r="BF1313"/>
  <c r="T1313"/>
  <c r="R1313"/>
  <c r="P1313"/>
  <c r="BI1312"/>
  <c r="BH1312"/>
  <c r="BG1312"/>
  <c r="BF1312"/>
  <c r="T1312"/>
  <c r="R1312"/>
  <c r="P1312"/>
  <c r="BI1310"/>
  <c r="BH1310"/>
  <c r="BG1310"/>
  <c r="BF1310"/>
  <c r="T1310"/>
  <c r="R1310"/>
  <c r="P1310"/>
  <c r="BI1306"/>
  <c r="BH1306"/>
  <c r="BG1306"/>
  <c r="BF1306"/>
  <c r="T1306"/>
  <c r="R1306"/>
  <c r="P1306"/>
  <c r="BI1301"/>
  <c r="BH1301"/>
  <c r="BG1301"/>
  <c r="BF1301"/>
  <c r="T1301"/>
  <c r="R1301"/>
  <c r="P1301"/>
  <c r="BI1296"/>
  <c r="BH1296"/>
  <c r="BG1296"/>
  <c r="BF1296"/>
  <c r="T1296"/>
  <c r="R1296"/>
  <c r="P1296"/>
  <c r="BI1287"/>
  <c r="BH1287"/>
  <c r="BG1287"/>
  <c r="BF1287"/>
  <c r="T1287"/>
  <c r="R1287"/>
  <c r="P1287"/>
  <c r="BI1109"/>
  <c r="BH1109"/>
  <c r="BG1109"/>
  <c r="BF1109"/>
  <c r="T1109"/>
  <c r="R1109"/>
  <c r="P1109"/>
  <c r="BI1098"/>
  <c r="BH1098"/>
  <c r="BG1098"/>
  <c r="BF1098"/>
  <c r="T1098"/>
  <c r="R1098"/>
  <c r="P1098"/>
  <c r="BI1081"/>
  <c r="BH1081"/>
  <c r="BG1081"/>
  <c r="BF1081"/>
  <c r="T1081"/>
  <c r="R1081"/>
  <c r="P1081"/>
  <c r="BI1072"/>
  <c r="BH1072"/>
  <c r="BG1072"/>
  <c r="BF1072"/>
  <c r="T1072"/>
  <c r="R1072"/>
  <c r="P1072"/>
  <c r="BI1067"/>
  <c r="BH1067"/>
  <c r="BG1067"/>
  <c r="BF1067"/>
  <c r="T1067"/>
  <c r="R1067"/>
  <c r="P1067"/>
  <c r="BI1062"/>
  <c r="BH1062"/>
  <c r="BG1062"/>
  <c r="BF1062"/>
  <c r="T1062"/>
  <c r="R1062"/>
  <c r="P1062"/>
  <c r="BI1057"/>
  <c r="BH1057"/>
  <c r="BG1057"/>
  <c r="BF1057"/>
  <c r="T1057"/>
  <c r="R1057"/>
  <c r="P1057"/>
  <c r="BI1046"/>
  <c r="BH1046"/>
  <c r="BG1046"/>
  <c r="BF1046"/>
  <c r="T1046"/>
  <c r="R1046"/>
  <c r="P1046"/>
  <c r="BI1041"/>
  <c r="BH1041"/>
  <c r="BG1041"/>
  <c r="BF1041"/>
  <c r="T1041"/>
  <c r="R1041"/>
  <c r="P1041"/>
  <c r="BI1034"/>
  <c r="BH1034"/>
  <c r="BG1034"/>
  <c r="BF1034"/>
  <c r="T1034"/>
  <c r="R1034"/>
  <c r="P1034"/>
  <c r="BI1029"/>
  <c r="BH1029"/>
  <c r="BG1029"/>
  <c r="BF1029"/>
  <c r="T1029"/>
  <c r="R1029"/>
  <c r="P1029"/>
  <c r="BI1009"/>
  <c r="BH1009"/>
  <c r="BG1009"/>
  <c r="BF1009"/>
  <c r="T1009"/>
  <c r="R1009"/>
  <c r="P1009"/>
  <c r="BI1004"/>
  <c r="BH1004"/>
  <c r="BG1004"/>
  <c r="BF1004"/>
  <c r="T1004"/>
  <c r="R1004"/>
  <c r="P1004"/>
  <c r="BI999"/>
  <c r="BH999"/>
  <c r="BG999"/>
  <c r="BF999"/>
  <c r="T999"/>
  <c r="R999"/>
  <c r="P999"/>
  <c r="BI994"/>
  <c r="BH994"/>
  <c r="BG994"/>
  <c r="BF994"/>
  <c r="T994"/>
  <c r="R994"/>
  <c r="P994"/>
  <c r="BI983"/>
  <c r="BH983"/>
  <c r="BG983"/>
  <c r="BF983"/>
  <c r="T983"/>
  <c r="R983"/>
  <c r="P983"/>
  <c r="BI978"/>
  <c r="BH978"/>
  <c r="BG978"/>
  <c r="BF978"/>
  <c r="T978"/>
  <c r="R978"/>
  <c r="P978"/>
  <c r="BI973"/>
  <c r="BH973"/>
  <c r="BG973"/>
  <c r="BF973"/>
  <c r="T973"/>
  <c r="R973"/>
  <c r="P973"/>
  <c r="BI968"/>
  <c r="BH968"/>
  <c r="BG968"/>
  <c r="BF968"/>
  <c r="T968"/>
  <c r="R968"/>
  <c r="P968"/>
  <c r="BI965"/>
  <c r="BH965"/>
  <c r="BG965"/>
  <c r="BF965"/>
  <c r="T965"/>
  <c r="R965"/>
  <c r="P965"/>
  <c r="BI962"/>
  <c r="BH962"/>
  <c r="BG962"/>
  <c r="BF962"/>
  <c r="T962"/>
  <c r="R962"/>
  <c r="P962"/>
  <c r="BI961"/>
  <c r="BH961"/>
  <c r="BG961"/>
  <c r="BF961"/>
  <c r="T961"/>
  <c r="R961"/>
  <c r="P961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2"/>
  <c r="BH952"/>
  <c r="BG952"/>
  <c r="BF952"/>
  <c r="T952"/>
  <c r="R952"/>
  <c r="P952"/>
  <c r="BI939"/>
  <c r="BH939"/>
  <c r="BG939"/>
  <c r="BF939"/>
  <c r="T939"/>
  <c r="R939"/>
  <c r="P939"/>
  <c r="BI933"/>
  <c r="BH933"/>
  <c r="BG933"/>
  <c r="BF933"/>
  <c r="T933"/>
  <c r="R933"/>
  <c r="P933"/>
  <c r="BI928"/>
  <c r="BH928"/>
  <c r="BG928"/>
  <c r="BF928"/>
  <c r="T928"/>
  <c r="R928"/>
  <c r="P928"/>
  <c r="BI923"/>
  <c r="BH923"/>
  <c r="BG923"/>
  <c r="BF923"/>
  <c r="T923"/>
  <c r="R923"/>
  <c r="P923"/>
  <c r="BI919"/>
  <c r="BH919"/>
  <c r="BG919"/>
  <c r="BF919"/>
  <c r="T919"/>
  <c r="R919"/>
  <c r="P919"/>
  <c r="BI915"/>
  <c r="BH915"/>
  <c r="BG915"/>
  <c r="BF915"/>
  <c r="T915"/>
  <c r="R915"/>
  <c r="P915"/>
  <c r="BI908"/>
  <c r="BH908"/>
  <c r="BG908"/>
  <c r="BF908"/>
  <c r="T908"/>
  <c r="R908"/>
  <c r="P908"/>
  <c r="BI890"/>
  <c r="BH890"/>
  <c r="BG890"/>
  <c r="BF890"/>
  <c r="T890"/>
  <c r="R890"/>
  <c r="P890"/>
  <c r="BI879"/>
  <c r="BH879"/>
  <c r="BG879"/>
  <c r="BF879"/>
  <c r="T879"/>
  <c r="R879"/>
  <c r="P879"/>
  <c r="BI874"/>
  <c r="BH874"/>
  <c r="BG874"/>
  <c r="BF874"/>
  <c r="T874"/>
  <c r="R874"/>
  <c r="P874"/>
  <c r="BI865"/>
  <c r="BH865"/>
  <c r="BG865"/>
  <c r="BF865"/>
  <c r="T865"/>
  <c r="R865"/>
  <c r="P865"/>
  <c r="BI860"/>
  <c r="BH860"/>
  <c r="BG860"/>
  <c r="BF860"/>
  <c r="T860"/>
  <c r="R860"/>
  <c r="P860"/>
  <c r="BI858"/>
  <c r="BH858"/>
  <c r="BG858"/>
  <c r="BF858"/>
  <c r="T858"/>
  <c r="R858"/>
  <c r="P858"/>
  <c r="BI853"/>
  <c r="BH853"/>
  <c r="BG853"/>
  <c r="BF853"/>
  <c r="T853"/>
  <c r="R853"/>
  <c r="P853"/>
  <c r="BI828"/>
  <c r="BH828"/>
  <c r="BG828"/>
  <c r="BF828"/>
  <c r="T828"/>
  <c r="R828"/>
  <c r="P828"/>
  <c r="BI820"/>
  <c r="BH820"/>
  <c r="BG820"/>
  <c r="BF820"/>
  <c r="T820"/>
  <c r="R820"/>
  <c r="P820"/>
  <c r="BI815"/>
  <c r="BH815"/>
  <c r="BG815"/>
  <c r="BF815"/>
  <c r="T815"/>
  <c r="R815"/>
  <c r="P815"/>
  <c r="BI813"/>
  <c r="BH813"/>
  <c r="BG813"/>
  <c r="BF813"/>
  <c r="T813"/>
  <c r="R813"/>
  <c r="P813"/>
  <c r="BI637"/>
  <c r="BH637"/>
  <c r="BG637"/>
  <c r="BF637"/>
  <c r="T637"/>
  <c r="R637"/>
  <c r="P637"/>
  <c r="BI461"/>
  <c r="BH461"/>
  <c r="BG461"/>
  <c r="BF461"/>
  <c r="T461"/>
  <c r="R461"/>
  <c r="P461"/>
  <c r="BI456"/>
  <c r="BH456"/>
  <c r="BG456"/>
  <c r="BF456"/>
  <c r="T456"/>
  <c r="R456"/>
  <c r="P456"/>
  <c r="BI447"/>
  <c r="BH447"/>
  <c r="BG447"/>
  <c r="BF447"/>
  <c r="T447"/>
  <c r="R447"/>
  <c r="P447"/>
  <c r="BI438"/>
  <c r="BH438"/>
  <c r="BG438"/>
  <c r="BF438"/>
  <c r="T438"/>
  <c r="R438"/>
  <c r="P438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2"/>
  <c r="BH402"/>
  <c r="BG402"/>
  <c r="BF402"/>
  <c r="T402"/>
  <c r="R402"/>
  <c r="P402"/>
  <c r="BI397"/>
  <c r="BH397"/>
  <c r="BG397"/>
  <c r="BF397"/>
  <c r="T397"/>
  <c r="R397"/>
  <c r="P397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61"/>
  <c r="BH361"/>
  <c r="BG361"/>
  <c r="BF361"/>
  <c r="T361"/>
  <c r="R361"/>
  <c r="P361"/>
  <c r="BI360"/>
  <c r="BH360"/>
  <c r="BG360"/>
  <c r="BF360"/>
  <c r="T360"/>
  <c r="R360"/>
  <c r="P360"/>
  <c r="BI349"/>
  <c r="BH349"/>
  <c r="BG349"/>
  <c r="BF349"/>
  <c r="T349"/>
  <c r="R349"/>
  <c r="P349"/>
  <c r="BI337"/>
  <c r="BH337"/>
  <c r="BG337"/>
  <c r="BF337"/>
  <c r="T337"/>
  <c r="R337"/>
  <c r="P337"/>
  <c r="BI332"/>
  <c r="BH332"/>
  <c r="BG332"/>
  <c r="BF332"/>
  <c r="T332"/>
  <c r="R332"/>
  <c r="P332"/>
  <c r="BI324"/>
  <c r="BH324"/>
  <c r="BG324"/>
  <c r="BF324"/>
  <c r="T324"/>
  <c r="R324"/>
  <c r="P324"/>
  <c r="BI300"/>
  <c r="BH300"/>
  <c r="BG300"/>
  <c r="BF300"/>
  <c r="T300"/>
  <c r="R300"/>
  <c r="P300"/>
  <c r="BI290"/>
  <c r="BH290"/>
  <c r="BG290"/>
  <c r="BF290"/>
  <c r="T290"/>
  <c r="R290"/>
  <c r="P290"/>
  <c r="BI280"/>
  <c r="BH280"/>
  <c r="BG280"/>
  <c r="BF280"/>
  <c r="T280"/>
  <c r="R280"/>
  <c r="P280"/>
  <c r="BI268"/>
  <c r="BH268"/>
  <c r="BG268"/>
  <c r="BF268"/>
  <c r="T268"/>
  <c r="R268"/>
  <c r="P268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26"/>
  <c r="BH226"/>
  <c r="BG226"/>
  <c r="BF226"/>
  <c r="T226"/>
  <c r="R226"/>
  <c r="P226"/>
  <c r="BI221"/>
  <c r="BH221"/>
  <c r="BG221"/>
  <c r="BF221"/>
  <c r="T221"/>
  <c r="R221"/>
  <c r="P22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F100"/>
  <c r="E98"/>
  <c r="F52"/>
  <c r="E50"/>
  <c r="J24"/>
  <c r="E24"/>
  <c r="J103"/>
  <c r="J23"/>
  <c r="J21"/>
  <c r="E21"/>
  <c r="J54"/>
  <c r="J20"/>
  <c r="J18"/>
  <c r="E18"/>
  <c r="F103"/>
  <c r="J17"/>
  <c r="J15"/>
  <c r="E15"/>
  <c r="F54"/>
  <c r="J14"/>
  <c r="J12"/>
  <c r="J52"/>
  <c r="E7"/>
  <c r="E96"/>
  <c i="1" r="L50"/>
  <c r="AM50"/>
  <c r="AM49"/>
  <c r="L49"/>
  <c r="AM47"/>
  <c r="L47"/>
  <c r="L45"/>
  <c r="L44"/>
  <c i="2" r="J1799"/>
  <c r="J1587"/>
  <c r="J1062"/>
  <c r="BK119"/>
  <c r="BK1903"/>
  <c r="BK1555"/>
  <c r="J958"/>
  <c r="BK1975"/>
  <c r="BK1608"/>
  <c r="J908"/>
  <c r="J1863"/>
  <c r="J1418"/>
  <c r="J1057"/>
  <c i="3" r="BK130"/>
  <c r="J100"/>
  <c r="J121"/>
  <c r="BK93"/>
  <c i="4" r="BK124"/>
  <c r="J104"/>
  <c r="BK169"/>
  <c r="BK105"/>
  <c r="BK148"/>
  <c i="5" r="BK103"/>
  <c r="BK125"/>
  <c i="7" r="J98"/>
  <c r="J95"/>
  <c r="BK101"/>
  <c i="8" r="BK167"/>
  <c r="J149"/>
  <c r="J138"/>
  <c r="BK127"/>
  <c r="J113"/>
  <c r="J98"/>
  <c r="BK149"/>
  <c r="BK129"/>
  <c r="BK121"/>
  <c r="BK106"/>
  <c r="BK100"/>
  <c r="BK173"/>
  <c r="BK137"/>
  <c r="BK111"/>
  <c r="J101"/>
  <c r="J170"/>
  <c r="J154"/>
  <c r="BK168"/>
  <c r="BK156"/>
  <c r="BK87"/>
  <c i="9" r="BK86"/>
  <c r="J122"/>
  <c i="10" r="J100"/>
  <c i="2" r="BK1921"/>
  <c r="J1535"/>
  <c r="BK1009"/>
  <c r="J1882"/>
  <c r="J1388"/>
  <c r="J853"/>
  <c r="J2241"/>
  <c r="J1887"/>
  <c r="J1357"/>
  <c r="J456"/>
  <c r="J2219"/>
  <c r="BK1748"/>
  <c r="BK1301"/>
  <c r="BK252"/>
  <c r="BK1564"/>
  <c r="BK860"/>
  <c r="J2149"/>
  <c r="J1560"/>
  <c r="J397"/>
  <c i="3" r="BK138"/>
  <c r="BK100"/>
  <c r="BK124"/>
  <c r="J93"/>
  <c i="4" r="J90"/>
  <c r="BK170"/>
  <c r="BK136"/>
  <c r="J161"/>
  <c i="5" r="BK110"/>
  <c r="J94"/>
  <c i="6" r="BK116"/>
  <c r="J97"/>
  <c r="J106"/>
  <c r="J93"/>
  <c r="J116"/>
  <c r="BK109"/>
  <c r="J90"/>
  <c r="BK118"/>
  <c r="J95"/>
  <c r="J107"/>
  <c r="BK87"/>
  <c i="7" r="BK88"/>
  <c i="8" r="J132"/>
  <c r="BK134"/>
  <c r="J160"/>
  <c r="BK99"/>
  <c i="9" r="BK89"/>
  <c r="J102"/>
  <c i="2" r="J2481"/>
  <c r="BK1765"/>
  <c r="BK1322"/>
  <c r="BK2237"/>
  <c r="J1716"/>
  <c r="J1009"/>
  <c r="J147"/>
  <c r="BK1899"/>
  <c r="BK1495"/>
  <c r="BK968"/>
  <c r="J2031"/>
  <c r="BK1587"/>
  <c r="J978"/>
  <c r="J1991"/>
  <c r="J1688"/>
  <c r="J1046"/>
  <c r="J152"/>
  <c r="BK2146"/>
  <c r="J1958"/>
  <c r="BK1414"/>
  <c r="J968"/>
  <c i="3" r="J131"/>
  <c r="BK92"/>
  <c r="J142"/>
  <c r="J107"/>
  <c i="4" r="BK166"/>
  <c r="BK162"/>
  <c r="BK159"/>
  <c r="BK146"/>
  <c i="5" r="BK124"/>
  <c r="J95"/>
  <c r="BK95"/>
  <c i="7" r="J84"/>
  <c r="J83"/>
  <c i="8" r="J164"/>
  <c r="J167"/>
  <c r="J150"/>
  <c r="J144"/>
  <c r="J122"/>
  <c r="J100"/>
  <c r="BK135"/>
  <c i="9" r="BK106"/>
  <c i="10" r="J97"/>
  <c i="2" r="J2258"/>
  <c r="J1696"/>
  <c r="J1391"/>
  <c r="BK397"/>
  <c r="BK1989"/>
  <c r="BK1546"/>
  <c r="BK858"/>
  <c r="J2391"/>
  <c r="J1819"/>
  <c r="BK1339"/>
  <c r="BK109"/>
  <c r="J1807"/>
  <c r="BK1373"/>
  <c r="J955"/>
  <c r="J1372"/>
  <c r="BK128"/>
  <c r="BK1815"/>
  <c r="BK1453"/>
  <c r="J410"/>
  <c i="3" r="BK149"/>
  <c r="BK102"/>
  <c r="J103"/>
  <c i="4" r="BK118"/>
  <c r="BK113"/>
  <c r="J148"/>
  <c r="J137"/>
  <c i="5" r="J131"/>
  <c r="J87"/>
  <c i="6" r="J118"/>
  <c i="7" r="J96"/>
  <c i="8" r="BK122"/>
  <c r="BK124"/>
  <c r="J96"/>
  <c r="J142"/>
  <c i="9" r="BK93"/>
  <c r="J86"/>
  <c i="10" r="BK101"/>
  <c i="2" r="J2286"/>
  <c r="J1748"/>
  <c r="J1426"/>
  <c r="BK152"/>
  <c r="J1956"/>
  <c r="BK1379"/>
  <c r="BK447"/>
  <c r="J2255"/>
  <c r="BK1585"/>
  <c r="BK999"/>
  <c r="J2138"/>
  <c r="BK1803"/>
  <c r="BK1382"/>
  <c r="BK879"/>
  <c r="BK1823"/>
  <c r="J1424"/>
  <c r="BK163"/>
  <c r="J2087"/>
  <c r="BK1683"/>
  <c r="BK978"/>
  <c i="3" r="J132"/>
  <c r="BK125"/>
  <c r="BK127"/>
  <c i="4" r="BK120"/>
  <c r="BK109"/>
  <c r="J164"/>
  <c r="BK103"/>
  <c i="5" r="BK92"/>
  <c r="J115"/>
  <c r="J124"/>
  <c i="7" r="J86"/>
  <c i="8" r="BK172"/>
  <c r="BK103"/>
  <c r="BK123"/>
  <c r="BK144"/>
  <c r="BK154"/>
  <c i="9" r="BK95"/>
  <c r="J95"/>
  <c i="10" r="J90"/>
  <c i="2" r="BK2269"/>
  <c r="J1633"/>
  <c r="J429"/>
  <c r="BK2009"/>
  <c r="BK1729"/>
  <c r="BK994"/>
  <c r="BK2243"/>
  <c r="J1895"/>
  <c r="BK1696"/>
  <c r="BK1316"/>
  <c r="J2487"/>
  <c r="BK2102"/>
  <c r="BK1374"/>
  <c r="J300"/>
  <c r="J1795"/>
  <c r="J1109"/>
  <c r="BK114"/>
  <c r="BK1996"/>
  <c r="J813"/>
  <c i="3" r="BK142"/>
  <c r="BK150"/>
  <c r="J99"/>
  <c r="BK112"/>
  <c i="4" r="BK98"/>
  <c r="J157"/>
  <c r="J118"/>
  <c r="J142"/>
  <c i="5" r="J89"/>
  <c r="BK104"/>
  <c i="8" r="J129"/>
  <c r="J121"/>
  <c r="J106"/>
  <c r="J126"/>
  <c i="9" r="BK97"/>
  <c r="BK94"/>
  <c i="2" r="BK2241"/>
  <c r="J1644"/>
  <c r="BK919"/>
  <c r="BK1958"/>
  <c r="BK1913"/>
  <c r="BK1665"/>
  <c r="BK1313"/>
  <c r="J163"/>
  <c r="BK1701"/>
  <c r="BK1034"/>
  <c r="J257"/>
  <c r="J1781"/>
  <c r="BK1312"/>
  <c r="BK962"/>
  <c i="3" r="J124"/>
  <c r="J153"/>
  <c r="J135"/>
  <c i="4" r="J152"/>
  <c r="BK153"/>
  <c r="BK135"/>
  <c r="J97"/>
  <c i="5" r="J113"/>
  <c r="J107"/>
  <c r="BK89"/>
  <c i="7" r="J82"/>
  <c i="8" r="BK158"/>
  <c i="9" r="BK121"/>
  <c r="BK114"/>
  <c i="10" r="J104"/>
  <c i="2" r="BK2279"/>
  <c r="BK1763"/>
  <c r="BK853"/>
  <c r="BK2258"/>
  <c r="J1672"/>
  <c r="BK1041"/>
  <c r="BK176"/>
  <c r="J1952"/>
  <c r="J1564"/>
  <c r="J965"/>
  <c r="BK2294"/>
  <c r="J1881"/>
  <c r="J1377"/>
  <c r="BK424"/>
  <c r="BK1799"/>
  <c r="BK1067"/>
  <c r="BK2104"/>
  <c r="BK1871"/>
  <c r="J1397"/>
  <c r="J860"/>
  <c i="3" r="J151"/>
  <c r="BK133"/>
  <c r="J122"/>
  <c r="J137"/>
  <c i="4" r="BK154"/>
  <c r="J130"/>
  <c r="BK123"/>
  <c r="BK116"/>
  <c r="J93"/>
  <c i="5" r="J97"/>
  <c r="J104"/>
  <c i="6" r="BK123"/>
  <c r="J109"/>
  <c r="BK93"/>
  <c r="BK100"/>
  <c r="J91"/>
  <c r="J115"/>
  <c r="BK101"/>
  <c r="J123"/>
  <c r="BK111"/>
  <c r="BK95"/>
  <c i="7" r="J101"/>
  <c r="BK92"/>
  <c i="8" r="J148"/>
  <c r="J139"/>
  <c r="BK107"/>
  <c r="J90"/>
  <c i="9" r="J123"/>
  <c i="10" r="J121"/>
  <c i="2" r="BK2247"/>
  <c r="J1723"/>
  <c r="J1067"/>
  <c r="BK132"/>
  <c r="BK1883"/>
  <c r="J1382"/>
  <c r="J191"/>
  <c r="BK2221"/>
  <c r="BK1627"/>
  <c r="J1301"/>
  <c i="1" r="AS54"/>
  <c i="2" r="BK1772"/>
  <c r="J1098"/>
  <c i="3" r="J94"/>
  <c r="BK145"/>
  <c r="BK94"/>
  <c r="BK98"/>
  <c i="4" r="BK96"/>
  <c r="BK171"/>
  <c r="J124"/>
  <c i="5" r="BK126"/>
  <c r="J106"/>
  <c r="J91"/>
  <c i="7" r="BK98"/>
  <c r="J100"/>
  <c i="8" r="BK125"/>
  <c r="BK97"/>
  <c r="BK141"/>
  <c r="J141"/>
  <c r="BK115"/>
  <c r="BK95"/>
  <c r="BK116"/>
  <c i="9" r="J87"/>
  <c r="BK103"/>
  <c i="10" r="BK121"/>
  <c i="2" r="BK1885"/>
  <c r="J1369"/>
  <c r="BK820"/>
  <c r="BK2100"/>
  <c r="J1648"/>
  <c r="BK365"/>
  <c r="J2119"/>
  <c r="J1634"/>
  <c r="J1315"/>
  <c r="BK332"/>
  <c r="BK2077"/>
  <c r="J1551"/>
  <c r="BK1062"/>
  <c r="BK2003"/>
  <c r="J1537"/>
  <c r="J252"/>
  <c r="J2100"/>
  <c r="J1679"/>
  <c r="J879"/>
  <c i="3" r="J120"/>
  <c r="BK109"/>
  <c r="J126"/>
  <c i="4" r="BK157"/>
  <c r="J102"/>
  <c r="BK130"/>
  <c r="J131"/>
  <c r="BK95"/>
  <c i="5" r="J108"/>
  <c r="J101"/>
  <c i="6" r="J124"/>
  <c i="7" r="J97"/>
  <c i="8" r="BK91"/>
  <c r="J114"/>
  <c r="BK164"/>
  <c r="J97"/>
  <c i="9" r="J105"/>
  <c r="J92"/>
  <c i="10" r="BK100"/>
  <c i="2" r="BK2253"/>
  <c r="J1656"/>
  <c r="BK419"/>
  <c r="BK2142"/>
  <c r="BK1560"/>
  <c r="J865"/>
  <c r="J2294"/>
  <c r="BK1490"/>
  <c r="BK1310"/>
  <c r="J2484"/>
  <c r="J1913"/>
  <c r="BK1505"/>
  <c r="J414"/>
  <c r="J1628"/>
  <c r="BK915"/>
  <c r="J2221"/>
  <c r="J1755"/>
  <c r="J1081"/>
  <c i="3" r="J128"/>
  <c r="BK151"/>
  <c r="J119"/>
  <c r="J101"/>
  <c r="J90"/>
  <c i="4" r="J95"/>
  <c r="BK90"/>
  <c r="J103"/>
  <c r="BK110"/>
  <c i="5" r="J96"/>
  <c r="BK90"/>
  <c i="7" r="BK100"/>
  <c r="BK91"/>
  <c i="8" r="J171"/>
  <c r="J162"/>
  <c r="J165"/>
  <c i="9" r="J124"/>
  <c r="J115"/>
  <c i="10" r="BK98"/>
  <c i="2" r="BK2494"/>
  <c r="BK1758"/>
  <c r="J999"/>
  <c r="J2247"/>
  <c r="J1566"/>
  <c r="J928"/>
  <c r="J157"/>
  <c r="BK1781"/>
  <c r="J1346"/>
  <c r="J438"/>
  <c r="J1899"/>
  <c r="J1402"/>
  <c r="BK370"/>
  <c r="BK1961"/>
  <c r="BK1380"/>
  <c r="J176"/>
  <c r="BK1880"/>
  <c r="BK1570"/>
  <c r="J1306"/>
  <c i="3" r="J114"/>
  <c r="BK152"/>
  <c r="J110"/>
  <c i="4" r="J150"/>
  <c r="BK107"/>
  <c r="BK97"/>
  <c r="BK112"/>
  <c r="J105"/>
  <c i="5" r="BK120"/>
  <c r="BK86"/>
  <c i="8" r="J104"/>
  <c r="J103"/>
  <c r="BK142"/>
  <c r="J136"/>
  <c i="9" r="J94"/>
  <c r="BK102"/>
  <c i="10" r="BK113"/>
  <c i="2" r="J2132"/>
  <c r="BK1744"/>
  <c r="BK1109"/>
  <c r="BK2245"/>
  <c r="BK1875"/>
  <c r="BK1882"/>
  <c r="BK1481"/>
  <c r="J402"/>
  <c r="J2142"/>
  <c r="BK1785"/>
  <c r="J1379"/>
  <c r="J1989"/>
  <c r="J1371"/>
  <c r="J1325"/>
  <c r="J135"/>
  <c i="3" r="BK131"/>
  <c r="J115"/>
  <c i="4" r="J109"/>
  <c r="J116"/>
  <c r="BK114"/>
  <c r="J119"/>
  <c i="5" r="BK117"/>
  <c r="J90"/>
  <c r="J99"/>
  <c i="6" r="BK90"/>
  <c i="7" r="BK82"/>
  <c i="8" r="J130"/>
  <c i="9" r="BK125"/>
  <c r="BK105"/>
  <c i="10" r="BK88"/>
  <c i="2" r="J1665"/>
  <c r="BK1403"/>
  <c r="BK2005"/>
  <c r="BK1575"/>
  <c r="J956"/>
  <c r="BK144"/>
  <c r="BK2138"/>
  <c r="J1392"/>
  <c r="BK361"/>
  <c r="J2040"/>
  <c r="J1481"/>
  <c r="J923"/>
  <c r="J2059"/>
  <c r="J1383"/>
  <c r="BK438"/>
  <c r="BK2249"/>
  <c r="BK1634"/>
  <c r="J1296"/>
  <c i="3" r="BK135"/>
  <c r="J152"/>
  <c r="J111"/>
  <c r="BK86"/>
  <c i="4" r="BK131"/>
  <c r="BK122"/>
  <c r="J166"/>
  <c r="BK100"/>
  <c i="5" r="BK123"/>
  <c r="BK116"/>
  <c r="BK93"/>
  <c i="6" r="BK114"/>
  <c r="BK104"/>
  <c r="BK121"/>
  <c r="BK96"/>
  <c r="J120"/>
  <c r="BK94"/>
  <c r="BK119"/>
  <c r="J98"/>
  <c r="BK86"/>
  <c r="BK91"/>
  <c i="7" r="J88"/>
  <c i="8" r="J161"/>
  <c r="J120"/>
  <c r="J88"/>
  <c i="9" r="J113"/>
  <c r="BK91"/>
  <c r="BK98"/>
  <c i="10" r="J87"/>
  <c i="2" r="J2003"/>
  <c r="J1438"/>
  <c r="BK191"/>
  <c r="J1916"/>
  <c r="BK1477"/>
  <c r="BK908"/>
  <c r="J2104"/>
  <c r="BK1675"/>
  <c r="J407"/>
  <c r="BK1846"/>
  <c r="BK1670"/>
  <c r="BK1287"/>
  <c r="J186"/>
  <c r="BK1485"/>
  <c r="BK961"/>
  <c r="BK2231"/>
  <c r="BK1842"/>
  <c r="BK1537"/>
  <c r="BK461"/>
  <c i="3" r="BK115"/>
  <c r="J105"/>
  <c r="BK122"/>
  <c i="4" r="J110"/>
  <c r="BK115"/>
  <c r="J117"/>
  <c r="J113"/>
  <c r="BK101"/>
  <c i="5" r="BK119"/>
  <c i="6" r="J119"/>
  <c i="7" r="BK95"/>
  <c i="8" r="BK102"/>
  <c r="BK113"/>
  <c r="BK126"/>
  <c r="BK118"/>
  <c r="J137"/>
  <c r="J117"/>
  <c r="BK98"/>
  <c r="BK88"/>
  <c i="9" r="J112"/>
  <c r="BK112"/>
  <c r="J100"/>
  <c i="10" r="BK90"/>
  <c i="2" r="J1768"/>
  <c r="BK1613"/>
  <c r="J2494"/>
  <c r="J1891"/>
  <c r="BK1407"/>
  <c r="J933"/>
  <c r="J136"/>
  <c r="BK1881"/>
  <c r="J1411"/>
  <c r="BK167"/>
  <c r="BK1956"/>
  <c r="J1741"/>
  <c r="J365"/>
  <c r="J1858"/>
  <c r="J637"/>
  <c r="J1903"/>
  <c r="J1313"/>
  <c i="3" r="J138"/>
  <c r="BK97"/>
  <c r="J144"/>
  <c r="BK99"/>
  <c i="4" r="J91"/>
  <c r="BK168"/>
  <c r="J147"/>
  <c r="J107"/>
  <c i="5" r="BK101"/>
  <c r="BK108"/>
  <c r="J100"/>
  <c i="7" r="J93"/>
  <c r="J99"/>
  <c i="8" r="BK108"/>
  <c r="J172"/>
  <c r="BK165"/>
  <c r="J127"/>
  <c i="9" r="BK104"/>
  <c r="J103"/>
  <c i="10" r="BK89"/>
  <c r="BK109"/>
  <c i="2" r="J1691"/>
  <c r="BK1057"/>
  <c r="J2055"/>
  <c r="J1414"/>
  <c r="J170"/>
  <c r="J2079"/>
  <c r="BK1858"/>
  <c r="J1337"/>
  <c r="J375"/>
  <c r="J2005"/>
  <c r="BK1716"/>
  <c r="BK1046"/>
  <c r="J1998"/>
  <c r="J1374"/>
  <c r="J424"/>
  <c r="BK2108"/>
  <c r="J1495"/>
  <c r="BK324"/>
  <c i="3" r="BK96"/>
  <c r="BK87"/>
  <c r="BK146"/>
  <c r="BK101"/>
  <c i="4" r="BK108"/>
  <c r="J98"/>
  <c r="BK111"/>
  <c r="J115"/>
  <c r="J89"/>
  <c i="5" r="J112"/>
  <c r="J93"/>
  <c r="BK88"/>
  <c i="7" r="BK84"/>
  <c i="8" r="J157"/>
  <c r="BK136"/>
  <c r="J155"/>
  <c r="J134"/>
  <c i="9" r="BK107"/>
  <c r="J90"/>
  <c r="J121"/>
  <c i="10" r="J125"/>
  <c i="2" r="J1911"/>
  <c r="BK1473"/>
  <c r="BK2134"/>
  <c r="J1312"/>
  <c r="BK196"/>
  <c r="J1996"/>
  <c r="J1385"/>
  <c r="BK135"/>
  <c r="J1763"/>
  <c r="BK1357"/>
  <c r="BK226"/>
  <c r="J1683"/>
  <c r="J1029"/>
  <c r="J2269"/>
  <c r="J1785"/>
  <c r="BK1411"/>
  <c r="J196"/>
  <c i="3" r="BK89"/>
  <c r="BK140"/>
  <c r="BK118"/>
  <c r="BK90"/>
  <c i="4" r="BK128"/>
  <c r="J101"/>
  <c r="J122"/>
  <c r="J123"/>
  <c i="5" r="BK115"/>
  <c r="BK98"/>
  <c r="J119"/>
  <c i="8" r="BK169"/>
  <c r="BK96"/>
  <c r="BK153"/>
  <c r="J158"/>
  <c r="BK90"/>
  <c i="9" r="J98"/>
  <c i="10" r="J105"/>
  <c r="J130"/>
  <c i="2" r="J1961"/>
  <c r="BK1679"/>
  <c r="J962"/>
  <c r="J2308"/>
  <c r="J1675"/>
  <c r="J1344"/>
  <c r="J2492"/>
  <c r="BK1886"/>
  <c r="J1468"/>
  <c r="BK637"/>
  <c r="BK1531"/>
  <c r="J1407"/>
  <c i="3" r="BK106"/>
  <c r="BK153"/>
  <c r="BK104"/>
  <c r="J106"/>
  <c i="4" r="J129"/>
  <c r="J134"/>
  <c r="BK134"/>
  <c r="BK132"/>
  <c i="5" r="BK87"/>
  <c r="BK112"/>
  <c i="6" r="J103"/>
  <c i="7" r="BK86"/>
  <c i="8" r="BK101"/>
  <c r="BK120"/>
  <c i="9" r="J125"/>
  <c i="10" r="J98"/>
  <c i="2" r="BK2085"/>
  <c r="J1596"/>
  <c r="BK958"/>
  <c r="J2102"/>
  <c r="J919"/>
  <c r="BK2492"/>
  <c r="BK2055"/>
  <c r="BK1689"/>
  <c r="BK1098"/>
  <c r="BK2119"/>
  <c r="BK1688"/>
  <c r="J1339"/>
  <c r="BK360"/>
  <c r="BK1644"/>
  <c r="BK956"/>
  <c r="BK2284"/>
  <c r="J1907"/>
  <c r="BK1418"/>
  <c r="J280"/>
  <c i="3" r="J118"/>
  <c r="BK136"/>
  <c r="J150"/>
  <c r="J104"/>
  <c i="4" r="BK152"/>
  <c r="J141"/>
  <c r="J88"/>
  <c r="J136"/>
  <c i="5" r="BK99"/>
  <c r="BK91"/>
  <c i="6" r="BK107"/>
  <c r="BK110"/>
  <c r="J87"/>
  <c r="J99"/>
  <c r="BK89"/>
  <c r="J111"/>
  <c r="BK106"/>
  <c r="BK120"/>
  <c r="BK103"/>
  <c r="J88"/>
  <c r="J94"/>
  <c i="7" r="BK83"/>
  <c i="8" r="J169"/>
  <c r="J156"/>
  <c r="J159"/>
  <c r="BK128"/>
  <c i="9" r="BK101"/>
  <c r="J111"/>
  <c i="10" r="BK117"/>
  <c i="2" r="J1555"/>
  <c r="BK402"/>
  <c r="J2108"/>
  <c r="J1322"/>
  <c r="J370"/>
  <c r="J2015"/>
  <c r="J1421"/>
  <c r="BK221"/>
  <c r="J1754"/>
  <c r="J1380"/>
  <c r="J447"/>
  <c r="J1883"/>
  <c r="BK1397"/>
  <c r="J874"/>
  <c r="J2090"/>
  <c r="J1627"/>
  <c r="BK1366"/>
  <c i="3" r="BK137"/>
  <c r="BK144"/>
  <c r="BK114"/>
  <c r="BK129"/>
  <c i="4" r="J135"/>
  <c r="J127"/>
  <c r="J138"/>
  <c r="J126"/>
  <c r="BK117"/>
  <c i="5" r="BK111"/>
  <c i="6" r="J113"/>
  <c i="7" r="J92"/>
  <c i="8" r="J115"/>
  <c r="J102"/>
  <c r="BK157"/>
  <c r="BK148"/>
  <c r="BK130"/>
  <c r="J111"/>
  <c r="BK131"/>
  <c i="9" r="J109"/>
  <c r="J117"/>
  <c r="BK88"/>
  <c i="2" r="BK2305"/>
  <c r="BK1745"/>
  <c r="J1490"/>
  <c r="BK170"/>
  <c r="BK1867"/>
  <c r="BK456"/>
  <c r="J2081"/>
  <c r="J1733"/>
  <c r="BK1029"/>
  <c r="J2243"/>
  <c r="J1867"/>
  <c r="BK1426"/>
  <c r="BK147"/>
  <c r="BK1622"/>
  <c r="J1041"/>
  <c r="BK2202"/>
  <c r="BK1601"/>
  <c r="J1034"/>
  <c i="3" r="J117"/>
  <c r="BK117"/>
  <c r="BK126"/>
  <c r="BK120"/>
  <c i="4" r="BK127"/>
  <c r="J128"/>
  <c r="BK102"/>
  <c r="J112"/>
  <c r="J143"/>
  <c i="5" r="BK109"/>
  <c r="BK129"/>
  <c r="J117"/>
  <c i="7" r="J87"/>
  <c i="8" r="J174"/>
  <c r="BK155"/>
  <c r="J133"/>
  <c r="BK104"/>
  <c r="J91"/>
  <c i="9" r="J99"/>
  <c r="J110"/>
  <c i="10" r="J88"/>
  <c i="2" r="J2009"/>
  <c r="J1541"/>
  <c r="J221"/>
  <c r="BK1652"/>
  <c r="BK923"/>
  <c r="J109"/>
  <c r="BK1891"/>
  <c r="BK1424"/>
  <c r="BK952"/>
  <c r="BK2229"/>
  <c r="BK1648"/>
  <c r="BK928"/>
  <c r="BK1916"/>
  <c r="BK1320"/>
  <c r="J461"/>
  <c r="J2253"/>
  <c r="BK1850"/>
  <c r="BK1377"/>
  <c r="BK159"/>
  <c i="3" r="BK148"/>
  <c r="J141"/>
  <c r="BK107"/>
  <c r="J113"/>
  <c i="4" r="BK139"/>
  <c r="J144"/>
  <c r="BK129"/>
  <c r="BK144"/>
  <c i="5" r="BK127"/>
  <c i="6" r="J100"/>
  <c i="7" r="BK97"/>
  <c i="8" r="BK162"/>
  <c r="J153"/>
  <c r="BK93"/>
  <c r="BK114"/>
  <c r="J89"/>
  <c i="9" r="BK96"/>
  <c i="10" r="J132"/>
  <c r="BK104"/>
  <c i="2" r="BK2185"/>
  <c r="J1585"/>
  <c r="J324"/>
  <c r="J1929"/>
  <c r="BK1421"/>
  <c r="BK407"/>
  <c r="J2144"/>
  <c r="BK1468"/>
  <c r="BK349"/>
  <c r="BK2015"/>
  <c r="BK1628"/>
  <c r="J1072"/>
  <c r="BK1895"/>
  <c r="BK1325"/>
  <c r="J2229"/>
  <c r="BK1672"/>
  <c r="J1332"/>
  <c r="J128"/>
  <c i="3" r="BK95"/>
  <c r="J129"/>
  <c r="J102"/>
  <c i="4" r="BK137"/>
  <c r="J145"/>
  <c r="BK138"/>
  <c r="J92"/>
  <c i="5" r="BK130"/>
  <c r="BK100"/>
  <c i="8" r="J119"/>
  <c r="J109"/>
  <c r="BK159"/>
  <c r="J99"/>
  <c i="9" r="BK123"/>
  <c r="BK124"/>
  <c r="BK113"/>
  <c i="10" r="J92"/>
  <c i="2" r="BK2149"/>
  <c r="BK1383"/>
  <c r="J226"/>
  <c r="BK2144"/>
  <c r="BK1795"/>
  <c r="BK1819"/>
  <c r="BK1402"/>
  <c r="BK290"/>
  <c r="J2085"/>
  <c r="J1745"/>
  <c r="BK1306"/>
  <c r="J124"/>
  <c r="J1575"/>
  <c r="BK1551"/>
  <c r="J419"/>
  <c i="3" r="J145"/>
  <c r="J130"/>
  <c i="4" r="J168"/>
  <c r="BK145"/>
  <c r="BK164"/>
  <c r="J139"/>
  <c r="J111"/>
  <c i="5" r="J128"/>
  <c r="BK114"/>
  <c i="6" r="BK115"/>
  <c i="7" r="J94"/>
  <c i="8" r="BK174"/>
  <c i="9" r="BK100"/>
  <c r="J107"/>
  <c r="J89"/>
  <c i="2" r="BK2493"/>
  <c r="BK1838"/>
  <c r="BK300"/>
  <c r="BK2207"/>
  <c r="BK1768"/>
  <c r="BK1330"/>
  <c r="BK815"/>
  <c r="J2279"/>
  <c r="J1744"/>
  <c r="J1330"/>
  <c r="J132"/>
  <c r="BK1952"/>
  <c r="BK1596"/>
  <c r="BK828"/>
  <c r="J1871"/>
  <c r="J1317"/>
  <c r="BK137"/>
  <c r="J2017"/>
  <c r="BK1741"/>
  <c r="J994"/>
  <c i="3" r="J125"/>
  <c r="J123"/>
  <c r="BK103"/>
  <c r="J116"/>
  <c i="4" r="BK119"/>
  <c r="BK106"/>
  <c r="J108"/>
  <c r="J120"/>
  <c i="5" r="J121"/>
  <c r="J86"/>
  <c r="J109"/>
  <c r="BK106"/>
  <c i="6" r="BK113"/>
  <c r="BK102"/>
  <c r="J86"/>
  <c r="BK97"/>
  <c r="BK88"/>
  <c r="BK108"/>
  <c r="BK122"/>
  <c r="BK112"/>
  <c r="BK92"/>
  <c r="J101"/>
  <c i="7" r="BK93"/>
  <c r="BK85"/>
  <c i="8" r="J94"/>
  <c r="BK89"/>
  <c r="J143"/>
  <c r="BK170"/>
  <c i="9" r="BK99"/>
  <c r="BK111"/>
  <c i="10" r="BK87"/>
  <c i="2" r="J2146"/>
  <c r="J1689"/>
  <c r="J961"/>
  <c r="BK2484"/>
  <c r="J1815"/>
  <c r="BK955"/>
  <c r="J2493"/>
  <c r="J1776"/>
  <c r="J1320"/>
  <c r="BK1884"/>
  <c r="BK1438"/>
  <c r="J890"/>
  <c r="J1570"/>
  <c r="J1318"/>
  <c r="BK2308"/>
  <c r="BK2040"/>
  <c r="J1706"/>
  <c r="BK1391"/>
  <c r="J247"/>
  <c i="3" r="BK128"/>
  <c r="BK123"/>
  <c r="BK105"/>
  <c i="4" r="J169"/>
  <c r="BK142"/>
  <c r="J151"/>
  <c r="BK141"/>
  <c r="J170"/>
  <c i="5" r="J98"/>
  <c r="BK94"/>
  <c r="BK113"/>
  <c i="6" r="BK99"/>
  <c i="7" r="J90"/>
  <c i="8" r="J135"/>
  <c r="BK132"/>
  <c r="BK151"/>
  <c r="BK145"/>
  <c r="BK140"/>
  <c r="BK119"/>
  <c r="J107"/>
  <c r="J93"/>
  <c r="J95"/>
  <c i="9" r="BK110"/>
  <c r="J93"/>
  <c i="10" r="BK132"/>
  <c i="2" r="J2231"/>
  <c r="J1670"/>
  <c r="BK965"/>
  <c r="J2185"/>
  <c r="BK1364"/>
  <c r="J983"/>
  <c r="J2245"/>
  <c r="J1485"/>
  <c r="BK410"/>
  <c r="J2134"/>
  <c r="BK1691"/>
  <c r="BK813"/>
  <c r="BK1911"/>
  <c r="BK1429"/>
  <c r="J939"/>
  <c r="BK2059"/>
  <c r="BK1392"/>
  <c r="J349"/>
  <c i="3" r="BK132"/>
  <c r="J109"/>
  <c r="BK141"/>
  <c i="4" r="J171"/>
  <c r="BK150"/>
  <c r="J155"/>
  <c r="J99"/>
  <c i="5" r="BK121"/>
  <c r="J88"/>
  <c i="6" r="J102"/>
  <c i="7" r="J85"/>
  <c i="8" r="BK160"/>
  <c r="BK152"/>
  <c r="BK139"/>
  <c r="J118"/>
  <c i="9" r="BK108"/>
  <c r="BK115"/>
  <c i="10" r="BK97"/>
  <c i="2" r="J1846"/>
  <c r="BK1081"/>
  <c r="J2305"/>
  <c r="BK1863"/>
  <c r="BK1318"/>
  <c r="BK268"/>
  <c r="BK2219"/>
  <c r="J1701"/>
  <c r="BK257"/>
  <c r="BK2079"/>
  <c r="BK1754"/>
  <c r="BK1317"/>
  <c r="BK157"/>
  <c r="BK1541"/>
  <c r="J973"/>
  <c r="BK2481"/>
  <c r="BK1887"/>
  <c r="J1403"/>
  <c r="J858"/>
  <c i="3" r="BK113"/>
  <c r="BK116"/>
  <c r="J97"/>
  <c i="4" r="BK163"/>
  <c r="BK126"/>
  <c r="BK125"/>
  <c r="J132"/>
  <c i="5" r="BK118"/>
  <c r="J127"/>
  <c r="BK102"/>
  <c i="6" r="J114"/>
  <c i="7" r="BK94"/>
  <c i="8" r="BK117"/>
  <c r="J123"/>
  <c r="BK147"/>
  <c r="J173"/>
  <c r="J92"/>
  <c i="9" r="J106"/>
  <c i="10" r="J101"/>
  <c i="2" r="J2069"/>
  <c r="BK1706"/>
  <c r="BK933"/>
  <c r="BK2487"/>
  <c r="BK1854"/>
  <c r="BK890"/>
  <c r="J2284"/>
  <c r="BK2090"/>
  <c r="BK1633"/>
  <c r="J1287"/>
  <c r="J2154"/>
  <c r="BK1723"/>
  <c r="BK939"/>
  <c r="BK2069"/>
  <c r="J1608"/>
  <c r="J952"/>
  <c r="BK2081"/>
  <c r="J1531"/>
  <c r="BK983"/>
  <c i="3" r="J134"/>
  <c r="BK111"/>
  <c r="BK110"/>
  <c r="J136"/>
  <c i="4" r="BK161"/>
  <c r="J125"/>
  <c r="J154"/>
  <c r="J153"/>
  <c i="5" r="BK131"/>
  <c i="6" r="J122"/>
  <c i="8" r="BK133"/>
  <c r="J163"/>
  <c r="J151"/>
  <c i="9" r="J114"/>
  <c r="J91"/>
  <c i="10" r="BK130"/>
  <c i="2" r="BK2391"/>
  <c r="J1505"/>
  <c r="BK414"/>
  <c r="BK2087"/>
  <c r="BK2017"/>
  <c r="J1712"/>
  <c r="BK1004"/>
  <c r="J2239"/>
  <c r="J1854"/>
  <c r="BK1346"/>
  <c r="BK337"/>
  <c r="BK1656"/>
  <c r="BK1385"/>
  <c r="J290"/>
  <c i="3" r="J133"/>
  <c r="J112"/>
  <c r="J88"/>
  <c r="BK134"/>
  <c i="4" r="J94"/>
  <c r="BK92"/>
  <c r="BK155"/>
  <c r="BK91"/>
  <c i="5" r="J102"/>
  <c r="J123"/>
  <c r="BK97"/>
  <c i="7" r="BK96"/>
  <c i="8" r="J108"/>
  <c i="9" r="J101"/>
  <c r="J104"/>
  <c r="J96"/>
  <c i="10" r="BK125"/>
  <c i="2" r="J2207"/>
  <c r="BK1712"/>
  <c r="BK1371"/>
  <c r="BK136"/>
  <c r="BK1907"/>
  <c r="J1429"/>
  <c r="J360"/>
  <c r="J1838"/>
  <c r="J1473"/>
  <c r="BK247"/>
  <c r="J1823"/>
  <c r="J1004"/>
  <c r="BK1929"/>
  <c r="J1477"/>
  <c r="BK280"/>
  <c r="J2077"/>
  <c r="BK1776"/>
  <c r="BK1344"/>
  <c r="J144"/>
  <c i="3" r="J98"/>
  <c r="J149"/>
  <c r="J95"/>
  <c i="4" r="BK167"/>
  <c r="J106"/>
  <c r="J96"/>
  <c r="BK151"/>
  <c r="BK104"/>
  <c i="5" r="BK107"/>
  <c r="J130"/>
  <c r="J129"/>
  <c i="6" r="J112"/>
  <c r="J96"/>
  <c r="J104"/>
  <c r="J92"/>
  <c r="J121"/>
  <c r="J110"/>
  <c r="BK124"/>
  <c r="J108"/>
  <c r="J89"/>
  <c r="BK98"/>
  <c i="7" r="BK99"/>
  <c r="BK90"/>
  <c i="8" r="BK109"/>
  <c r="J128"/>
  <c r="J116"/>
  <c r="J110"/>
  <c r="BK161"/>
  <c i="9" r="BK122"/>
  <c r="BK87"/>
  <c i="10" r="J113"/>
  <c i="2" r="J1886"/>
  <c r="J1652"/>
  <c r="J915"/>
  <c r="BK1991"/>
  <c r="J1601"/>
  <c r="J828"/>
  <c r="BK2286"/>
  <c r="J1850"/>
  <c r="J1364"/>
  <c r="J337"/>
  <c r="J1772"/>
  <c r="J1366"/>
  <c r="J361"/>
  <c r="J1765"/>
  <c r="J1373"/>
  <c r="BK429"/>
  <c i="3" r="BK119"/>
  <c r="J86"/>
  <c r="J140"/>
  <c r="J92"/>
  <c i="4" r="BK156"/>
  <c r="J100"/>
  <c r="BK89"/>
  <c r="BK99"/>
  <c i="5" r="J111"/>
  <c r="J126"/>
  <c r="J120"/>
  <c i="7" r="J91"/>
  <c i="8" r="J168"/>
  <c r="J145"/>
  <c r="J87"/>
  <c r="BK171"/>
  <c r="J131"/>
  <c r="J112"/>
  <c r="J125"/>
  <c i="9" r="BK92"/>
  <c r="BK90"/>
  <c r="BK117"/>
  <c i="10" r="J89"/>
  <c i="2" r="BK1998"/>
  <c r="BK1072"/>
  <c r="J2249"/>
  <c r="BK1739"/>
  <c r="BK1296"/>
  <c r="J159"/>
  <c r="J1921"/>
  <c r="BK1566"/>
  <c r="J815"/>
  <c r="J2202"/>
  <c r="BK1755"/>
  <c r="BK1337"/>
  <c r="J268"/>
  <c r="J1729"/>
  <c r="BK1315"/>
  <c r="BK2255"/>
  <c r="J1758"/>
  <c r="BK1376"/>
  <c r="BK186"/>
  <c i="3" r="J146"/>
  <c r="J87"/>
  <c r="J89"/>
  <c i="4" r="J146"/>
  <c r="BK94"/>
  <c r="J162"/>
  <c r="J114"/>
  <c i="5" r="J125"/>
  <c r="J114"/>
  <c r="J92"/>
  <c i="7" r="BK87"/>
  <c i="8" r="BK163"/>
  <c r="J140"/>
  <c r="BK112"/>
  <c r="J152"/>
  <c i="9" r="J108"/>
  <c r="BK120"/>
  <c i="10" r="J109"/>
  <c i="2" r="BK2154"/>
  <c r="J1622"/>
  <c r="J957"/>
  <c r="BK2239"/>
  <c r="J1885"/>
  <c r="BK957"/>
  <c r="J137"/>
  <c r="J1975"/>
  <c r="BK1807"/>
  <c r="J1376"/>
  <c r="J119"/>
  <c r="J1880"/>
  <c r="BK1369"/>
  <c r="J332"/>
  <c r="BK1733"/>
  <c r="J1310"/>
  <c r="BK2031"/>
  <c r="J1613"/>
  <c r="J1316"/>
  <c r="BK124"/>
  <c i="3" r="J96"/>
  <c r="J139"/>
  <c r="BK88"/>
  <c i="4" r="BK147"/>
  <c r="J156"/>
  <c r="J167"/>
  <c r="BK143"/>
  <c r="J159"/>
  <c i="5" r="J103"/>
  <c r="J110"/>
  <c r="BK96"/>
  <c i="7" r="BK89"/>
  <c r="J89"/>
  <c i="8" r="BK143"/>
  <c r="BK94"/>
  <c r="BK138"/>
  <c r="BK92"/>
  <c i="9" r="BK109"/>
  <c r="J120"/>
  <c r="J97"/>
  <c i="10" r="BK105"/>
  <c i="2" r="J1803"/>
  <c r="BK1332"/>
  <c r="J167"/>
  <c r="J1884"/>
  <c r="BK1372"/>
  <c r="J820"/>
  <c r="J114"/>
  <c r="J1875"/>
  <c r="J1546"/>
  <c r="BK973"/>
  <c r="J2237"/>
  <c r="J1842"/>
  <c r="BK1535"/>
  <c r="BK874"/>
  <c r="J1453"/>
  <c r="BK865"/>
  <c r="BK2132"/>
  <c r="J1739"/>
  <c r="BK1388"/>
  <c r="BK375"/>
  <c i="3" r="J127"/>
  <c r="BK121"/>
  <c r="J148"/>
  <c r="BK139"/>
  <c i="4" r="J163"/>
  <c r="BK88"/>
  <c r="BK93"/>
  <c i="5" r="BK128"/>
  <c r="J118"/>
  <c r="J116"/>
  <c i="8" r="J147"/>
  <c r="BK150"/>
  <c r="J124"/>
  <c r="BK110"/>
  <c i="9" r="J88"/>
  <c i="10" r="J117"/>
  <c r="BK92"/>
  <c i="2" l="1" r="P175"/>
  <c r="BK369"/>
  <c r="J369"/>
  <c r="J63"/>
  <c r="R369"/>
  <c r="BK409"/>
  <c r="J409"/>
  <c r="J64"/>
  <c r="R409"/>
  <c r="R938"/>
  <c r="BK1324"/>
  <c r="T1324"/>
  <c r="P1368"/>
  <c r="T1368"/>
  <c r="P1387"/>
  <c r="T1387"/>
  <c r="P1674"/>
  <c r="R1767"/>
  <c r="BK1915"/>
  <c r="J1915"/>
  <c r="J77"/>
  <c r="R1915"/>
  <c r="BK2148"/>
  <c r="J2148"/>
  <c r="J80"/>
  <c r="T2148"/>
  <c r="P2257"/>
  <c r="R2257"/>
  <c i="3" r="P108"/>
  <c r="R147"/>
  <c i="4" r="BK121"/>
  <c r="J121"/>
  <c r="J61"/>
  <c r="R133"/>
  <c r="BK149"/>
  <c r="J149"/>
  <c r="J64"/>
  <c r="R158"/>
  <c i="5" r="R85"/>
  <c r="T122"/>
  <c i="6" r="P85"/>
  <c r="R105"/>
  <c i="7" r="T81"/>
  <c r="T80"/>
  <c i="8" r="BK105"/>
  <c r="J105"/>
  <c r="J62"/>
  <c r="R146"/>
  <c i="9" r="T85"/>
  <c r="T84"/>
  <c r="T83"/>
  <c r="T119"/>
  <c i="2" r="BK108"/>
  <c r="J108"/>
  <c r="J61"/>
  <c r="R175"/>
  <c r="R428"/>
  <c r="P1314"/>
  <c r="P1428"/>
  <c r="T1674"/>
  <c r="P1743"/>
  <c r="R1743"/>
  <c r="T1960"/>
  <c r="P2148"/>
  <c r="R2148"/>
  <c r="BK2257"/>
  <c r="J2257"/>
  <c r="J81"/>
  <c r="T2257"/>
  <c r="R2491"/>
  <c i="3" r="P85"/>
  <c r="T108"/>
  <c r="T147"/>
  <c i="4" r="BK87"/>
  <c r="J87"/>
  <c r="J60"/>
  <c r="P121"/>
  <c r="T133"/>
  <c r="T149"/>
  <c r="P165"/>
  <c i="5" r="BK85"/>
  <c r="J85"/>
  <c r="J61"/>
  <c r="R105"/>
  <c i="6" r="BK85"/>
  <c r="J85"/>
  <c r="J61"/>
  <c r="BK117"/>
  <c r="J117"/>
  <c r="J63"/>
  <c i="8" r="BK86"/>
  <c r="J86"/>
  <c r="J61"/>
  <c r="T105"/>
  <c r="P166"/>
  <c i="9" r="P85"/>
  <c r="P84"/>
  <c r="P83"/>
  <c i="1" r="AU62"/>
  <c i="9" r="P119"/>
  <c i="2" r="BK428"/>
  <c r="J428"/>
  <c r="J65"/>
  <c r="T938"/>
  <c r="P1324"/>
  <c r="R1324"/>
  <c r="BK1368"/>
  <c r="J1368"/>
  <c r="J71"/>
  <c r="R1368"/>
  <c r="BK1387"/>
  <c r="J1387"/>
  <c r="J72"/>
  <c r="R1387"/>
  <c r="BK1674"/>
  <c r="J1674"/>
  <c r="J74"/>
  <c r="T1767"/>
  <c r="P1915"/>
  <c r="T1915"/>
  <c r="P2089"/>
  <c r="BK2307"/>
  <c r="J2307"/>
  <c r="J82"/>
  <c r="BK2491"/>
  <c r="J2491"/>
  <c r="J86"/>
  <c i="3" r="R85"/>
  <c r="BK91"/>
  <c r="J91"/>
  <c r="J61"/>
  <c r="R91"/>
  <c r="BK143"/>
  <c r="J143"/>
  <c r="J63"/>
  <c r="R143"/>
  <c i="4" r="R87"/>
  <c r="BK133"/>
  <c r="J133"/>
  <c r="J62"/>
  <c r="R140"/>
  <c r="BK158"/>
  <c r="J158"/>
  <c r="J65"/>
  <c r="T165"/>
  <c i="5" r="P105"/>
  <c r="P122"/>
  <c i="6" r="BK105"/>
  <c r="J105"/>
  <c r="J62"/>
  <c r="R117"/>
  <c i="7" r="P81"/>
  <c r="P80"/>
  <c i="1" r="AU60"/>
  <c i="8" r="R105"/>
  <c r="R166"/>
  <c i="2" r="R108"/>
  <c r="T175"/>
  <c r="T369"/>
  <c r="P409"/>
  <c r="T409"/>
  <c r="BK938"/>
  <c r="J938"/>
  <c r="J66"/>
  <c r="T1314"/>
  <c r="BK1428"/>
  <c r="J1428"/>
  <c r="J73"/>
  <c r="BK1767"/>
  <c r="J1767"/>
  <c r="J76"/>
  <c r="R1960"/>
  <c r="BK2089"/>
  <c r="J2089"/>
  <c r="J79"/>
  <c r="P2307"/>
  <c r="T2491"/>
  <c i="3" r="T85"/>
  <c r="R108"/>
  <c r="P147"/>
  <c i="4" r="P87"/>
  <c r="R121"/>
  <c r="BK140"/>
  <c r="J140"/>
  <c r="J63"/>
  <c r="R149"/>
  <c r="BK165"/>
  <c r="J165"/>
  <c r="J66"/>
  <c i="5" r="T85"/>
  <c r="R122"/>
  <c i="6" r="R85"/>
  <c r="R84"/>
  <c r="R83"/>
  <c r="T105"/>
  <c i="7" r="R81"/>
  <c r="R80"/>
  <c i="8" r="R86"/>
  <c r="R85"/>
  <c r="R84"/>
  <c r="BK146"/>
  <c r="J146"/>
  <c r="J63"/>
  <c r="BK166"/>
  <c r="J166"/>
  <c r="J64"/>
  <c i="9" r="R85"/>
  <c r="R84"/>
  <c r="R83"/>
  <c r="R119"/>
  <c i="10" r="BK91"/>
  <c r="J91"/>
  <c r="J61"/>
  <c r="T91"/>
  <c r="P99"/>
  <c r="BK103"/>
  <c r="J103"/>
  <c r="J63"/>
  <c r="T103"/>
  <c r="T108"/>
  <c i="2" r="T108"/>
  <c r="P428"/>
  <c r="P938"/>
  <c r="R1314"/>
  <c r="T1428"/>
  <c r="P1767"/>
  <c r="BK1960"/>
  <c r="J1960"/>
  <c r="J78"/>
  <c r="T2089"/>
  <c r="T2307"/>
  <c i="3" r="BK85"/>
  <c r="J85"/>
  <c r="J60"/>
  <c r="BK108"/>
  <c r="J108"/>
  <c r="J62"/>
  <c r="BK147"/>
  <c r="J147"/>
  <c r="J64"/>
  <c i="4" r="T121"/>
  <c r="P140"/>
  <c r="P149"/>
  <c r="T158"/>
  <c i="5" r="P85"/>
  <c r="P84"/>
  <c r="P83"/>
  <c i="1" r="AU58"/>
  <c i="5" r="T105"/>
  <c i="6" r="P105"/>
  <c r="T117"/>
  <c i="7" r="BK81"/>
  <c r="BK80"/>
  <c r="J80"/>
  <c r="J59"/>
  <c i="8" r="P105"/>
  <c r="T146"/>
  <c i="9" r="BK85"/>
  <c r="BK119"/>
  <c r="J119"/>
  <c r="J63"/>
  <c i="10" r="R91"/>
  <c r="T99"/>
  <c r="P103"/>
  <c r="R103"/>
  <c r="P108"/>
  <c i="2" r="P108"/>
  <c r="BK175"/>
  <c r="J175"/>
  <c r="J62"/>
  <c r="P369"/>
  <c r="T428"/>
  <c r="BK1314"/>
  <c r="J1314"/>
  <c r="J67"/>
  <c r="R1428"/>
  <c r="R1674"/>
  <c r="BK1743"/>
  <c r="J1743"/>
  <c r="J75"/>
  <c r="T1743"/>
  <c r="P1960"/>
  <c r="R2089"/>
  <c r="R2307"/>
  <c r="P2491"/>
  <c i="3" r="P91"/>
  <c r="T91"/>
  <c r="P143"/>
  <c r="T143"/>
  <c i="4" r="T87"/>
  <c r="T86"/>
  <c r="P133"/>
  <c r="T140"/>
  <c r="P158"/>
  <c r="R165"/>
  <c i="5" r="BK105"/>
  <c r="J105"/>
  <c r="J62"/>
  <c r="BK122"/>
  <c r="J122"/>
  <c r="J63"/>
  <c i="6" r="T85"/>
  <c r="T84"/>
  <c r="T83"/>
  <c r="P117"/>
  <c i="8" r="P86"/>
  <c r="T86"/>
  <c r="T85"/>
  <c r="T84"/>
  <c r="P146"/>
  <c r="T166"/>
  <c i="10" r="P91"/>
  <c r="P86"/>
  <c r="P85"/>
  <c i="1" r="AU63"/>
  <c i="10" r="BK99"/>
  <c r="J99"/>
  <c r="J62"/>
  <c r="R99"/>
  <c r="BK108"/>
  <c r="J108"/>
  <c r="J64"/>
  <c r="R108"/>
  <c i="2" r="BK2483"/>
  <c r="J2483"/>
  <c r="J83"/>
  <c r="BK2486"/>
  <c r="J2486"/>
  <c r="J85"/>
  <c r="BK1321"/>
  <c r="J1321"/>
  <c r="J68"/>
  <c i="9" r="BK116"/>
  <c r="J116"/>
  <c r="J62"/>
  <c i="10" r="BK86"/>
  <c r="BK85"/>
  <c r="J85"/>
  <c r="BK131"/>
  <c r="J131"/>
  <c r="J65"/>
  <c i="9" r="J85"/>
  <c r="J61"/>
  <c i="10" r="J55"/>
  <c r="BE90"/>
  <c r="BE100"/>
  <c r="BE105"/>
  <c r="E75"/>
  <c r="J79"/>
  <c r="BE98"/>
  <c r="BE121"/>
  <c r="BE132"/>
  <c r="BE89"/>
  <c r="BE109"/>
  <c r="F55"/>
  <c r="BE88"/>
  <c r="BE130"/>
  <c r="F54"/>
  <c r="J81"/>
  <c r="BE87"/>
  <c r="BE97"/>
  <c r="BE125"/>
  <c r="BE92"/>
  <c r="BE101"/>
  <c r="BE104"/>
  <c r="BE113"/>
  <c r="BE117"/>
  <c i="9" r="F54"/>
  <c r="J79"/>
  <c r="BE91"/>
  <c r="BE104"/>
  <c r="BE108"/>
  <c r="BE109"/>
  <c r="BE114"/>
  <c r="BE123"/>
  <c r="BE90"/>
  <c r="BE94"/>
  <c r="BE97"/>
  <c r="BE115"/>
  <c r="BE121"/>
  <c r="BE122"/>
  <c i="8" r="BK85"/>
  <c r="J85"/>
  <c r="J60"/>
  <c i="9" r="F80"/>
  <c r="BE103"/>
  <c r="BE106"/>
  <c r="BE110"/>
  <c r="BE117"/>
  <c r="BE125"/>
  <c r="J52"/>
  <c r="E73"/>
  <c r="BE100"/>
  <c r="BE101"/>
  <c r="BE102"/>
  <c r="BE86"/>
  <c r="BE89"/>
  <c r="BE92"/>
  <c r="BE98"/>
  <c r="BE105"/>
  <c r="BE112"/>
  <c r="BE120"/>
  <c r="J55"/>
  <c r="BE87"/>
  <c r="BE88"/>
  <c r="BE93"/>
  <c r="BE95"/>
  <c r="BE96"/>
  <c r="BE99"/>
  <c r="BE107"/>
  <c r="BE111"/>
  <c r="BE113"/>
  <c r="BE124"/>
  <c i="8" r="J55"/>
  <c r="BE93"/>
  <c r="BE102"/>
  <c r="BE104"/>
  <c r="BE109"/>
  <c r="BE114"/>
  <c r="BE115"/>
  <c r="BE124"/>
  <c r="BE130"/>
  <c r="BE132"/>
  <c r="BE133"/>
  <c r="BE138"/>
  <c i="7" r="J81"/>
  <c r="J60"/>
  <c i="8" r="J54"/>
  <c r="BE91"/>
  <c r="BE94"/>
  <c r="BE120"/>
  <c r="BE121"/>
  <c r="BE129"/>
  <c r="BE134"/>
  <c r="BE136"/>
  <c r="BE139"/>
  <c r="BE143"/>
  <c r="BE153"/>
  <c r="BE157"/>
  <c r="F80"/>
  <c r="BE98"/>
  <c r="BE100"/>
  <c r="BE113"/>
  <c r="BE117"/>
  <c r="BE123"/>
  <c r="BE137"/>
  <c r="BE140"/>
  <c r="BE161"/>
  <c r="BE164"/>
  <c r="BE168"/>
  <c r="BE171"/>
  <c r="BE172"/>
  <c r="BE173"/>
  <c r="BE174"/>
  <c r="E48"/>
  <c r="BE92"/>
  <c r="BE103"/>
  <c r="BE106"/>
  <c r="BE122"/>
  <c r="BE125"/>
  <c r="BE142"/>
  <c r="BE149"/>
  <c r="BE155"/>
  <c r="BE158"/>
  <c r="BE162"/>
  <c r="BE165"/>
  <c r="BE169"/>
  <c r="F55"/>
  <c r="J78"/>
  <c r="BE88"/>
  <c r="BE95"/>
  <c r="BE99"/>
  <c r="BE101"/>
  <c r="BE107"/>
  <c r="BE108"/>
  <c r="BE111"/>
  <c r="BE112"/>
  <c r="BE119"/>
  <c r="BE127"/>
  <c r="BE131"/>
  <c r="BE135"/>
  <c r="BE144"/>
  <c r="BE145"/>
  <c r="BE148"/>
  <c r="BE150"/>
  <c r="BE151"/>
  <c r="BE152"/>
  <c r="BE160"/>
  <c r="BE163"/>
  <c r="BE167"/>
  <c r="BE87"/>
  <c r="BE89"/>
  <c r="BE90"/>
  <c r="BE96"/>
  <c r="BE97"/>
  <c r="BE110"/>
  <c r="BE116"/>
  <c r="BE118"/>
  <c r="BE126"/>
  <c r="BE128"/>
  <c r="BE141"/>
  <c r="BE147"/>
  <c r="BE154"/>
  <c r="BE156"/>
  <c r="BE159"/>
  <c r="BE170"/>
  <c i="6" r="BK84"/>
  <c r="BK83"/>
  <c r="J83"/>
  <c r="J59"/>
  <c i="7" r="J54"/>
  <c r="F76"/>
  <c r="BE83"/>
  <c r="BE93"/>
  <c r="BE96"/>
  <c r="BE98"/>
  <c r="BE100"/>
  <c r="BE101"/>
  <c r="E48"/>
  <c r="J52"/>
  <c r="J77"/>
  <c r="BE82"/>
  <c r="BE84"/>
  <c r="BE91"/>
  <c r="F55"/>
  <c r="BE87"/>
  <c r="BE89"/>
  <c r="BE99"/>
  <c r="BE86"/>
  <c r="BE92"/>
  <c r="BE95"/>
  <c r="BE85"/>
  <c r="BE88"/>
  <c r="BE90"/>
  <c r="BE94"/>
  <c r="BE97"/>
  <c i="6" r="F80"/>
  <c r="BE88"/>
  <c r="BE93"/>
  <c r="BE97"/>
  <c r="F54"/>
  <c r="BE87"/>
  <c r="BE91"/>
  <c r="BE96"/>
  <c r="BE99"/>
  <c r="BE114"/>
  <c r="E48"/>
  <c r="J54"/>
  <c r="J80"/>
  <c r="BE102"/>
  <c r="BE104"/>
  <c r="BE107"/>
  <c r="BE115"/>
  <c r="BE118"/>
  <c r="BE122"/>
  <c r="J52"/>
  <c r="BE86"/>
  <c r="BE90"/>
  <c r="BE95"/>
  <c r="BE98"/>
  <c r="BE103"/>
  <c r="BE108"/>
  <c r="BE110"/>
  <c r="BE113"/>
  <c r="BE116"/>
  <c r="BE120"/>
  <c r="BE92"/>
  <c r="BE94"/>
  <c r="BE100"/>
  <c r="BE119"/>
  <c r="BE123"/>
  <c r="BE124"/>
  <c i="5" r="BK84"/>
  <c r="BK83"/>
  <c r="J83"/>
  <c i="6" r="BE89"/>
  <c r="BE101"/>
  <c r="BE106"/>
  <c r="BE109"/>
  <c r="BE111"/>
  <c r="BE112"/>
  <c r="BE121"/>
  <c i="5" r="J55"/>
  <c r="BE87"/>
  <c r="BE99"/>
  <c r="BE111"/>
  <c r="BE123"/>
  <c r="BE126"/>
  <c r="BE128"/>
  <c r="J52"/>
  <c r="F55"/>
  <c r="BE93"/>
  <c r="BE96"/>
  <c r="BE98"/>
  <c r="BE110"/>
  <c r="BE115"/>
  <c r="BE118"/>
  <c r="BE129"/>
  <c r="BE130"/>
  <c r="J54"/>
  <c r="F79"/>
  <c r="BE90"/>
  <c r="BE94"/>
  <c r="BE101"/>
  <c r="BE103"/>
  <c r="BE113"/>
  <c r="BE119"/>
  <c r="BE120"/>
  <c r="BE121"/>
  <c r="BE125"/>
  <c r="BE131"/>
  <c i="4" r="BK86"/>
  <c r="J86"/>
  <c r="J59"/>
  <c i="5" r="E48"/>
  <c r="BE86"/>
  <c r="BE89"/>
  <c r="BE92"/>
  <c r="BE95"/>
  <c r="BE102"/>
  <c r="BE104"/>
  <c r="BE107"/>
  <c r="BE109"/>
  <c r="BE114"/>
  <c r="BE117"/>
  <c r="BE88"/>
  <c r="BE91"/>
  <c r="BE97"/>
  <c r="BE100"/>
  <c r="BE106"/>
  <c r="BE108"/>
  <c r="BE112"/>
  <c r="BE116"/>
  <c r="BE124"/>
  <c r="BE127"/>
  <c i="4" r="J52"/>
  <c r="J83"/>
  <c r="BE90"/>
  <c r="BE94"/>
  <c r="BE99"/>
  <c r="BE102"/>
  <c r="BE106"/>
  <c r="BE150"/>
  <c r="BE152"/>
  <c r="BE154"/>
  <c r="BE156"/>
  <c r="BE157"/>
  <c r="BE162"/>
  <c r="BE166"/>
  <c r="BE167"/>
  <c r="E76"/>
  <c r="F82"/>
  <c r="BE89"/>
  <c r="BE98"/>
  <c r="BE100"/>
  <c r="BE110"/>
  <c r="BE122"/>
  <c r="BE141"/>
  <c i="3" r="BK84"/>
  <c r="J84"/>
  <c r="J59"/>
  <c i="4" r="F55"/>
  <c r="BE92"/>
  <c r="BE95"/>
  <c r="BE111"/>
  <c r="BE125"/>
  <c r="BE127"/>
  <c r="BE128"/>
  <c r="BE134"/>
  <c r="BE137"/>
  <c r="BE144"/>
  <c r="BE146"/>
  <c r="BE153"/>
  <c r="BE161"/>
  <c r="BE163"/>
  <c r="BE170"/>
  <c r="BE171"/>
  <c r="BE88"/>
  <c r="BE96"/>
  <c r="BE101"/>
  <c r="BE109"/>
  <c r="BE113"/>
  <c r="BE115"/>
  <c r="BE116"/>
  <c r="BE120"/>
  <c r="BE129"/>
  <c r="BE132"/>
  <c r="BE135"/>
  <c r="BE139"/>
  <c r="BE143"/>
  <c r="BE147"/>
  <c r="BE169"/>
  <c r="J82"/>
  <c r="BE91"/>
  <c r="BE93"/>
  <c r="BE97"/>
  <c r="BE103"/>
  <c r="BE108"/>
  <c r="BE112"/>
  <c r="BE114"/>
  <c r="BE118"/>
  <c r="BE119"/>
  <c r="BE124"/>
  <c r="BE131"/>
  <c r="BE136"/>
  <c r="BE138"/>
  <c r="BE148"/>
  <c r="BE151"/>
  <c r="BE159"/>
  <c r="BE164"/>
  <c r="BE168"/>
  <c r="BE104"/>
  <c r="BE105"/>
  <c r="BE107"/>
  <c r="BE117"/>
  <c r="BE123"/>
  <c r="BE126"/>
  <c r="BE130"/>
  <c r="BE142"/>
  <c r="BE145"/>
  <c r="BE155"/>
  <c i="2" r="J1324"/>
  <c r="J70"/>
  <c i="3" r="J54"/>
  <c r="F80"/>
  <c r="BE89"/>
  <c r="BE100"/>
  <c r="BE103"/>
  <c r="BE105"/>
  <c r="BE111"/>
  <c r="BE119"/>
  <c r="BE121"/>
  <c r="BE125"/>
  <c r="BE126"/>
  <c r="BE130"/>
  <c r="BE133"/>
  <c r="BE137"/>
  <c r="BE142"/>
  <c r="BE150"/>
  <c r="J52"/>
  <c r="E74"/>
  <c r="BE97"/>
  <c r="BE102"/>
  <c r="BE118"/>
  <c r="BE122"/>
  <c r="BE123"/>
  <c r="BE134"/>
  <c r="BE140"/>
  <c r="BE149"/>
  <c i="2" r="BK107"/>
  <c r="J107"/>
  <c r="J60"/>
  <c i="3" r="J55"/>
  <c r="BE86"/>
  <c r="BE96"/>
  <c r="BE98"/>
  <c r="BE101"/>
  <c r="BE106"/>
  <c r="BE124"/>
  <c r="BE135"/>
  <c r="BE138"/>
  <c r="BE145"/>
  <c r="BE153"/>
  <c r="F55"/>
  <c r="BE90"/>
  <c r="BE99"/>
  <c r="BE107"/>
  <c r="BE115"/>
  <c r="BE120"/>
  <c r="BE127"/>
  <c r="BE132"/>
  <c r="BE139"/>
  <c r="BE144"/>
  <c r="BE94"/>
  <c r="BE104"/>
  <c r="BE109"/>
  <c r="BE110"/>
  <c r="BE112"/>
  <c r="BE114"/>
  <c r="BE116"/>
  <c r="BE117"/>
  <c r="BE136"/>
  <c r="BE141"/>
  <c r="BE87"/>
  <c r="BE88"/>
  <c r="BE92"/>
  <c r="BE93"/>
  <c r="BE95"/>
  <c r="BE113"/>
  <c r="BE128"/>
  <c r="BE129"/>
  <c r="BE131"/>
  <c r="BE146"/>
  <c r="BE148"/>
  <c r="BE151"/>
  <c r="BE152"/>
  <c i="2" r="E48"/>
  <c r="J55"/>
  <c r="J102"/>
  <c r="BE114"/>
  <c r="BE119"/>
  <c r="BE137"/>
  <c r="BE191"/>
  <c r="BE300"/>
  <c r="BE332"/>
  <c r="BE337"/>
  <c r="BE407"/>
  <c r="BE414"/>
  <c r="BE874"/>
  <c r="BE908"/>
  <c r="BE965"/>
  <c r="BE1029"/>
  <c r="BE1072"/>
  <c r="BE1310"/>
  <c r="BE1312"/>
  <c r="BE1315"/>
  <c r="BE1322"/>
  <c r="BE1330"/>
  <c r="BE1337"/>
  <c r="BE1339"/>
  <c r="BE1346"/>
  <c r="BE1364"/>
  <c r="BE1383"/>
  <c r="BE1546"/>
  <c r="BE1555"/>
  <c r="BE1587"/>
  <c r="BE1596"/>
  <c r="BE1622"/>
  <c r="BE1648"/>
  <c r="BE1688"/>
  <c r="BE1691"/>
  <c r="BE1696"/>
  <c r="BE1701"/>
  <c r="BE1733"/>
  <c r="BE1838"/>
  <c r="BE1883"/>
  <c r="BE1884"/>
  <c r="BE1885"/>
  <c r="BE1899"/>
  <c r="BE1913"/>
  <c r="BE1956"/>
  <c r="BE1975"/>
  <c r="BE1991"/>
  <c r="BE2069"/>
  <c r="BE2085"/>
  <c r="BE2138"/>
  <c r="BE2142"/>
  <c r="BE2149"/>
  <c r="BE2154"/>
  <c r="BE2185"/>
  <c r="BE2207"/>
  <c r="BE2219"/>
  <c r="BE109"/>
  <c r="BE124"/>
  <c r="BE132"/>
  <c r="BE135"/>
  <c r="BE136"/>
  <c r="BE147"/>
  <c r="BE157"/>
  <c r="BE221"/>
  <c r="BE226"/>
  <c r="BE247"/>
  <c r="BE360"/>
  <c r="BE361"/>
  <c r="BE853"/>
  <c r="BE858"/>
  <c r="BE933"/>
  <c r="BE955"/>
  <c r="BE958"/>
  <c r="BE999"/>
  <c r="BE1009"/>
  <c r="BE1034"/>
  <c r="BE1081"/>
  <c r="BE1098"/>
  <c r="BE1287"/>
  <c r="BE1313"/>
  <c r="BE1357"/>
  <c r="BE1369"/>
  <c r="BE1376"/>
  <c r="BE1382"/>
  <c r="BE1421"/>
  <c r="BE1468"/>
  <c r="BE1481"/>
  <c r="BE1535"/>
  <c r="BE1566"/>
  <c r="BE1601"/>
  <c r="BE1627"/>
  <c r="BE1633"/>
  <c r="BE1634"/>
  <c r="BE1652"/>
  <c r="BE1670"/>
  <c r="BE1672"/>
  <c r="BE1679"/>
  <c r="BE1723"/>
  <c r="BE1755"/>
  <c r="BE1758"/>
  <c r="BE1772"/>
  <c r="BE1776"/>
  <c r="BE1815"/>
  <c r="BE1880"/>
  <c r="BE1882"/>
  <c r="BE1891"/>
  <c r="BE2009"/>
  <c r="BE2015"/>
  <c r="BE2017"/>
  <c r="BE2055"/>
  <c r="BE2079"/>
  <c r="F55"/>
  <c r="F102"/>
  <c r="BE128"/>
  <c r="BE144"/>
  <c r="BE170"/>
  <c r="BE176"/>
  <c r="BE196"/>
  <c r="BE349"/>
  <c r="BE860"/>
  <c r="BE865"/>
  <c r="BE915"/>
  <c r="BE968"/>
  <c r="BE1041"/>
  <c r="BE1067"/>
  <c r="BE1109"/>
  <c r="BE1296"/>
  <c r="BE1316"/>
  <c r="BE1332"/>
  <c r="BE1344"/>
  <c r="BE1372"/>
  <c r="BE1392"/>
  <c r="BE1397"/>
  <c r="BE1403"/>
  <c r="BE1407"/>
  <c r="BE1411"/>
  <c r="BE1429"/>
  <c r="BE1477"/>
  <c r="BE1531"/>
  <c r="BE1570"/>
  <c r="BE1575"/>
  <c r="BE1585"/>
  <c r="BE1613"/>
  <c r="BE1644"/>
  <c r="BE1665"/>
  <c r="BE1689"/>
  <c r="BE1712"/>
  <c r="BE1729"/>
  <c r="BE1768"/>
  <c r="BE1781"/>
  <c r="BE1795"/>
  <c r="BE1799"/>
  <c r="BE1850"/>
  <c r="BE1875"/>
  <c r="BE1895"/>
  <c r="BE2081"/>
  <c r="BE2090"/>
  <c r="BE2132"/>
  <c r="BE2221"/>
  <c r="BE2231"/>
  <c r="BE2241"/>
  <c r="BE2247"/>
  <c r="BE2255"/>
  <c r="BE2308"/>
  <c r="BE2391"/>
  <c r="BE159"/>
  <c r="BE324"/>
  <c r="BE365"/>
  <c r="BE370"/>
  <c r="BE397"/>
  <c r="BE429"/>
  <c r="BE447"/>
  <c r="BE637"/>
  <c r="BE820"/>
  <c r="BE828"/>
  <c r="BE890"/>
  <c r="BE919"/>
  <c r="BE923"/>
  <c r="BE928"/>
  <c r="BE939"/>
  <c r="BE956"/>
  <c r="BE957"/>
  <c r="BE961"/>
  <c r="BE962"/>
  <c r="BE983"/>
  <c r="BE994"/>
  <c r="BE1306"/>
  <c r="BE1318"/>
  <c r="BE1325"/>
  <c r="BE1373"/>
  <c r="BE1374"/>
  <c r="BE1388"/>
  <c r="BE1391"/>
  <c r="BE1414"/>
  <c r="BE1418"/>
  <c r="BE1560"/>
  <c r="BE1628"/>
  <c r="BE1656"/>
  <c r="BE1683"/>
  <c r="BE1706"/>
  <c r="BE1803"/>
  <c r="BE1823"/>
  <c r="BE1846"/>
  <c r="BE1854"/>
  <c r="BE1867"/>
  <c r="BE1871"/>
  <c r="BE1886"/>
  <c r="BE1911"/>
  <c r="BE1916"/>
  <c r="BE1929"/>
  <c r="BE1961"/>
  <c r="BE2003"/>
  <c r="BE2087"/>
  <c r="BE2100"/>
  <c r="BE2102"/>
  <c r="BE2108"/>
  <c r="BE2134"/>
  <c r="BE2146"/>
  <c r="BE2237"/>
  <c r="BE2239"/>
  <c r="BE2249"/>
  <c r="BE2253"/>
  <c r="BE2258"/>
  <c r="BE2305"/>
  <c r="BE2484"/>
  <c r="BE2492"/>
  <c r="BE2493"/>
  <c r="J100"/>
  <c r="BE152"/>
  <c r="BE167"/>
  <c r="BE402"/>
  <c r="BE419"/>
  <c r="BE424"/>
  <c r="BE438"/>
  <c r="BE879"/>
  <c r="BE973"/>
  <c r="BE978"/>
  <c r="BE1004"/>
  <c r="BE1057"/>
  <c r="BE1062"/>
  <c r="BE1301"/>
  <c r="BE1317"/>
  <c r="BE1320"/>
  <c r="BE1371"/>
  <c r="BE1377"/>
  <c r="BE1385"/>
  <c r="BE1426"/>
  <c r="BE1438"/>
  <c r="BE1453"/>
  <c r="BE1473"/>
  <c r="BE1485"/>
  <c r="BE1490"/>
  <c r="BE1495"/>
  <c r="BE1505"/>
  <c r="BE1537"/>
  <c r="BE1541"/>
  <c r="BE1551"/>
  <c r="BE1564"/>
  <c r="BE1744"/>
  <c r="BE1763"/>
  <c r="BE1765"/>
  <c r="BE1785"/>
  <c r="BE1807"/>
  <c r="BE1858"/>
  <c r="BE1887"/>
  <c r="BE1921"/>
  <c r="BE1952"/>
  <c r="BE1998"/>
  <c r="BE2031"/>
  <c r="BE2040"/>
  <c r="BE2059"/>
  <c r="BE2104"/>
  <c r="BE2243"/>
  <c r="BE2269"/>
  <c r="BE2279"/>
  <c r="BE2286"/>
  <c r="BE2294"/>
  <c r="BE2481"/>
  <c r="BE2494"/>
  <c r="BE163"/>
  <c r="BE186"/>
  <c r="BE252"/>
  <c r="BE257"/>
  <c r="BE268"/>
  <c r="BE280"/>
  <c r="BE290"/>
  <c r="BE375"/>
  <c r="BE410"/>
  <c r="BE456"/>
  <c r="BE461"/>
  <c r="BE813"/>
  <c r="BE815"/>
  <c r="BE952"/>
  <c r="BE1046"/>
  <c r="BE1366"/>
  <c r="BE1379"/>
  <c r="BE1380"/>
  <c r="BE1402"/>
  <c r="BE1424"/>
  <c r="BE1608"/>
  <c r="BE1675"/>
  <c r="BE1716"/>
  <c r="BE1739"/>
  <c r="BE1741"/>
  <c r="BE1745"/>
  <c r="BE1748"/>
  <c r="BE1754"/>
  <c r="BE1819"/>
  <c r="BE1842"/>
  <c r="BE1863"/>
  <c r="BE1881"/>
  <c r="BE1903"/>
  <c r="BE1907"/>
  <c r="BE1958"/>
  <c r="BE1989"/>
  <c r="BE1996"/>
  <c r="BE2005"/>
  <c r="BE2077"/>
  <c r="BE2119"/>
  <c r="BE2144"/>
  <c r="BE2202"/>
  <c r="BE2229"/>
  <c r="BE2245"/>
  <c r="BE2284"/>
  <c r="BE2487"/>
  <c i="10" r="F35"/>
  <c i="1" r="BB63"/>
  <c i="3" r="F35"/>
  <c i="1" r="BB56"/>
  <c i="4" r="F35"/>
  <c i="1" r="BB57"/>
  <c i="4" r="J34"/>
  <c i="1" r="AW57"/>
  <c i="5" r="F36"/>
  <c i="1" r="BC58"/>
  <c i="5" r="F37"/>
  <c i="1" r="BD58"/>
  <c i="6" r="J34"/>
  <c i="1" r="AW59"/>
  <c i="6" r="F37"/>
  <c i="1" r="BD59"/>
  <c i="7" r="F34"/>
  <c i="1" r="BA60"/>
  <c i="8" r="F35"/>
  <c i="1" r="BB61"/>
  <c i="7" r="J30"/>
  <c i="9" r="F34"/>
  <c i="1" r="BA62"/>
  <c i="9" r="J34"/>
  <c i="1" r="AW62"/>
  <c i="9" r="F35"/>
  <c i="1" r="BB62"/>
  <c i="10" r="F34"/>
  <c i="1" r="BA63"/>
  <c i="10" r="J34"/>
  <c i="1" r="AW63"/>
  <c i="2" r="F36"/>
  <c i="1" r="BC55"/>
  <c i="2" r="F34"/>
  <c i="1" r="BA55"/>
  <c i="2" r="F35"/>
  <c i="1" r="BB55"/>
  <c i="3" r="J34"/>
  <c i="1" r="AW56"/>
  <c i="3" r="F37"/>
  <c i="1" r="BD56"/>
  <c i="4" r="F34"/>
  <c i="1" r="BA57"/>
  <c i="5" r="F34"/>
  <c i="1" r="BA58"/>
  <c i="5" r="F35"/>
  <c i="1" r="BB58"/>
  <c i="6" r="F36"/>
  <c i="1" r="BC59"/>
  <c i="5" r="J30"/>
  <c i="7" r="F35"/>
  <c i="1" r="BB60"/>
  <c i="7" r="F37"/>
  <c i="1" r="BD60"/>
  <c i="8" r="F36"/>
  <c i="1" r="BC61"/>
  <c i="8" r="F34"/>
  <c i="1" r="BA61"/>
  <c i="9" r="F36"/>
  <c i="1" r="BC62"/>
  <c i="10" r="F36"/>
  <c i="1" r="BC63"/>
  <c i="10" r="F37"/>
  <c i="1" r="BD63"/>
  <c i="3" r="F34"/>
  <c i="1" r="BA56"/>
  <c i="3" r="F36"/>
  <c i="1" r="BC56"/>
  <c i="4" r="F36"/>
  <c i="1" r="BC57"/>
  <c i="4" r="F37"/>
  <c i="1" r="BD57"/>
  <c i="5" r="J34"/>
  <c i="1" r="AW58"/>
  <c i="6" r="F34"/>
  <c i="1" r="BA59"/>
  <c i="6" r="F35"/>
  <c i="1" r="BB59"/>
  <c i="7" r="J34"/>
  <c i="1" r="AW60"/>
  <c i="7" r="F36"/>
  <c i="1" r="BC60"/>
  <c i="8" r="F37"/>
  <c i="1" r="BD61"/>
  <c i="8" r="J34"/>
  <c i="1" r="AW61"/>
  <c i="9" r="F37"/>
  <c i="1" r="BD62"/>
  <c i="10" r="J30"/>
  <c i="2" r="F37"/>
  <c i="1" r="BD55"/>
  <c i="2" r="J34"/>
  <c i="1" r="AW55"/>
  <c i="10" l="1" r="T86"/>
  <c r="T85"/>
  <c r="R86"/>
  <c r="R85"/>
  <c i="2" r="R1323"/>
  <c i="6" r="P84"/>
  <c r="P83"/>
  <c i="1" r="AU59"/>
  <c i="2" r="T107"/>
  <c i="4" r="R86"/>
  <c i="2" r="T1323"/>
  <c i="8" r="P85"/>
  <c r="P84"/>
  <c i="1" r="AU61"/>
  <c i="2" r="P1323"/>
  <c i="3" r="P84"/>
  <c i="1" r="AU56"/>
  <c i="9" r="BK84"/>
  <c r="BK83"/>
  <c r="J83"/>
  <c i="5" r="T84"/>
  <c r="T83"/>
  <c i="4" r="P86"/>
  <c i="1" r="AU57"/>
  <c i="3" r="R84"/>
  <c i="2" r="BK1323"/>
  <c r="J1323"/>
  <c r="J69"/>
  <c r="P107"/>
  <c r="P106"/>
  <c i="1" r="AU55"/>
  <c i="2" r="R107"/>
  <c r="R106"/>
  <c i="5" r="R84"/>
  <c r="R83"/>
  <c i="3" r="T84"/>
  <c i="1" r="AG63"/>
  <c i="10" r="J59"/>
  <c r="J86"/>
  <c r="J60"/>
  <c i="2" r="BK2485"/>
  <c r="J2485"/>
  <c r="J84"/>
  <c i="8" r="BK84"/>
  <c r="J84"/>
  <c r="J59"/>
  <c i="1" r="AG60"/>
  <c i="6" r="J84"/>
  <c r="J60"/>
  <c i="1" r="AG58"/>
  <c i="5" r="J59"/>
  <c r="J84"/>
  <c r="J60"/>
  <c i="2" r="BK106"/>
  <c r="J106"/>
  <c i="7" r="F33"/>
  <c i="1" r="AZ60"/>
  <c i="2" r="J30"/>
  <c i="1" r="AG55"/>
  <c i="4" r="F33"/>
  <c i="1" r="AZ57"/>
  <c i="5" r="F33"/>
  <c i="1" r="AZ58"/>
  <c i="2" r="F33"/>
  <c i="1" r="AZ55"/>
  <c i="9" r="J30"/>
  <c i="1" r="AG62"/>
  <c i="9" r="J33"/>
  <c i="1" r="AV62"/>
  <c r="AT62"/>
  <c r="AN62"/>
  <c i="6" r="F33"/>
  <c i="1" r="AZ59"/>
  <c r="BD54"/>
  <c r="W33"/>
  <c i="2" r="J33"/>
  <c i="1" r="AV55"/>
  <c r="AT55"/>
  <c i="4" r="J33"/>
  <c i="1" r="AV57"/>
  <c r="AT57"/>
  <c i="8" r="J33"/>
  <c i="1" r="AV61"/>
  <c r="AT61"/>
  <c i="5" r="J33"/>
  <c i="1" r="AV58"/>
  <c r="AT58"/>
  <c r="AN58"/>
  <c r="BB54"/>
  <c r="W31"/>
  <c i="10" r="F33"/>
  <c i="1" r="AZ63"/>
  <c i="4" r="J30"/>
  <c i="1" r="AG57"/>
  <c i="9" r="F33"/>
  <c i="1" r="AZ62"/>
  <c i="6" r="J33"/>
  <c i="1" r="AV59"/>
  <c r="AT59"/>
  <c i="8" r="F33"/>
  <c i="1" r="AZ61"/>
  <c i="3" r="J33"/>
  <c i="1" r="AV56"/>
  <c r="AT56"/>
  <c r="BC54"/>
  <c r="W32"/>
  <c i="3" r="J30"/>
  <c i="1" r="AG56"/>
  <c i="10" r="J33"/>
  <c i="1" r="AV63"/>
  <c r="AT63"/>
  <c r="AN63"/>
  <c i="6" r="J30"/>
  <c i="1" r="AG59"/>
  <c r="BA54"/>
  <c r="AW54"/>
  <c r="AK30"/>
  <c i="3" r="F33"/>
  <c i="1" r="AZ56"/>
  <c i="7" r="J33"/>
  <c i="1" r="AV60"/>
  <c r="AT60"/>
  <c r="AN60"/>
  <c i="2" l="1" r="T106"/>
  <c i="9" r="J84"/>
  <c r="J60"/>
  <c r="J59"/>
  <c i="10" r="J39"/>
  <c i="9" r="J39"/>
  <c i="1" r="AN59"/>
  <c i="7" r="J39"/>
  <c i="6" r="J39"/>
  <c i="1" r="AN57"/>
  <c i="5" r="J39"/>
  <c i="1" r="AN56"/>
  <c i="4" r="J39"/>
  <c i="1" r="AN55"/>
  <c i="2" r="J59"/>
  <c i="3" r="J39"/>
  <c i="2" r="J39"/>
  <c i="1" r="AU54"/>
  <c i="8" r="J30"/>
  <c i="1" r="AG61"/>
  <c r="AN61"/>
  <c r="AX54"/>
  <c r="AZ54"/>
  <c r="AV54"/>
  <c r="AK29"/>
  <c r="AY54"/>
  <c r="W30"/>
  <c i="8" l="1" r="J39"/>
  <c i="1" r="W29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<sst xmlns="http://schemas.openxmlformats.org/spreadsheetml/2006/main">
  <si>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</si>
  <si>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</si>
  <si>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</si>
  <si>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</si>
  <si>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</si>
  <si>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{2f9b2459-1fd4-4c29-9f05-d1e41e8c73e5}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</si>
  <si>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</si>
  <si>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</si>
  <si>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</si>
  <si>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</si>
  <si>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</si>
  <si>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</si>
  <si>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</si>
  <si>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</si>
  <si>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24P-FAP022A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</si>
  <si>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</si>
  <si>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</si>
  <si>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Ústí nad Labem - rekonstrukce budovy předmostí čp 50</t>
  </si>
  <si>
    <t>KSO:</t>
  </si>
  <si>
    <t/>
  </si>
  <si>
    <t>CC-CZ:</t>
  </si>
  <si>
    <t>Místo:</t>
  </si>
  <si>
    <t xml:space="preserve"> </t>
  </si>
  <si>
    <t>Datum:</t>
  </si>
  <si>
    <t>1. 12. 2024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</si>
  <si>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</si>
  <si>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</si>
  <si>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</si>
  <si>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</si>
  <si>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</si>
  <si>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</si>
  <si>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</si>
  <si>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</si>
  <si>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</si>
  <si>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 xml:space="preserve">Soupis prací je sestaven s využitím položek Cenové soustavy ÚRS (cenová úroveň 2024/II). Veškeré další informace vymezující popis a podmínky použití těchto položek z Cenové soustavy, které nejsou uvedeny přímo v soupisu prací, jsou neomezeně dálkově k dispozici na webu www.podminky.urs.cz. Položky soupisu prací, které nemají ve sloupci „Cenová soustava“ veden žádný údaj, nepochází z Cenové soustavy ÚRS._x000d_
Soupis prací je zpracován v rozsahu a podrobnosti projektu. Součástí položek uvedených ve výkazu výměr jsou veškeré s nimi spojené práce, které jsou zapotřebí pro provedení kompletní dodávky díla, a to i když nejsou zvlášť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Po odevzdání nebude brán na zhotovitelem požadované položky navíc zřetel. Výkaz výměr neslouží jako podklad pro objednávky materiálu v rámci dodávky stavby. Veškeré výrobky, pokud jsou uvedeny, jsou uvedeny pouze jako referenční, obecně určující standard, technické parametry, požadované vlastnosti._x000d_
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</si>
  <si>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</si>
  <si>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</si>
  <si>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</si>
  <si>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</si>
  <si>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</si>
  <si>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</si>
  <si>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</si>
  <si>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</si>
  <si>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</si>
  <si>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</si>
  <si>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</si>
  <si>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</si>
  <si>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</si>
  <si>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</si>
  <si>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</si>
  <si>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</si>
  <si>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</si>
  <si>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</si>
  <si>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</si>
  <si>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</si>
  <si>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</si>
  <si>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</si>
  <si>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</si>
  <si>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</si>
  <si>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</si>
  <si>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</si>
  <si>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</si>
  <si>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</si>
  <si>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</si>
  <si>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</si>
  <si>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</si>
  <si>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</si>
  <si>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</si>
  <si>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</si>
  <si>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</si>
  <si>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</si>
  <si>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</si>
  <si>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</si>
  <si>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</si>
  <si>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</si>
  <si>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</si>
  <si>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</si>
  <si>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</si>
  <si>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{946a4ddb-338a-4625-96b9-163d49ec62f0}</t>
  </si>
  <si>
    <t>2</t>
  </si>
  <si>
    <t>02</t>
  </si>
  <si>
    <t>Elektroinstalace</t>
  </si>
  <si>
    <t>{5b2e76c8-b2fb-4f63-af51-159128111529}</t>
  </si>
  <si>
    <t>03</t>
  </si>
  <si>
    <t>vzduchotechnika</t>
  </si>
  <si>
    <t>{625c5542-1a3f-46b9-9833-aef1b8fb630b}</t>
  </si>
  <si>
    <t>04</t>
  </si>
  <si>
    <t>Strukturovaná kabeláž</t>
  </si>
  <si>
    <t>{86b92190-d66e-4d04-93bf-cda60a8234c6}</t>
  </si>
  <si>
    <t>05</t>
  </si>
  <si>
    <t>PZTS+EKV</t>
  </si>
  <si>
    <t>{4267ae0b-bbfc-4109-95a9-f61eb39bbe89}</t>
  </si>
  <si>
    <t>06</t>
  </si>
  <si>
    <t>Ochrana před bleskem</t>
  </si>
  <si>
    <t>{11566307-edb9-4fc9-b78d-b5649583d867}</t>
  </si>
  <si>
    <t>07</t>
  </si>
  <si>
    <t>zdravotní instalace</t>
  </si>
  <si>
    <t>{22ad2c22-7ae9-402d-96ce-e439e4bdb5dd}</t>
  </si>
  <si>
    <t>08</t>
  </si>
  <si>
    <t>vytápění</t>
  </si>
  <si>
    <t>{dc0deceb-57b5-47d1-898a-09fd4fea0e6e}</t>
  </si>
  <si>
    <t>99</t>
  </si>
  <si>
    <t>vedlejší a ostatní náklady stavby</t>
  </si>
  <si>
    <t>{ae189f6a-058c-4779-b5c6-947d9fe9b3e7}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</si>
  <si>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</si>
  <si>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</si>
  <si>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</si>
  <si>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</si>
  <si>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</si>
  <si>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</si>
  <si>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</si>
  <si>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</si>
  <si>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</si>
  <si>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</si>
  <si>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</si>
  <si>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</si>
  <si>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</si>
  <si>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</si>
  <si>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</si>
  <si>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</si>
  <si>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</si>
  <si>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</si>
  <si>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</si>
  <si>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</si>
  <si>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</si>
  <si>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</si>
  <si>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</si>
  <si>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</si>
  <si>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</si>
  <si>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</si>
  <si>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</si>
  <si>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</si>
  <si>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</si>
  <si>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</si>
  <si>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</si>
  <si>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</si>
  <si>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33-M - Montáže dopr.zaříz.,sklad. zař. a váh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</si>
  <si>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</si>
  <si>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</si>
  <si>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</si>
  <si>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</si>
  <si>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</si>
  <si>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</si>
  <si>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</si>
  <si>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</si>
  <si>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</si>
  <si>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</si>
  <si>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</si>
  <si>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</si>
  <si>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</si>
  <si>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</si>
  <si>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</si>
  <si>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</si>
  <si>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</si>
  <si>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</si>
  <si>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</si>
  <si>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</si>
  <si>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</si>
  <si>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m2</t>
  </si>
  <si>
    <t>CS ÚRS 2024 02</t>
  </si>
  <si>
    <t>4</t>
  </si>
  <si>
    <t>1454742033</t>
  </si>
  <si>
    <t>Online PSC</t>
  </si>
  <si>
    <t>https://podminky.urs.cz/item/CS_URS_2024_02/113107171</t>
  </si>
  <si>
    <t>VV</t>
  </si>
  <si>
    <t>odstranění podkladu pod kryt chodníku pro skladbu S 09 - výměra dle PD</t>
  </si>
  <si>
    <t>60,00</t>
  </si>
  <si>
    <t>Součet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</si>
  <si>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</si>
  <si>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</si>
  <si>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1598292231</t>
  </si>
  <si>
    <t>https://podminky.urs.cz/item/CS_URS_2024_02/113107181</t>
  </si>
  <si>
    <t>odstranění krytu chodníku pro skladbu S 09 - výměra dle PD</t>
  </si>
  <si>
    <t>3</t>
  </si>
  <si>
    <t>122251101</t>
  </si>
  <si>
    <t>Odkopávky a prokopávky nezapažené strojně v hornině třídy těžitelnosti I skupiny 3 do 20 m3</t>
  </si>
  <si>
    <t>m3</t>
  </si>
  <si>
    <t>-654391794</t>
  </si>
  <si>
    <t>https://podminky.urs.cz/item/CS_URS_2024_02/122251101</t>
  </si>
  <si>
    <t>úprava terenu - snížení chodníku pro skladbu S 09</t>
  </si>
  <si>
    <t>60,00*0,05</t>
  </si>
  <si>
    <t>131251102</t>
  </si>
  <si>
    <t>Hloubení jam nezapažených v hornině třídy těžitelnosti I skupiny 3 objem do 50 m3 strojně</t>
  </si>
  <si>
    <t>-760136510</t>
  </si>
  <si>
    <t>pro výtahovou šachtu</t>
  </si>
  <si>
    <t>(3,10*3,80+5,10*5,80)/2*3,50</t>
  </si>
  <si>
    <t>5</t>
  </si>
  <si>
    <t>139711111</t>
  </si>
  <si>
    <t>Vykopávky v uzavřených prostorech v hornině třídy těžitelnosti I skupiny 1 až 3 ručně</t>
  </si>
  <si>
    <t>1672304851</t>
  </si>
  <si>
    <t>pro ležatou kanalizaci</t>
  </si>
  <si>
    <t>10,00*0,60*0,80</t>
  </si>
  <si>
    <t>6</t>
  </si>
  <si>
    <t>153812111.1</t>
  </si>
  <si>
    <t>Trn z betonářské oceli včetně zainjektování D 12 dl 350 mm</t>
  </si>
  <si>
    <t>kus</t>
  </si>
  <si>
    <t>-1954075182</t>
  </si>
  <si>
    <t>spřažení základů trny. Trny d12 v rastru 20x20 cm, délky 35 cm</t>
  </si>
  <si>
    <t>48,00</t>
  </si>
  <si>
    <t>7</t>
  </si>
  <si>
    <t>162211201</t>
  </si>
  <si>
    <t>Vodorovné přemístění do 10 m nošením výkopku z horniny třídy těžitelnosti I skupiny 1 až 3</t>
  </si>
  <si>
    <t>1937953971</t>
  </si>
  <si>
    <t>8</t>
  </si>
  <si>
    <t>162211209</t>
  </si>
  <si>
    <t>Příplatek k vodorovnému přemístění nošením za každých dalších 10 m nošení výkopku z horniny třídy těžitelnosti I skupiny 1 až 3</t>
  </si>
  <si>
    <t>533802407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</si>
  <si>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</si>
  <si>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</si>
  <si>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</si>
  <si>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1826254944</t>
  </si>
  <si>
    <t>https://podminky.urs.cz/item/CS_URS_2024_02/162751117</t>
  </si>
  <si>
    <t>výkop</t>
  </si>
  <si>
    <t>72,38+3,00</t>
  </si>
  <si>
    <t>zpětný zásyp</t>
  </si>
  <si>
    <t>-55,1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</si>
  <si>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</si>
  <si>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</si>
  <si>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</si>
  <si>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-783911349</t>
  </si>
  <si>
    <t>https://podminky.urs.cz/item/CS_URS_2024_02/162751119</t>
  </si>
  <si>
    <t>20,28*5 'Přepočtené koeficientem množství</t>
  </si>
  <si>
    <t>11</t>
  </si>
  <si>
    <t>171201221</t>
  </si>
  <si>
    <t>Poplatek za uložení stavebního odpadu na skládce (skládkovné) zeminy a kamení zatříděného do Katalogu odpadů pod kódem 17 05 04</t>
  </si>
  <si>
    <t>t</t>
  </si>
  <si>
    <t>-2099360465</t>
  </si>
  <si>
    <t>https://podminky.urs.cz/item/CS_URS_2024_02/171201221</t>
  </si>
  <si>
    <t>30 %</t>
  </si>
  <si>
    <t>20,28*1,80*0,30</t>
  </si>
  <si>
    <t>171201231</t>
  </si>
  <si>
    <t>Poplatek za uložení stavebního odpadu na recyklační skládce (skládkovné) zeminy a kamení zatříděného do Katalogu odpadů pod kódem 17 05 04</t>
  </si>
  <si>
    <t>564138649</t>
  </si>
  <si>
    <t>https://podminky.urs.cz/item/CS_URS_2024_02/171201231</t>
  </si>
  <si>
    <t>70 %</t>
  </si>
  <si>
    <t>20,28*1,80*0,70</t>
  </si>
  <si>
    <t>13</t>
  </si>
  <si>
    <t>171251201</t>
  </si>
  <si>
    <t>Uložení sypaniny na skládky nebo meziskládky bez hutnění s upravením uložené sypaniny do předepsaného tvaru</t>
  </si>
  <si>
    <t>-614776133</t>
  </si>
  <si>
    <t>https://podminky.urs.cz/item/CS_URS_2024_02/171251201</t>
  </si>
  <si>
    <t>14</t>
  </si>
  <si>
    <t>174151101</t>
  </si>
  <si>
    <t>Zásyp jam, šachet rýh nebo kolem objektů sypaninou se zhutněním</t>
  </si>
  <si>
    <t>-1887322203</t>
  </si>
  <si>
    <t>72,38-2,40*2,40*3,00</t>
  </si>
  <si>
    <t>15</t>
  </si>
  <si>
    <t>175111101</t>
  </si>
  <si>
    <t>Obsypání potrubí ručně sypaninou bez prohození, uloženou do 3 m</t>
  </si>
  <si>
    <t>1567596543</t>
  </si>
  <si>
    <t>ležatá kanalizace</t>
  </si>
  <si>
    <t>10,00*0,60*0,70</t>
  </si>
  <si>
    <t>16</t>
  </si>
  <si>
    <t>M</t>
  </si>
  <si>
    <t>58331200</t>
  </si>
  <si>
    <t>štěrkopísek netříděný</t>
  </si>
  <si>
    <t>120219939</t>
  </si>
  <si>
    <t>4,2*2 "Přepočtené koeficientem množství</t>
  </si>
  <si>
    <t>17</t>
  </si>
  <si>
    <t>181951112</t>
  </si>
  <si>
    <t>Úprava pláně vyrovnáním výškových rozdílů strojně v hornině třídy těžitelnosti I, skupiny 1 až 3 se zhutněním</t>
  </si>
  <si>
    <t>-1407430041</t>
  </si>
  <si>
    <t>https://podminky.urs.cz/item/CS_URS_2024_02/181951112</t>
  </si>
  <si>
    <t>skladba S 09 - výměra dle PD</t>
  </si>
  <si>
    <t>Svislé a kompletní konstrukce</t>
  </si>
  <si>
    <t>18</t>
  </si>
  <si>
    <t>310239211</t>
  </si>
  <si>
    <t>Zazdívka otvorů ve zdivu nadzákladovém cihlami pálenými plochy přes 1 m2 do 4 m2 na maltu vápenocementovou</t>
  </si>
  <si>
    <t>688812883</t>
  </si>
  <si>
    <t>https://podminky.urs.cz/item/CS_URS_2024_02/310239211</t>
  </si>
  <si>
    <t>zazdívky dveří v 1. np</t>
  </si>
  <si>
    <t>m 1,01 - 1,08</t>
  </si>
  <si>
    <t>0,90*2,02*0,35</t>
  </si>
  <si>
    <t>m 1,05 - 1,06</t>
  </si>
  <si>
    <t>0,70*2,02*0,20</t>
  </si>
  <si>
    <t>m 4,12</t>
  </si>
  <si>
    <t>0,66*2,75*0,30</t>
  </si>
  <si>
    <t>19</t>
  </si>
  <si>
    <t>317168012</t>
  </si>
  <si>
    <t>Překlady keramické ploché osazené do maltového lože, výšky překladu 71 mm šířky 115 mm, délky 1250 mm</t>
  </si>
  <si>
    <t>-640976544</t>
  </si>
  <si>
    <t>https://podminky.urs.cz/item/CS_URS_2024_02/317168012</t>
  </si>
  <si>
    <t>1. np</t>
  </si>
  <si>
    <t>20</t>
  </si>
  <si>
    <t>317168013</t>
  </si>
  <si>
    <t>Překlady keramické ploché osazené do maltového lože, výšky překladu 71 mm šířky 115 mm, délky 1500 mm</t>
  </si>
  <si>
    <t>-1649400818</t>
  </si>
  <si>
    <t>https://podminky.urs.cz/item/CS_URS_2024_02/317168013</t>
  </si>
  <si>
    <t>317234410</t>
  </si>
  <si>
    <t>Vyzdívka mezi nosníky cihlami pálenými na maltu cementovou</t>
  </si>
  <si>
    <t>-1748437262</t>
  </si>
  <si>
    <t>https://podminky.urs.cz/item/CS_URS_2024_02/317234410</t>
  </si>
  <si>
    <t>IPE 200</t>
  </si>
  <si>
    <t>1. pp</t>
  </si>
  <si>
    <t>1,40*0,65*0,20</t>
  </si>
  <si>
    <t>IPE 240</t>
  </si>
  <si>
    <t>2,50*0,65*0,24</t>
  </si>
  <si>
    <t>HEA 140</t>
  </si>
  <si>
    <t>2,10*0,30*0,14</t>
  </si>
  <si>
    <t>0,75*0,65*0,14</t>
  </si>
  <si>
    <t>2. np</t>
  </si>
  <si>
    <t>IPE 80 - za geberity</t>
  </si>
  <si>
    <t>0,90*0,30*0,08</t>
  </si>
  <si>
    <t>3 np</t>
  </si>
  <si>
    <t>4 np</t>
  </si>
  <si>
    <t>1,40*0,45*0,20</t>
  </si>
  <si>
    <t>22</t>
  </si>
  <si>
    <t>317944321</t>
  </si>
  <si>
    <t>Válcované nosníky dodatečně osazované do připravených otvorů bez zazdění hlav do č. 12</t>
  </si>
  <si>
    <t>-1964268946</t>
  </si>
  <si>
    <t>https://podminky.urs.cz/item/CS_URS_2024_02/317944321</t>
  </si>
  <si>
    <t>2*0,90*2*6,000*0,001*1,08</t>
  </si>
  <si>
    <t>23</t>
  </si>
  <si>
    <t>317944323</t>
  </si>
  <si>
    <t>Válcované nosníky dodatečně osazované do připravených otvorů bez zazdění hlav č. 14 až 22</t>
  </si>
  <si>
    <t>-1200011197</t>
  </si>
  <si>
    <t>https://podminky.urs.cz/item/CS_URS_2024_02/317944323</t>
  </si>
  <si>
    <t xml:space="preserve">IPE 200  - 22,40 / 0,768</t>
  </si>
  <si>
    <t>1,40*5*22,40*0,001*1,08</t>
  </si>
  <si>
    <t>1,40*4*22,40*0,001*1,08</t>
  </si>
  <si>
    <t>3. np</t>
  </si>
  <si>
    <t>4. np</t>
  </si>
  <si>
    <t>1,40*3*22,40*0,001*1,08</t>
  </si>
  <si>
    <t>IPE 240 30,70 / 0,922</t>
  </si>
  <si>
    <t>2,50*3*30,70*0,001*1,08</t>
  </si>
  <si>
    <t xml:space="preserve">HEA 140  - 24,740 / 0,794</t>
  </si>
  <si>
    <t>2*2,10*24,74*0,001*1,08</t>
  </si>
  <si>
    <t>3*0,75*24,74*0,001*1,08</t>
  </si>
  <si>
    <t>24</t>
  </si>
  <si>
    <t>340231115</t>
  </si>
  <si>
    <t>Zazdívka otvorů v příčkách nebo stěnách děrovanými broušenými cihlami plochy přes 1 do 4 m2, na tenkovrstvou maltu, tl. příčky 115 mm</t>
  </si>
  <si>
    <t>-1328484675</t>
  </si>
  <si>
    <t>https://podminky.urs.cz/item/CS_URS_2024_02/340231115</t>
  </si>
  <si>
    <t>m 1,06 - 1,07</t>
  </si>
  <si>
    <t>0,85*3,30-0,7*2,00</t>
  </si>
  <si>
    <t>25</t>
  </si>
  <si>
    <t>340237212</t>
  </si>
  <si>
    <t>Zazdívka otvorů v příčkách nebo stěnách cihlami pálenými plnými plochy přes 0,09 m2 do 0,25 m2, tloušťky přes 100 mm</t>
  </si>
  <si>
    <t>443153091</t>
  </si>
  <si>
    <t>https://podminky.urs.cz/item/CS_URS_2024_02/340237212</t>
  </si>
  <si>
    <t>m 1,02 - rozvaděč</t>
  </si>
  <si>
    <t>26</t>
  </si>
  <si>
    <t>340239212</t>
  </si>
  <si>
    <t>Zazdívka otvorů v příčkách nebo stěnách cihlami pálenými plnými plochy přes 1 m2 do 4 m2, tloušťky přes 100 mm</t>
  </si>
  <si>
    <t>1127964492</t>
  </si>
  <si>
    <t>https://podminky.urs.cz/item/CS_URS_2024_02/340239212</t>
  </si>
  <si>
    <t>m 1,03 - 1,05</t>
  </si>
  <si>
    <t>1,00*2,02</t>
  </si>
  <si>
    <t>m 2,08 - 2,11</t>
  </si>
  <si>
    <t>0,62*2,10</t>
  </si>
  <si>
    <t>m 2,13 - 2,12</t>
  </si>
  <si>
    <t>0,80*2,00</t>
  </si>
  <si>
    <t>m 3,01 - 3,02</t>
  </si>
  <si>
    <t>0,90*2,10</t>
  </si>
  <si>
    <t>27</t>
  </si>
  <si>
    <t>342244211</t>
  </si>
  <si>
    <t>Příčky jednoduché z cihel děrovaných broušených, na tenkovrstvou maltu, pevnost cihel do P15, tl. příčky 115 mm</t>
  </si>
  <si>
    <t>-661083127</t>
  </si>
  <si>
    <t>https://podminky.urs.cz/item/CS_URS_2024_02/342244211</t>
  </si>
  <si>
    <t>příčky v 1. np</t>
  </si>
  <si>
    <t>m 1,09 - 1,08</t>
  </si>
  <si>
    <t>3,201*3,30-0,70*2,00</t>
  </si>
  <si>
    <t>m 1,11 - 1,12</t>
  </si>
  <si>
    <t>(0,725+1,10+1,112)*3,30-1,00*2,00</t>
  </si>
  <si>
    <t>m 1,02</t>
  </si>
  <si>
    <t>(0,70+0,115+0,264)*3,30</t>
  </si>
  <si>
    <t>m 4,07, 4,12</t>
  </si>
  <si>
    <t>(0,42+0,535)*2,75</t>
  </si>
  <si>
    <t>28</t>
  </si>
  <si>
    <t>342291112</t>
  </si>
  <si>
    <t>Ukotvení příček polyuretanovou pěnou, tl. příčky přes 100 mm</t>
  </si>
  <si>
    <t>m</t>
  </si>
  <si>
    <t>500547236</t>
  </si>
  <si>
    <t>https://podminky.urs.cz/item/CS_URS_2024_02/342291112</t>
  </si>
  <si>
    <t>3,201</t>
  </si>
  <si>
    <t>(0,725+1,10+1,112)</t>
  </si>
  <si>
    <t>0,85</t>
  </si>
  <si>
    <t>29</t>
  </si>
  <si>
    <t>342291121</t>
  </si>
  <si>
    <t>Ukotvení příček plochými kotvami, do konstrukce cihelné</t>
  </si>
  <si>
    <t>1448230833</t>
  </si>
  <si>
    <t>https://podminky.urs.cz/item/CS_URS_2024_02/342291121</t>
  </si>
  <si>
    <t>3,30*2</t>
  </si>
  <si>
    <t>30</t>
  </si>
  <si>
    <t>346244381</t>
  </si>
  <si>
    <t>Plentování ocelových válcovaných nosníků jednostranné cihlami na maltu, výška stojiny do 200 mm</t>
  </si>
  <si>
    <t>-1950915333</t>
  </si>
  <si>
    <t>https://podminky.urs.cz/item/CS_URS_2024_02/346244381</t>
  </si>
  <si>
    <t>IPE 200 - 1. pp</t>
  </si>
  <si>
    <t>1,40*2*0,20</t>
  </si>
  <si>
    <t>2,50*2*0,24</t>
  </si>
  <si>
    <t>2,10*2*0,14</t>
  </si>
  <si>
    <t>0,75*2*0,14</t>
  </si>
  <si>
    <t>00,90*0,08*2</t>
  </si>
  <si>
    <t>31</t>
  </si>
  <si>
    <t>349231811</t>
  </si>
  <si>
    <t>Přizdívka z cihel ostění s ozubem ve vybouraných otvorech, s vysekáním kapes pro zavázaní přes 80 do 150 mm</t>
  </si>
  <si>
    <t>2092205233</t>
  </si>
  <si>
    <t>https://podminky.urs.cz/item/CS_URS_2024_02/349231811</t>
  </si>
  <si>
    <t>výtahovou šachtu</t>
  </si>
  <si>
    <t>2,20*0,65*2*4</t>
  </si>
  <si>
    <t>2,20*0,45*2</t>
  </si>
  <si>
    <t>2,10*0,30*2*7</t>
  </si>
  <si>
    <t>32</t>
  </si>
  <si>
    <t>349231821</t>
  </si>
  <si>
    <t>Přizdívka z cihel ostění s ozubem ve vybouraných otvorech, s vysekáním kapes pro zavázaní přes 150 do 300 mm</t>
  </si>
  <si>
    <t>-681791592</t>
  </si>
  <si>
    <t>https://podminky.urs.cz/item/CS_URS_2024_02/349231821</t>
  </si>
  <si>
    <t>33</t>
  </si>
  <si>
    <t>380326342.1</t>
  </si>
  <si>
    <t>Kompletní konstrukce ze ŽB pro konstrukce bílých van tř. C 30/37 tl přes 150 do 300 mm</t>
  </si>
  <si>
    <t>-1370594180</t>
  </si>
  <si>
    <t>konstrukce dojezdu výtahu</t>
  </si>
  <si>
    <t>deska</t>
  </si>
  <si>
    <t>2,26*2,30*0,30</t>
  </si>
  <si>
    <t>boky</t>
  </si>
  <si>
    <t>1,70*(4,12-2,82)*0,30</t>
  </si>
  <si>
    <t>(2,26*2+1,82)*4,12*0,30</t>
  </si>
  <si>
    <t>přesah</t>
  </si>
  <si>
    <t>0,45*0,25*0,30*2</t>
  </si>
  <si>
    <t>rezerva na křivost stávajícho zdiva</t>
  </si>
  <si>
    <t>1,00</t>
  </si>
  <si>
    <t>34</t>
  </si>
  <si>
    <t>380356231.1</t>
  </si>
  <si>
    <t>Bednění kompletních konstrukcí neomítaných ploch rovinných zřízení</t>
  </si>
  <si>
    <t>791189540</t>
  </si>
  <si>
    <t>konstrukce dojezdu</t>
  </si>
  <si>
    <t>4,42*(2,26+2,30+2,26)</t>
  </si>
  <si>
    <t>1,60*2,30</t>
  </si>
  <si>
    <t>1,82*(4,12-2,82)</t>
  </si>
  <si>
    <t>(1,96*2+1,82)*4,12</t>
  </si>
  <si>
    <t>pro rozpěru</t>
  </si>
  <si>
    <t>0,45*0,25*2</t>
  </si>
  <si>
    <t>přesahy</t>
  </si>
  <si>
    <t>60,064*0,15</t>
  </si>
  <si>
    <t>35</t>
  </si>
  <si>
    <t>380356232.1</t>
  </si>
  <si>
    <t>Bednění kompletních konstrukcí neomítaných ploch rovinných odstranění</t>
  </si>
  <si>
    <t>1212154052</t>
  </si>
  <si>
    <t>36</t>
  </si>
  <si>
    <t>380361006.1</t>
  </si>
  <si>
    <t>Výztuž kompletních konstrukcí z betonářské oceli 10 505</t>
  </si>
  <si>
    <t>381184458</t>
  </si>
  <si>
    <t>výztuž dojezdu výtahu</t>
  </si>
  <si>
    <t>1865,21*1,05*0,001</t>
  </si>
  <si>
    <t>37</t>
  </si>
  <si>
    <t>399 - x 1</t>
  </si>
  <si>
    <t>zajištění stability sloupu trolejového vedení a demontáž po spřažení základové konstrukce</t>
  </si>
  <si>
    <t>ks</t>
  </si>
  <si>
    <t>398501386</t>
  </si>
  <si>
    <t>ztažení v provedení dle projektové dokumentace</t>
  </si>
  <si>
    <t>Vodorovné konstrukce</t>
  </si>
  <si>
    <t>38</t>
  </si>
  <si>
    <t>413232211</t>
  </si>
  <si>
    <t>Zazdívka zhlaví stropních trámů nebo válcovaných nosníků pálenými cihlami válcovaných nosníků, výšky do 150 mm</t>
  </si>
  <si>
    <t>604028708</t>
  </si>
  <si>
    <t>https://podminky.urs.cz/item/CS_URS_2024_02/413232211</t>
  </si>
  <si>
    <t>2*2*2</t>
  </si>
  <si>
    <t>39</t>
  </si>
  <si>
    <t>413232221</t>
  </si>
  <si>
    <t>Zazdívka zhlaví stropních trámů nebo válcovaných nosníků pálenými cihlami válcovaných nosníků, výšky přes 150 do 300 mm</t>
  </si>
  <si>
    <t>877764087</t>
  </si>
  <si>
    <t>https://podminky.urs.cz/item/CS_URS_2024_02/413232221</t>
  </si>
  <si>
    <t>5*2</t>
  </si>
  <si>
    <t>4*2</t>
  </si>
  <si>
    <t>3*2</t>
  </si>
  <si>
    <t>2*2</t>
  </si>
  <si>
    <t>40</t>
  </si>
  <si>
    <t>430321414</t>
  </si>
  <si>
    <t>Schodišťové konstrukce a rampy z betonu železového (bez výztuže) stupně, schodnice, ramena, podesty s nosníky tř. C 25/30</t>
  </si>
  <si>
    <t>-723352890</t>
  </si>
  <si>
    <t>https://podminky.urs.cz/item/CS_URS_2024_02/430321414</t>
  </si>
  <si>
    <t>betonový schod tl 300 mm - ořed objektem</t>
  </si>
  <si>
    <t>2,00*1,250*0,30</t>
  </si>
  <si>
    <t>41</t>
  </si>
  <si>
    <t>431351121</t>
  </si>
  <si>
    <t>Bednění podest, podstupňových desek a ramp včetně podpěrné konstrukce výšky do 4 m půdorysně přímočarých zřízení</t>
  </si>
  <si>
    <t>-1796000423</t>
  </si>
  <si>
    <t>https://podminky.urs.cz/item/CS_URS_2024_02/431351121</t>
  </si>
  <si>
    <t>(2,00+2*1,25)*0,30</t>
  </si>
  <si>
    <t>42</t>
  </si>
  <si>
    <t>431351122</t>
  </si>
  <si>
    <t>Bednění podest, podstupňových desek a ramp včetně podpěrné konstrukce výšky do 4 m půdorysně přímočarých odstranění</t>
  </si>
  <si>
    <t>-841919293</t>
  </si>
  <si>
    <t>https://podminky.urs.cz/item/CS_URS_2024_02/431351122</t>
  </si>
  <si>
    <t>Komunikace pozemní</t>
  </si>
  <si>
    <t>43</t>
  </si>
  <si>
    <t>564851011.1</t>
  </si>
  <si>
    <t>Podklad ze štěrkodrti ŠD s rozprostřením a zhutněním plochy jednotlivě do 100 m2, po zhutnění tl. 150 mm fr 0 - 32</t>
  </si>
  <si>
    <t>-1784125432</t>
  </si>
  <si>
    <t>44</t>
  </si>
  <si>
    <t>564910411</t>
  </si>
  <si>
    <t>Podklad nebo podsyp z asfaltového recyklátu s rozprostřením a zhutněním plochy jednotlivě do 100 m2, po zhutnění tl. 50 mm</t>
  </si>
  <si>
    <t>-102042532</t>
  </si>
  <si>
    <t>https://podminky.urs.cz/item/CS_URS_2024_02/564910411</t>
  </si>
  <si>
    <t>45</t>
  </si>
  <si>
    <t>573111112</t>
  </si>
  <si>
    <t>Postřik infiltrační PI z asfaltu silničního s posypem kamenivem, v množství 1,00 kg/m2</t>
  </si>
  <si>
    <t>-639194385</t>
  </si>
  <si>
    <t>https://podminky.urs.cz/item/CS_URS_2024_02/573111112</t>
  </si>
  <si>
    <t>46</t>
  </si>
  <si>
    <t>577133111.1</t>
  </si>
  <si>
    <t>Asfaltový beton vrstva obrusná ACO 8 CH (ABJ) s rozprostřením a se zhutněním z nemodifikovaného asfaltu v pruhu šířky do 3 m, po zhutnění tl. 40 mm</t>
  </si>
  <si>
    <t>-710968661</t>
  </si>
  <si>
    <t>Úpravy povrchů, podlahy a osazování výplní</t>
  </si>
  <si>
    <t>47</t>
  </si>
  <si>
    <t>611131101</t>
  </si>
  <si>
    <t>Podkladní a spojovací vrstva vnitřních omítaných ploch cementový postřik nanášený ručně celoplošně stropů</t>
  </si>
  <si>
    <t>911510902</t>
  </si>
  <si>
    <t>https://podminky.urs.cz/item/CS_URS_2024_02/611131101</t>
  </si>
  <si>
    <t>stropy v 1. np - výměra dle tabulek podlah</t>
  </si>
  <si>
    <t>133,64*1,35</t>
  </si>
  <si>
    <t>stropy ve 2. np - výměra dle tabulek podlah</t>
  </si>
  <si>
    <t>134,20*1,35</t>
  </si>
  <si>
    <t>stropy ve 3. np - výměra dle tabulek podlah</t>
  </si>
  <si>
    <t>138,10</t>
  </si>
  <si>
    <t>48</t>
  </si>
  <si>
    <t>611311133</t>
  </si>
  <si>
    <t>Vápenný štuk vnitřních ploch tloušťky do 3 mm vodorovných konstrukcí kleneb nebo skořepin</t>
  </si>
  <si>
    <t>628676963</t>
  </si>
  <si>
    <t>https://podminky.urs.cz/item/CS_URS_2024_02/611311133</t>
  </si>
  <si>
    <t>49</t>
  </si>
  <si>
    <t>611321123</t>
  </si>
  <si>
    <t>Omítka vápenocementová vnitřních ploch nanášená ručně jednovrstvá, tloušťky do 10 mm hladká vodorovných konstrukcí kleneb nebo skořepin</t>
  </si>
  <si>
    <t>-854131708</t>
  </si>
  <si>
    <t>https://podminky.urs.cz/item/CS_URS_2024_02/611321123</t>
  </si>
  <si>
    <t>50</t>
  </si>
  <si>
    <t>611321191</t>
  </si>
  <si>
    <t>Omítka vápenocementová vnitřních ploch nanášená ručně Příplatek k cenám za každých dalších i započatých 5 mm tloušťky omítky přes 10 mm stropů</t>
  </si>
  <si>
    <t>156104223</t>
  </si>
  <si>
    <t>https://podminky.urs.cz/item/CS_URS_2024_02/611321191</t>
  </si>
  <si>
    <t>2 x</t>
  </si>
  <si>
    <t>499,684*2</t>
  </si>
  <si>
    <t>51</t>
  </si>
  <si>
    <t>612131101</t>
  </si>
  <si>
    <t>Podkladní a spojovací vrstva vnitřních omítaných ploch cementový postřik nanášený ručně celoplošně stěn</t>
  </si>
  <si>
    <t>-889042858</t>
  </si>
  <si>
    <t>https://podminky.urs.cz/item/CS_URS_2024_02/612131101</t>
  </si>
  <si>
    <t>stěny v 1. np</t>
  </si>
  <si>
    <t>m 1,01</t>
  </si>
  <si>
    <t>(4,78+4,48)*2*3,30</t>
  </si>
  <si>
    <t>odpočet</t>
  </si>
  <si>
    <t>-1,10*1,90*2</t>
  </si>
  <si>
    <t>-0,90*2,00</t>
  </si>
  <si>
    <t>(10,38+3,38+0,40)*2*3,30</t>
  </si>
  <si>
    <t>-1,80*2,75</t>
  </si>
  <si>
    <t>-0,90*2,00*5</t>
  </si>
  <si>
    <t>-0,70*2,00</t>
  </si>
  <si>
    <t>-1,10*2,05</t>
  </si>
  <si>
    <t>m 1,03</t>
  </si>
  <si>
    <t>(3,663+4,84+0,30+2,70+5,20)*3,30</t>
  </si>
  <si>
    <t>m 1,04</t>
  </si>
  <si>
    <t>(0,80+1,00+0,70+0,60)*3,17</t>
  </si>
  <si>
    <t>m 1,05</t>
  </si>
  <si>
    <t>(1,24+0,33+1,55+0,85+0,20+1,40+0,20)*2*3,30</t>
  </si>
  <si>
    <t>((1,24+0,33+1,24)*2+2,90*2+2,10*2+0,45)*3,60</t>
  </si>
  <si>
    <t>-1,24*2,40*2</t>
  </si>
  <si>
    <t>m 1,06, 1,07</t>
  </si>
  <si>
    <t>(2,90+0,85*2)*2*3,30</t>
  </si>
  <si>
    <t>m 1,08</t>
  </si>
  <si>
    <t>(2,13+0,80+0,265+1,883)*2*3,30</t>
  </si>
  <si>
    <t>m 1,09</t>
  </si>
  <si>
    <t>(5,78+0,53+1,38+0,115+1,20+2,492)*2*3,30</t>
  </si>
  <si>
    <t>m 1,10</t>
  </si>
  <si>
    <t>(1,787+2,50)*2*3,30</t>
  </si>
  <si>
    <t>m 1,11</t>
  </si>
  <si>
    <t>(1,112+1,10+0,725+1,70+0,725+1,00+1,60+3,00)*3,30</t>
  </si>
  <si>
    <t>-1,00*2,00</t>
  </si>
  <si>
    <t>m 1,12</t>
  </si>
  <si>
    <t>(3,607+3,470+2,20+1,112+1,10+0,725)*3,30</t>
  </si>
  <si>
    <t>-2,10*2,20</t>
  </si>
  <si>
    <t>Mezisoučet</t>
  </si>
  <si>
    <t>stěny ve 2. np</t>
  </si>
  <si>
    <t>m 2,01</t>
  </si>
  <si>
    <t>(4,98+5,17)*2*3,17</t>
  </si>
  <si>
    <t>m 2,02</t>
  </si>
  <si>
    <t>(3,46+4,975)*2*3,17</t>
  </si>
  <si>
    <t>-1,50*1,90</t>
  </si>
  <si>
    <t>-0,80*2,00</t>
  </si>
  <si>
    <t>m 2,03</t>
  </si>
  <si>
    <t>(3,795+4,975+0,14+1,16+1,67+5,20)*3,17</t>
  </si>
  <si>
    <t>m 2,04</t>
  </si>
  <si>
    <t>m 2,05</t>
  </si>
  <si>
    <t>(1,12+0,33+1,24+2,88+0,20+1,45)*2*3,65</t>
  </si>
  <si>
    <t>-1,15*1,60</t>
  </si>
  <si>
    <t xml:space="preserve">m 2,06, 2,07, </t>
  </si>
  <si>
    <t>(3,70+0,10+0,93+0,32+1,58+1,14)*2*3,17</t>
  </si>
  <si>
    <t>-1,10*1,80</t>
  </si>
  <si>
    <t>m 2,08</t>
  </si>
  <si>
    <t>(1,90*2+1,59)*3,17</t>
  </si>
  <si>
    <t>-0,70*2,00*2</t>
  </si>
  <si>
    <t>m 2,09</t>
  </si>
  <si>
    <t>(3,70+0,10+0,93+0,20+1,445)*2*3,17</t>
  </si>
  <si>
    <t>(1,57+1,59)*2*3,17+0,50*2,40*2</t>
  </si>
  <si>
    <t>-0,80*2,00*4</t>
  </si>
  <si>
    <t>-0,90*2,00*3</t>
  </si>
  <si>
    <t>-0,60*2,00*1</t>
  </si>
  <si>
    <t>m 2,10</t>
  </si>
  <si>
    <t>(2,61+1,80+0,10+0,88)*2*3,17</t>
  </si>
  <si>
    <t>m 2,11, 2,13</t>
  </si>
  <si>
    <t>(1,53+0,15+1,25+1,80+0,10+0,88)*2*3,17</t>
  </si>
  <si>
    <t>m 2,12</t>
  </si>
  <si>
    <t>(4,042+3,90+0,80+1,00+1,60+5,558+3,50+4,50)*3,17</t>
  </si>
  <si>
    <t>-1,10*1,70</t>
  </si>
  <si>
    <t>stěny ve 3. np</t>
  </si>
  <si>
    <t>m 3,01</t>
  </si>
  <si>
    <t>(5,215+4,98)*2*3,27</t>
  </si>
  <si>
    <t>m 3,02</t>
  </si>
  <si>
    <t>(3,46+5,215)*2*3,27</t>
  </si>
  <si>
    <t>m 3,03</t>
  </si>
  <si>
    <t>(5,035+3,795+5,20+2,80)*3,27</t>
  </si>
  <si>
    <t>m 3,04</t>
  </si>
  <si>
    <t>m 3,05</t>
  </si>
  <si>
    <t>m 3,06</t>
  </si>
  <si>
    <t>(0,87+1,40)*2*3,27</t>
  </si>
  <si>
    <t>-0,60*2,00</t>
  </si>
  <si>
    <t>m 3,07</t>
  </si>
  <si>
    <t>(0,87+1,40+1,30+2,30)*2*3,27</t>
  </si>
  <si>
    <t>m 3,08</t>
  </si>
  <si>
    <t>(2,21+3,30)*2*3,27</t>
  </si>
  <si>
    <t>-0,80*2,00*2</t>
  </si>
  <si>
    <t>m 3,09</t>
  </si>
  <si>
    <t>(6,90+1,45+0,60)*2*3,27</t>
  </si>
  <si>
    <t>-0,80*2,00*5</t>
  </si>
  <si>
    <t>m 3,10</t>
  </si>
  <si>
    <t>(2,90+1,83)*2*3,27</t>
  </si>
  <si>
    <t>m 3,11</t>
  </si>
  <si>
    <t>(4,63+0,50+3,715+1,00+0,74+1,00+1,60+5,60+4,20+0,60+3,60)*3,27</t>
  </si>
  <si>
    <t>-1,00*1,50</t>
  </si>
  <si>
    <t>-1,40*1,85</t>
  </si>
  <si>
    <t>stěny ve 4. np</t>
  </si>
  <si>
    <t>12,50*1,20+(5,00+1,00+4,50+1,50+4,50+1,20+2,90+3,50+1,50+3,50+2,00+1,50+10,0*2+4,50+11,00+4,00+5,50+5,50+1,50+0,75+12,00+4,00)*2,70</t>
  </si>
  <si>
    <t>52</t>
  </si>
  <si>
    <t>612311131</t>
  </si>
  <si>
    <t>Vápenný štuk vnitřních ploch tloušťky do 3 mm svislých konstrukcí stěn</t>
  </si>
  <si>
    <t>1549307882</t>
  </si>
  <si>
    <t>https://podminky.urs.cz/item/CS_URS_2024_02/612311131</t>
  </si>
  <si>
    <t>53</t>
  </si>
  <si>
    <t>612321121</t>
  </si>
  <si>
    <t>Omítka vápenocementová vnitřních ploch nanášená ručně jednovrstvá, tloušťky do 10 mm hladká svislých konstrukcí stěn</t>
  </si>
  <si>
    <t>-1232789723</t>
  </si>
  <si>
    <t>https://podminky.urs.cz/item/CS_URS_2024_02/612321121</t>
  </si>
  <si>
    <t>54</t>
  </si>
  <si>
    <t>612321191</t>
  </si>
  <si>
    <t>Omítka vápenocementová vnitřních ploch nanášená ručně Příplatek k cenám za každých dalších i započatých 5 mm tloušťky omítky přes 10 mm stěn</t>
  </si>
  <si>
    <t>104770869</t>
  </si>
  <si>
    <t>https://podminky.urs.cz/item/CS_URS_2024_02/612321191</t>
  </si>
  <si>
    <t>1710,36*2</t>
  </si>
  <si>
    <t>55</t>
  </si>
  <si>
    <t>612325302</t>
  </si>
  <si>
    <t>Vápenocementová omítka ostění nebo nadpraží štuková dvouvrstvá</t>
  </si>
  <si>
    <t>1721380086</t>
  </si>
  <si>
    <t>https://podminky.urs.cz/item/CS_URS_2024_02/612325302</t>
  </si>
  <si>
    <t>(1,00+2,20*2)*0,65*4</t>
  </si>
  <si>
    <t>(1,00+2,20*2)*0,45</t>
  </si>
  <si>
    <t>(1,10+2,10*2)*0,30*7</t>
  </si>
  <si>
    <t>56</t>
  </si>
  <si>
    <t>615142012</t>
  </si>
  <si>
    <t>Pletivo vnitřních ploch v ploše nebo pruzích, na plném podkladu rabicové provizorně přichycené nosníků</t>
  </si>
  <si>
    <t>-1439692680</t>
  </si>
  <si>
    <t>https://podminky.urs.cz/item/CS_URS_2024_02/615142012</t>
  </si>
  <si>
    <t xml:space="preserve">IPE 200 </t>
  </si>
  <si>
    <t>2,00*2,00</t>
  </si>
  <si>
    <t>3,00*2,00</t>
  </si>
  <si>
    <t>HEB 240</t>
  </si>
  <si>
    <t>2,50*1,00</t>
  </si>
  <si>
    <t>1,00*2,00</t>
  </si>
  <si>
    <t>IPE 80</t>
  </si>
  <si>
    <t>1,00*1,00*2</t>
  </si>
  <si>
    <t>57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</si>
  <si>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</si>
  <si>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</si>
  <si>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66346821</t>
  </si>
  <si>
    <t>https://podminky.urs.cz/item/CS_URS_2024_02/621221003</t>
  </si>
  <si>
    <t>S 07</t>
  </si>
  <si>
    <t>3,00*4,20/2*2</t>
  </si>
  <si>
    <t>58</t>
  </si>
  <si>
    <t>63142020</t>
  </si>
  <si>
    <t>deska tepelně izolační minerální kontaktních fasád podélné vlákno λ=0,035-0,036 tl 40mm</t>
  </si>
  <si>
    <t>-1542191688</t>
  </si>
  <si>
    <t>12,6*1,1 'Přepočtené koeficientem množství</t>
  </si>
  <si>
    <t>59</t>
  </si>
  <si>
    <t>622151031</t>
  </si>
  <si>
    <t>Penetrační nátěr vnějších pastovitých tenkovrstvých omítek silikonový stěn</t>
  </si>
  <si>
    <t>315814416</t>
  </si>
  <si>
    <t>https://podminky.urs.cz/item/CS_URS_2024_02/622151031</t>
  </si>
  <si>
    <t>60</t>
  </si>
  <si>
    <t>622325452</t>
  </si>
  <si>
    <t>Oprava vápenné omítky s celoplošným přeštukováním vnějších ploch stupně členitosti 3, v rozsahu opravované plochy přes 10 do 20%</t>
  </si>
  <si>
    <t>-1762907632</t>
  </si>
  <si>
    <t>https://podminky.urs.cz/item/CS_URS_2024_02/622325452</t>
  </si>
  <si>
    <t>západní strana</t>
  </si>
  <si>
    <t>13,335*(11,86+0,40/2)</t>
  </si>
  <si>
    <t>-1,10*1,90*12</t>
  </si>
  <si>
    <t>-1,90*2,75</t>
  </si>
  <si>
    <t>-1,50*1,90*2</t>
  </si>
  <si>
    <t>61</t>
  </si>
  <si>
    <t>622531012</t>
  </si>
  <si>
    <t>Omítka tenkovrstvá silikonová vnějších ploch probarvená bez penetrace zatíraná (škrábaná), zrnitost 1,5 mm stěn</t>
  </si>
  <si>
    <t>260051603</t>
  </si>
  <si>
    <t>https://podminky.urs.cz/item/CS_URS_2024_02/622531012</t>
  </si>
  <si>
    <t>62</t>
  </si>
  <si>
    <t>628195001</t>
  </si>
  <si>
    <t>Očištění zdiva nebo betonu zdí a valů před započetím oprav ručně</t>
  </si>
  <si>
    <t>1429508976</t>
  </si>
  <si>
    <t>https://podminky.urs.cz/item/CS_URS_2024_02/628195001</t>
  </si>
  <si>
    <t>očištění zdiva u dojezdu výtahu</t>
  </si>
  <si>
    <t>2,30*4,50</t>
  </si>
  <si>
    <t>63</t>
  </si>
  <si>
    <t>642942111</t>
  </si>
  <si>
    <t>Osazování zárubní nebo rámů kovových dveřních lisovaných nebo z úhelníků bez dveřních křídel na cementovou maltu, plochy otvoru do 2,5 m2</t>
  </si>
  <si>
    <t>718381416</t>
  </si>
  <si>
    <t>https://podminky.urs.cz/item/CS_URS_2024_02/642942111</t>
  </si>
  <si>
    <t>pro dveře dle ozn D.03</t>
  </si>
  <si>
    <t>pro dveře dle ozn D.04</t>
  </si>
  <si>
    <t>pro dveře dle ozn D.05</t>
  </si>
  <si>
    <t>3+2</t>
  </si>
  <si>
    <t>pro dveře dle ozn D.06</t>
  </si>
  <si>
    <t>osazeníh zárubní pro výměnu dveří s požární odolností - bez označení</t>
  </si>
  <si>
    <t>š 900 mm</t>
  </si>
  <si>
    <t>š 800 mm</t>
  </si>
  <si>
    <t>š 700 mm</t>
  </si>
  <si>
    <t>64</t>
  </si>
  <si>
    <t>55331563</t>
  </si>
  <si>
    <t>zárubeň jednokřídlá ocelová pro zdění s protipožární úpravou tl stěny 110-150mm rozměru 900/1970, 2100mm</t>
  </si>
  <si>
    <t>1422068198</t>
  </si>
  <si>
    <t>pro dveře dle ozn</t>
  </si>
  <si>
    <t>D.03</t>
  </si>
  <si>
    <t>bez označení</t>
  </si>
  <si>
    <t>65</t>
  </si>
  <si>
    <t>55331562</t>
  </si>
  <si>
    <t>zárubeň jednokřídlá ocelová pro zdění s protipožární úpravou tl stěny 110-150mm rozměru 800/1970, 2100mm</t>
  </si>
  <si>
    <t>988508450</t>
  </si>
  <si>
    <t>dveře bez označení</t>
  </si>
  <si>
    <t>66</t>
  </si>
  <si>
    <t>55331561</t>
  </si>
  <si>
    <t>zárubeň jednokřídlá ocelová pro zdění s protipožární úpravou tl stěny 110-150mm rozměru 700/1970, 2100mm</t>
  </si>
  <si>
    <t>1632660355</t>
  </si>
  <si>
    <t>67</t>
  </si>
  <si>
    <t>55331564</t>
  </si>
  <si>
    <t>zárubeň jednokřídlá ocelová pro zdění s protipožární úpravou tl stěny 110-150mm rozměru 1000/1970, 2100mm</t>
  </si>
  <si>
    <t>844422613</t>
  </si>
  <si>
    <t>D.06</t>
  </si>
  <si>
    <t>68</t>
  </si>
  <si>
    <t>55331488</t>
  </si>
  <si>
    <t>zárubeň jednokřídlá ocelová pro zdění tl stěny 110-150mm rozměru 900/1970, 2100mm</t>
  </si>
  <si>
    <t>-1485405195</t>
  </si>
  <si>
    <t>D.04</t>
  </si>
  <si>
    <t>69</t>
  </si>
  <si>
    <t>55331486</t>
  </si>
  <si>
    <t>zárubeň jednokřídlá ocelová pro zdění tl stěny 110-150mm rozměru 700/1970, 2100mm</t>
  </si>
  <si>
    <t>-843961624</t>
  </si>
  <si>
    <t>D.05</t>
  </si>
  <si>
    <t>Ostatní konstrukce a práce, bourání</t>
  </si>
  <si>
    <t>70</t>
  </si>
  <si>
    <t>941111132</t>
  </si>
  <si>
    <t>Montáž lešení řadového trubkového lehkého s podlahami zatížení do 200 kg/m2 š od 1,2 do 1,5 m v přes 10 do 25 m</t>
  </si>
  <si>
    <t>79626689</t>
  </si>
  <si>
    <t>pro opravu fasády</t>
  </si>
  <si>
    <t>západní</t>
  </si>
  <si>
    <t>(13,335+2*1,50)*(12,00+12,50)/2</t>
  </si>
  <si>
    <t>severní</t>
  </si>
  <si>
    <t>(4,00+1,40+0,69+5,445+1,20+2*1,50)*(12,00+15,50)/2</t>
  </si>
  <si>
    <t>4,443*14,50</t>
  </si>
  <si>
    <t>východní</t>
  </si>
  <si>
    <t>8,00*12,00</t>
  </si>
  <si>
    <t>(6,80+1,50)*(12,00+16,00)/2</t>
  </si>
  <si>
    <t>přesahy, členitost</t>
  </si>
  <si>
    <t>693,084*0,20</t>
  </si>
  <si>
    <t>71</t>
  </si>
  <si>
    <t>941111232</t>
  </si>
  <si>
    <t>Příplatek k lešení řadovému trubkovému lehkému s podlahami do 200 kg/m2 š od 1,2 do 1,5 m v přes 10 do 25 m za každý den použití</t>
  </si>
  <si>
    <t>-407221801</t>
  </si>
  <si>
    <t>831,701*60</t>
  </si>
  <si>
    <t>72</t>
  </si>
  <si>
    <t>941111312</t>
  </si>
  <si>
    <t>Odborná prohlídka lešení řadového trubkového lehkého s podlahami zatížení do 200 kg/m2 š od 0,6 do 1,5 m v do 25 m pl do 500 m2 zakrytého sítí</t>
  </si>
  <si>
    <t>881805312</t>
  </si>
  <si>
    <t>73</t>
  </si>
  <si>
    <t>941111832</t>
  </si>
  <si>
    <t>Demontáž lešení řadového trubkového lehkého s podlahami zatížení do 200 kg/m2 š od 1,2 do 1,5 m v přes 10 do 25 m</t>
  </si>
  <si>
    <t>-1361655510</t>
  </si>
  <si>
    <t>74</t>
  </si>
  <si>
    <t>944511111</t>
  </si>
  <si>
    <t>Montáž ochranné sítě z textilie z umělých vláken</t>
  </si>
  <si>
    <t>-562284793</t>
  </si>
  <si>
    <t>75</t>
  </si>
  <si>
    <t>944511211</t>
  </si>
  <si>
    <t>Příplatek k ochranné síti za každý den použití</t>
  </si>
  <si>
    <t>-2007959856</t>
  </si>
  <si>
    <t>76</t>
  </si>
  <si>
    <t>944511811</t>
  </si>
  <si>
    <t>Demontáž ochranné sítě z textilie z umělých vláken</t>
  </si>
  <si>
    <t>1284283029</t>
  </si>
  <si>
    <t>77</t>
  </si>
  <si>
    <t>949101111</t>
  </si>
  <si>
    <t>Lešení pomocné pro objekty pozemních staveb s lešeňovou podlahou v do 1,9 m zatížení do 150 kg/m2</t>
  </si>
  <si>
    <t>-11488807</t>
  </si>
  <si>
    <t>61,42+133,64+134,20+136,02+124,44</t>
  </si>
  <si>
    <t>78</t>
  </si>
  <si>
    <t>952901111</t>
  </si>
  <si>
    <t>Vyčištění budov bytové a občanské výstavby při výšce podlaží do 4 m</t>
  </si>
  <si>
    <t>-834497845</t>
  </si>
  <si>
    <t>79</t>
  </si>
  <si>
    <t>953334121</t>
  </si>
  <si>
    <t>Bobtnavý pásek do pracovních spar betonových konstrukcí bentonitový, rozměru 20 x 25 mm</t>
  </si>
  <si>
    <t>-945172115</t>
  </si>
  <si>
    <t>https://podminky.urs.cz/item/CS_URS_2024_02/953334121</t>
  </si>
  <si>
    <t>mezi dojezdem výtahu a stávajícím zdivem - do spáry</t>
  </si>
  <si>
    <t>((4,12+0,30)*2+2,30*2)*2</t>
  </si>
  <si>
    <t>80</t>
  </si>
  <si>
    <t>953961213</t>
  </si>
  <si>
    <t>Kotva chemická s vyvrtáním otvoru do betonu, železobetonu nebo tvrdého kamene chemická patrona, velikost M 12, hloubka 110 mm</t>
  </si>
  <si>
    <t>-1320722766</t>
  </si>
  <si>
    <t>https://podminky.urs.cz/item/CS_URS_2024_02/953961213</t>
  </si>
  <si>
    <t>81</t>
  </si>
  <si>
    <t>953965124</t>
  </si>
  <si>
    <t>Kotva chemická s vyvrtáním otvoru kotevní šrouby pro chemické kotvy, velikost M 12, délka 300 mm</t>
  </si>
  <si>
    <t>-1412192952</t>
  </si>
  <si>
    <t>https://podminky.urs.cz/item/CS_URS_2024_02/953965124</t>
  </si>
  <si>
    <t>82</t>
  </si>
  <si>
    <t>962031133</t>
  </si>
  <si>
    <t>Bourání příček nebo přizdívek z cihel pálených plných nebo dutých, tl. přes 100 do 150 mm</t>
  </si>
  <si>
    <t>-1091127334</t>
  </si>
  <si>
    <t>https://podminky.urs.cz/item/CS_URS_2024_02/962031133</t>
  </si>
  <si>
    <t>m 1,08 - 1,09</t>
  </si>
  <si>
    <t>2,555*3,30</t>
  </si>
  <si>
    <t>m 2,11 - 2,12</t>
  </si>
  <si>
    <t>(1,80+0,10+0,88+1,25)*2,85</t>
  </si>
  <si>
    <t>m 2,06, 2,07, 2,08</t>
  </si>
  <si>
    <t>(1,14+1,58+0,32+0,93)*2,85</t>
  </si>
  <si>
    <t>1,30*3,27</t>
  </si>
  <si>
    <t>83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</si>
  <si>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</si>
  <si>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</si>
  <si>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604706296</t>
  </si>
  <si>
    <t>https://podminky.urs.cz/item/CS_URS_2024_02/967031733</t>
  </si>
  <si>
    <t>m 2,09 - 2,06</t>
  </si>
  <si>
    <t>0,15*2,10</t>
  </si>
  <si>
    <t>84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</si>
  <si>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</si>
  <si>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</si>
  <si>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1878422244</t>
  </si>
  <si>
    <t>https://podminky.urs.cz/item/CS_URS_2024_02/967031734</t>
  </si>
  <si>
    <t>85</t>
  </si>
  <si>
    <t>968062354</t>
  </si>
  <si>
    <t>Vybourání dřevěných rámů oken s křídly, dveřních zárubní, vrat, stěn, ostění nebo obkladů rámů oken s křídly dvojitých, plochy do 1 m2</t>
  </si>
  <si>
    <t>2099926794</t>
  </si>
  <si>
    <t>https://podminky.urs.cz/item/CS_URS_2024_02/968062354</t>
  </si>
  <si>
    <t>0,60*0,90</t>
  </si>
  <si>
    <t>86</t>
  </si>
  <si>
    <t>968072455</t>
  </si>
  <si>
    <t>Vybourání kovových rámů oken s křídly, dveřních zárubní, vrat, stěn, ostění nebo obkladů dveřních zárubní, plochy do 2 m2</t>
  </si>
  <si>
    <t>81433199</t>
  </si>
  <si>
    <t>https://podminky.urs.cz/item/CS_URS_2024_02/968072455</t>
  </si>
  <si>
    <t>vybourání stávajících zárubní pro výměnu dveří s požární odolností - bez označení</t>
  </si>
  <si>
    <t>0,90*2,00*5</t>
  </si>
  <si>
    <t>0,80*2,00*3</t>
  </si>
  <si>
    <t>0,70*2,00*3</t>
  </si>
  <si>
    <t>bez náhrady - zazdívky</t>
  </si>
  <si>
    <t>0,90*2,00*2</t>
  </si>
  <si>
    <t>0,60*2,00</t>
  </si>
  <si>
    <t>0,70*2,00*2</t>
  </si>
  <si>
    <t>0,60*2,00*2</t>
  </si>
  <si>
    <t>3.. np</t>
  </si>
  <si>
    <t>87</t>
  </si>
  <si>
    <t>971033441</t>
  </si>
  <si>
    <t>Vybourání otvorů ve zdivu základovém nebo nadzákladovém z cihel, tvárnic, příčkovek z cihel pálených na maltu vápennou nebo vápenocementovou plochy do 0,25 m2, tl. do 300 mm</t>
  </si>
  <si>
    <t>-680733374</t>
  </si>
  <si>
    <t>https://podminky.urs.cz/item/CS_URS_2024_02/971033441</t>
  </si>
  <si>
    <t>m 1,09 - 1,12</t>
  </si>
  <si>
    <t>88</t>
  </si>
  <si>
    <t>971033631</t>
  </si>
  <si>
    <t>Vybourání otvorů ve zdivu základovém nebo nadzákladovém z cihel, tvárnic, příčkovek z cihel pálených na maltu vápennou nebo vápenocementovou plochy do 4 m2, tl. do 150 mm</t>
  </si>
  <si>
    <t>1779422628</t>
  </si>
  <si>
    <t>https://podminky.urs.cz/item/CS_URS_2024_02/971033631</t>
  </si>
  <si>
    <t>m 1,08 - 1,02</t>
  </si>
  <si>
    <t>1,10*2,10</t>
  </si>
  <si>
    <t>m 2,11 - 2,08</t>
  </si>
  <si>
    <t>0,80*2,10</t>
  </si>
  <si>
    <t>89</t>
  </si>
  <si>
    <t>971033651</t>
  </si>
  <si>
    <t>Vybourání otvorů ve zdivu základovém nebo nadzákladovém z cihel, tvárnic, příčkovek z cihel pálených na maltu vápennou nebo vápenocementovou plochy do 4 m2, tl. do 600 mm</t>
  </si>
  <si>
    <t>936405827</t>
  </si>
  <si>
    <t>https://podminky.urs.cz/item/CS_URS_2024_02/971033651</t>
  </si>
  <si>
    <t>4. np - pro výtah</t>
  </si>
  <si>
    <t>0,90*2,20*0,45</t>
  </si>
  <si>
    <t>90</t>
  </si>
  <si>
    <t>971033681</t>
  </si>
  <si>
    <t>Vybourání otvorů ve zdivu základovém nebo nadzákladovém z cihel, tvárnic, příčkovek z cihel pálených na maltu vápennou nebo vápenocementovou plochy do 4 m2, tl. do 900 mm</t>
  </si>
  <si>
    <t>1238568456</t>
  </si>
  <si>
    <t>https://podminky.urs.cz/item/CS_URS_2024_02/971033681</t>
  </si>
  <si>
    <t>vybourání otvoru v 1. pp - pro výtahovou šachtu</t>
  </si>
  <si>
    <t>0,90*2,20*0,65</t>
  </si>
  <si>
    <t>1. np - pro výtah</t>
  </si>
  <si>
    <t>2. np - pro výtah</t>
  </si>
  <si>
    <t>3. np - pro výtah</t>
  </si>
  <si>
    <t>91</t>
  </si>
  <si>
    <t>972033171</t>
  </si>
  <si>
    <t>Vybourání otvorů v klenbách z cihel bez odstranění podlahy a násypu, plochy do 0,0225 m2, tl. do 450 mm</t>
  </si>
  <si>
    <t>-594568693</t>
  </si>
  <si>
    <t>https://podminky.urs.cz/item/CS_URS_2024_02/972033171</t>
  </si>
  <si>
    <t>prostupy instalací</t>
  </si>
  <si>
    <t>92</t>
  </si>
  <si>
    <t>972033271</t>
  </si>
  <si>
    <t>Vybourání otvorů v klenbách z cihel bez odstranění podlahy a násypu, plochy do 0,09 m2, tl. do 450 mm</t>
  </si>
  <si>
    <t>688510228</t>
  </si>
  <si>
    <t>https://podminky.urs.cz/item/CS_URS_2024_02/972033271</t>
  </si>
  <si>
    <t>93</t>
  </si>
  <si>
    <t>973031151</t>
  </si>
  <si>
    <t>Vysekání výklenků nebo kapes ve zdivu z cihel na maltu vápennou nebo vápenocementovou výklenků, pohledové plochy přes 0,25 m2</t>
  </si>
  <si>
    <t>-1502060265</t>
  </si>
  <si>
    <t>https://podminky.urs.cz/item/CS_URS_2024_02/973031151</t>
  </si>
  <si>
    <t>m 2,06 - pro geberity</t>
  </si>
  <si>
    <t>0,80*2,50*0,30*2</t>
  </si>
  <si>
    <t>94</t>
  </si>
  <si>
    <t>974031664</t>
  </si>
  <si>
    <t>Vysekání rýh ve zdivu cihelném na maltu vápennou nebo vápenocementovou pro vtahování nosníků do zdí, před vybouráním otvoru do hl. 150 mm, při v. nosníku do 150 mm</t>
  </si>
  <si>
    <t>-1412065780</t>
  </si>
  <si>
    <t>https://podminky.urs.cz/item/CS_URS_2024_02/974031664</t>
  </si>
  <si>
    <t>2*2,10</t>
  </si>
  <si>
    <t>3*0,75</t>
  </si>
  <si>
    <t>0,90*2*2</t>
  </si>
  <si>
    <t>95</t>
  </si>
  <si>
    <t>974031666</t>
  </si>
  <si>
    <t>Vysekání rýh ve zdivu cihelném na maltu vápennou nebo vápenocementovou pro vtahování nosníků do zdí, před vybouráním otvoru do hl. 150 mm, při v. nosníku do 250 mm</t>
  </si>
  <si>
    <t>-27295085</t>
  </si>
  <si>
    <t>https://podminky.urs.cz/item/CS_URS_2024_02/974031666</t>
  </si>
  <si>
    <t>1,40*5</t>
  </si>
  <si>
    <t>1,40*4</t>
  </si>
  <si>
    <t>2,50*3</t>
  </si>
  <si>
    <t>1,4*3</t>
  </si>
  <si>
    <t>96</t>
  </si>
  <si>
    <t>978011191</t>
  </si>
  <si>
    <t>Otlučení vápenných nebo vápenocementových omítek vnitřních ploch stropů, v rozsahu přes 50 do 100 %</t>
  </si>
  <si>
    <t>349619429</t>
  </si>
  <si>
    <t>https://podminky.urs.cz/item/CS_URS_2024_02/978011191</t>
  </si>
  <si>
    <t>stropy v 1. pp - výměra dle tabulek podlah</t>
  </si>
  <si>
    <t>61,42*1,35</t>
  </si>
  <si>
    <t>135,68*1,35</t>
  </si>
  <si>
    <t>97</t>
  </si>
  <si>
    <t>978013191</t>
  </si>
  <si>
    <t>Otlučení vápenných nebo vápenocementových omítek vnitřních ploch stěn s vyškrabáním spar, s očištěním zdiva, v rozsahu přes 50 do 100 %</t>
  </si>
  <si>
    <t>-93498560</t>
  </si>
  <si>
    <t>https://podminky.urs.cz/item/CS_URS_2024_02/978013191</t>
  </si>
  <si>
    <t>zdivo v suterenu</t>
  </si>
  <si>
    <t>(3,20+4,79)*2*2,45-3,70*1,80+0,55*1,80*2</t>
  </si>
  <si>
    <t>(3,361+4,72+2,40+4,90)*2,45-3,70*1,80</t>
  </si>
  <si>
    <t>(1,045+0,50+1,055+0,55+0,64+1,27)*2*2,45</t>
  </si>
  <si>
    <t>(1,87+1,03+1,055+0,50+1,045+1,03+1,857+0,55+1,87*2)*2,82</t>
  </si>
  <si>
    <t>(0,64+1,87+1,03)*2*2,45</t>
  </si>
  <si>
    <t>(3,20+4,55)*2*2,45</t>
  </si>
  <si>
    <t>(1,883+0,265+0,80+2,13+1,883)*3,30</t>
  </si>
  <si>
    <t>(2,492+5,78+0,53+1,38+0,115+1,22)*2*3,30</t>
  </si>
  <si>
    <t>-(2,13+0,80+0,265)*3,30</t>
  </si>
  <si>
    <t>(3,80+3,607+0,115+1,70+0,78+1,00+1,60+5,35)*3,30</t>
  </si>
  <si>
    <t>m 2,11, 2,12</t>
  </si>
  <si>
    <t>m 2,13</t>
  </si>
  <si>
    <t>(2,50+1,30)*2*3,27</t>
  </si>
  <si>
    <t>(2,21+3,00)*2*3,27</t>
  </si>
  <si>
    <t>-0,85*1,85</t>
  </si>
  <si>
    <t>m 3,12</t>
  </si>
  <si>
    <t>98</t>
  </si>
  <si>
    <t>978019331</t>
  </si>
  <si>
    <t>Otlučení vápenných nebo vápenocementových omítek vnějších ploch s vyškrabáním spar a s očištěním zdiva stupně členitosti 3 až 5, v rozsahu přes 10 do 20 %</t>
  </si>
  <si>
    <t>104354232</t>
  </si>
  <si>
    <t>https://podminky.urs.cz/item/CS_URS_2024_02/978019331</t>
  </si>
  <si>
    <t>981511116</t>
  </si>
  <si>
    <t>Demolice konstrukcí objektů postupným rozebíráním konstrukcí z betonu prostého</t>
  </si>
  <si>
    <t>-1520045674</t>
  </si>
  <si>
    <t>https://podminky.urs.cz/item/CS_URS_2024_02/981511116</t>
  </si>
  <si>
    <t>odbourání stávajícího základu pro stožár vynášející trolejové vedení</t>
  </si>
  <si>
    <t>0,54</t>
  </si>
  <si>
    <t>100</t>
  </si>
  <si>
    <t>985311311</t>
  </si>
  <si>
    <t>Reprofilace betonu sanačními maltami na cementové bázi ručně rubu kleneb a podlah, tloušťky do 10 mm</t>
  </si>
  <si>
    <t>2067923670</t>
  </si>
  <si>
    <t>https://podminky.urs.cz/item/CS_URS_2024_02/985311311</t>
  </si>
  <si>
    <t>podlaha v mč 1,11, 1,12</t>
  </si>
  <si>
    <t>6,93+10,65</t>
  </si>
  <si>
    <t>101</t>
  </si>
  <si>
    <t>985312131.1</t>
  </si>
  <si>
    <t>Stěrka k vyrovnání ploch reprofilovaného betonu rubu kleneb a podlah, tloušťky do 2 mm</t>
  </si>
  <si>
    <t>-1725198884</t>
  </si>
  <si>
    <t>betonová stěrka před vstupem</t>
  </si>
  <si>
    <t>2,00*1,25+(2,00+1,25*2)*0,20</t>
  </si>
  <si>
    <t>102</t>
  </si>
  <si>
    <t>985312132</t>
  </si>
  <si>
    <t>Stěrka k vyrovnání ploch reprofilovaného betonu rubu kleneb a podlah, tloušťky přes 2 do 3 mm</t>
  </si>
  <si>
    <t>-1251280871</t>
  </si>
  <si>
    <t>https://podminky.urs.cz/item/CS_URS_2024_02/985312132</t>
  </si>
  <si>
    <t>103</t>
  </si>
  <si>
    <t>993111111</t>
  </si>
  <si>
    <t>Dovoz a odvoz lešení řadového do 10 km včetně naložení a složení</t>
  </si>
  <si>
    <t>1333251344</t>
  </si>
  <si>
    <t>104</t>
  </si>
  <si>
    <t>993111119</t>
  </si>
  <si>
    <t>Příplatek k ceně dovozu a odvozu lešení řadového ZKD 10 km přes 10 km</t>
  </si>
  <si>
    <t>-1291737421</t>
  </si>
  <si>
    <t>997</t>
  </si>
  <si>
    <t>Přesun sutě</t>
  </si>
  <si>
    <t>105</t>
  </si>
  <si>
    <t>997013154</t>
  </si>
  <si>
    <t>Vnitrostaveništní doprava suti a vybouraných hmot pro budovy v přes 12 do 15 m s omezením mechanizace</t>
  </si>
  <si>
    <t>-859252285</t>
  </si>
  <si>
    <t>106</t>
  </si>
  <si>
    <t>997013219</t>
  </si>
  <si>
    <t>Příplatek k vnitrostaveništní dopravě suti a vybouraných hmot za zvětšenou dopravu suti ZKD 10 m</t>
  </si>
  <si>
    <t>1280261944</t>
  </si>
  <si>
    <t>107</t>
  </si>
  <si>
    <t>997013501</t>
  </si>
  <si>
    <t>Odvoz suti a vybouraných hmot na skládku nebo meziskládku do 1 km se složením</t>
  </si>
  <si>
    <t>719396008</t>
  </si>
  <si>
    <t>108</t>
  </si>
  <si>
    <t>997013509</t>
  </si>
  <si>
    <t>Příplatek k odvozu suti a vybouraných hmot na skládku ZKD 1 km přes 1 km</t>
  </si>
  <si>
    <t>1070017521</t>
  </si>
  <si>
    <t>206,786*15 'Přepočtené koeficientem množství</t>
  </si>
  <si>
    <t>109</t>
  </si>
  <si>
    <t>997013631</t>
  </si>
  <si>
    <t>Poplatek za uložení na skládce (skládkovné) stavebního odpadu směsného kód odpadu 17 09 04</t>
  </si>
  <si>
    <t>289721196</t>
  </si>
  <si>
    <t>998</t>
  </si>
  <si>
    <t>Přesun hmot</t>
  </si>
  <si>
    <t>110</t>
  </si>
  <si>
    <t>998011003</t>
  </si>
  <si>
    <t>Přesun hmot pro budovy zděné v přes 12 do 24 m</t>
  </si>
  <si>
    <t>-305468479</t>
  </si>
  <si>
    <t>PSV</t>
  </si>
  <si>
    <t>Práce a dodávky PSV</t>
  </si>
  <si>
    <t>711</t>
  </si>
  <si>
    <t>Izolace proti vodě, vlhkosti a plynům</t>
  </si>
  <si>
    <t>111</t>
  </si>
  <si>
    <t>711112001</t>
  </si>
  <si>
    <t>Provedení izolace proti zemní vlhkosti natěradly a tmely za studena na ploše svislé S nátěrem penetračním</t>
  </si>
  <si>
    <t>-122166161</t>
  </si>
  <si>
    <t>https://podminky.urs.cz/item/CS_URS_2024_02/711112001</t>
  </si>
  <si>
    <t>přelepení spoje mezi dojedem výtahu a távajícím objektem</t>
  </si>
  <si>
    <t>(4,50*2+2,30)*1,00</t>
  </si>
  <si>
    <t>112</t>
  </si>
  <si>
    <t>11163150</t>
  </si>
  <si>
    <t>lak penetrační asfaltový</t>
  </si>
  <si>
    <t>33241694</t>
  </si>
  <si>
    <t>11,3*0,00034 'Přepočtené koeficientem množství</t>
  </si>
  <si>
    <t>113</t>
  </si>
  <si>
    <t>711142559</t>
  </si>
  <si>
    <t>Provedení izolace proti zemní vlhkosti pásy přitavením NAIP na ploše svislé S</t>
  </si>
  <si>
    <t>-1752666919</t>
  </si>
  <si>
    <t>https://podminky.urs.cz/item/CS_URS_2024_02/711142559</t>
  </si>
  <si>
    <t>114</t>
  </si>
  <si>
    <t>62855001</t>
  </si>
  <si>
    <t>pás asfaltový natavitelný modifikovaný SBS s vložkou z polyesterové rohože a spalitelnou PE fólií nebo jemnozrnným minerálním posypem na horním povrchu tl 4,0mm</t>
  </si>
  <si>
    <t>-2028768804</t>
  </si>
  <si>
    <t>11,3*1,221 'Přepočtené koeficientem množství</t>
  </si>
  <si>
    <t>115</t>
  </si>
  <si>
    <t>711492485</t>
  </si>
  <si>
    <t>Provedení dvojitého hydroizolačního systému pro izolaci spodní stavby proti povrchové a podpovrchové tlakové vodě na ploše svislé S montáž hadice injektážní</t>
  </si>
  <si>
    <t>-795703026</t>
  </si>
  <si>
    <t>https://podminky.urs.cz/item/CS_URS_2024_02/711492485</t>
  </si>
  <si>
    <t>do výtahové šachty</t>
  </si>
  <si>
    <t>5,00</t>
  </si>
  <si>
    <t>116</t>
  </si>
  <si>
    <t>28342110</t>
  </si>
  <si>
    <t>hadička injektážní IH 12/6</t>
  </si>
  <si>
    <t>-1116932651</t>
  </si>
  <si>
    <t>5*1,1 'Přepočtené koeficientem množství</t>
  </si>
  <si>
    <t>117</t>
  </si>
  <si>
    <t>711493111</t>
  </si>
  <si>
    <t>Izolace proti podpovrchové a tlakové vodě - ostatní na ploše vodorovné V dvousložkovou na bázi cementu</t>
  </si>
  <si>
    <t>-1104066407</t>
  </si>
  <si>
    <t>https://podminky.urs.cz/item/CS_URS_2024_02/711493111</t>
  </si>
  <si>
    <t>1,09+1,56+4,68</t>
  </si>
  <si>
    <t>5,70+5,79+1,24</t>
  </si>
  <si>
    <t>1,33+4,54+6,60+4,94</t>
  </si>
  <si>
    <t>3,98+3,63+1,38</t>
  </si>
  <si>
    <t>118</t>
  </si>
  <si>
    <t>711493121</t>
  </si>
  <si>
    <t>Izolace proti podpovrchové a tlakové vodě - ostatní na ploše svislé S dvousložkovou na bázi cementu</t>
  </si>
  <si>
    <t>-629714042</t>
  </si>
  <si>
    <t>https://podminky.urs.cz/item/CS_URS_2024_02/711493121</t>
  </si>
  <si>
    <t>srovnání stávajícího zdiva u dojezdu výtahu</t>
  </si>
  <si>
    <t>4,50*2,30-1,00*2,10</t>
  </si>
  <si>
    <t>vytažení izolace na stěny na toaletách</t>
  </si>
  <si>
    <t>30,00</t>
  </si>
  <si>
    <t>119</t>
  </si>
  <si>
    <t>998711123</t>
  </si>
  <si>
    <t>Přesun hmot pro izolace proti vodě, vlhkosti a plynům stanovený z hmotnosti přesunovaného materiálu vodorovná dopravní vzdálenost do 50 m ruční (bez užití mechanizace) v objektech výšky přes 12 do 24 m</t>
  </si>
  <si>
    <t>-2139999519</t>
  </si>
  <si>
    <t>https://podminky.urs.cz/item/CS_URS_2024_02/998711123</t>
  </si>
  <si>
    <t>120</t>
  </si>
  <si>
    <t>998711129</t>
  </si>
  <si>
    <t>Přesun hmot pro izolace proti vodě, vlhkosti a plynům stanovený z hmotnosti přesunovaného materiálu vodorovná dopravní vzdálenost do 50 m Příplatek k cenám za ruční zvětšený přesun přes vymezenou vodorovnou dopravní vzdálenost za každých dalších započatých 50 m</t>
  </si>
  <si>
    <t>1805432555</t>
  </si>
  <si>
    <t>https://podminky.urs.cz/item/CS_URS_2024_02/998711129</t>
  </si>
  <si>
    <t>725</t>
  </si>
  <si>
    <t>Zdravotechnika - zařizovací předměty</t>
  </si>
  <si>
    <t>121</t>
  </si>
  <si>
    <t>725291653</t>
  </si>
  <si>
    <t>Montáž doplňků zařízení koupelen a záchodů zásobníku toaletních papírů</t>
  </si>
  <si>
    <t>-779677206</t>
  </si>
  <si>
    <t>https://podminky.urs.cz/item/CS_URS_2024_02/725291653</t>
  </si>
  <si>
    <t>122</t>
  </si>
  <si>
    <t>55431091</t>
  </si>
  <si>
    <t>zásobník toaletních papírů nerez D 220mm</t>
  </si>
  <si>
    <t>721988166</t>
  </si>
  <si>
    <t>123</t>
  </si>
  <si>
    <t>55779012</t>
  </si>
  <si>
    <t>štětka na WC závěsná nebo na podlahu kartáč nylon nerezové záchytné pouzdro lesk</t>
  </si>
  <si>
    <t>-1589642814</t>
  </si>
  <si>
    <t>124</t>
  </si>
  <si>
    <t>55431082</t>
  </si>
  <si>
    <t>koš odpadkový drátěný závěsný nerezový 350x290x190mm</t>
  </si>
  <si>
    <t>-1587001784</t>
  </si>
  <si>
    <t>125</t>
  </si>
  <si>
    <t>725291654</t>
  </si>
  <si>
    <t>Montáž doplňků zařízení koupelen a záchodů zásobníku papírových ručníků</t>
  </si>
  <si>
    <t>-1384766717</t>
  </si>
  <si>
    <t>https://podminky.urs.cz/item/CS_URS_2024_02/725291654</t>
  </si>
  <si>
    <t>126</t>
  </si>
  <si>
    <t>55431084</t>
  </si>
  <si>
    <t>zásobník papírových ručníků skládaných nerezové provedení</t>
  </si>
  <si>
    <t>-504981634</t>
  </si>
  <si>
    <t>127</t>
  </si>
  <si>
    <t>725291668</t>
  </si>
  <si>
    <t>Montáž doplňků zařízení koupelen a záchodů madla invalidního rovného</t>
  </si>
  <si>
    <t>-1901136473</t>
  </si>
  <si>
    <t>https://podminky.urs.cz/item/CS_URS_2024_02/725291668</t>
  </si>
  <si>
    <t>128</t>
  </si>
  <si>
    <t>55147123</t>
  </si>
  <si>
    <t>madlo invalidní rovné nerez lesk 1000mm</t>
  </si>
  <si>
    <t>-1074004576</t>
  </si>
  <si>
    <t>129</t>
  </si>
  <si>
    <t>725291670</t>
  </si>
  <si>
    <t>Montáž doplňků zařízení koupelen a záchodů madla invalidního krakorcového sklopného</t>
  </si>
  <si>
    <t>-48683954</t>
  </si>
  <si>
    <t>https://podminky.urs.cz/item/CS_URS_2024_02/725291670</t>
  </si>
  <si>
    <t>130</t>
  </si>
  <si>
    <t>55147115</t>
  </si>
  <si>
    <t>madlo invalidní krakorcové sklopné nerez lesk 813mm</t>
  </si>
  <si>
    <t>-2040155345</t>
  </si>
  <si>
    <t>131</t>
  </si>
  <si>
    <t>998725103</t>
  </si>
  <si>
    <t>Přesun hmot pro zařizovací předměty stanovený z hmotnosti přesunovaného materiálu vodorovná dopravní vzdálenost do 50 m základní v objektech výšky přes 12 do 24 m</t>
  </si>
  <si>
    <t>-678244263</t>
  </si>
  <si>
    <t>https://podminky.urs.cz/item/CS_URS_2024_02/998725103</t>
  </si>
  <si>
    <t>132</t>
  </si>
  <si>
    <t>998725192</t>
  </si>
  <si>
    <t>Přesun hmot pro zařizovací předměty stanovený z hmotnosti přesunovaného materiálu vodorovná dopravní vzdálenost do 50 m Příplatek k cenám za zvětšený přesun přes vymezenou vodorovnou dopravní vzdálenost do 100 m</t>
  </si>
  <si>
    <t>13408213</t>
  </si>
  <si>
    <t>https://podminky.urs.cz/item/CS_URS_2024_02/998725192</t>
  </si>
  <si>
    <t>762</t>
  </si>
  <si>
    <t>Konstrukce tesařské</t>
  </si>
  <si>
    <t>133</t>
  </si>
  <si>
    <t>762 - x 1</t>
  </si>
  <si>
    <t>úprava krovu pro vikýř</t>
  </si>
  <si>
    <t>1257613148</t>
  </si>
  <si>
    <t>3,40*4,20</t>
  </si>
  <si>
    <t>134</t>
  </si>
  <si>
    <t>762 - x 2</t>
  </si>
  <si>
    <t>konstrukce vykýře</t>
  </si>
  <si>
    <t>kpl</t>
  </si>
  <si>
    <t>1253664329</t>
  </si>
  <si>
    <t>135</t>
  </si>
  <si>
    <t>762331921</t>
  </si>
  <si>
    <t>Vyřezání části střešní vazby vázané konstrukce krovů průřezové plochy řeziva přes 120 do 224 cm2, délky vyřezané části krovového prvku do 3 m</t>
  </si>
  <si>
    <t>1659276270</t>
  </si>
  <si>
    <t>https://podminky.urs.cz/item/CS_URS_2024_02/762331921</t>
  </si>
  <si>
    <t>pásky v krovu</t>
  </si>
  <si>
    <t>1,50*2*4</t>
  </si>
  <si>
    <t>136</t>
  </si>
  <si>
    <t>762332922</t>
  </si>
  <si>
    <t>Doplnění střešní vazby řezivem (materiál v ceně) průřezové plochy přes 120 do 224 cm2</t>
  </si>
  <si>
    <t>-1064265747</t>
  </si>
  <si>
    <t>https://podminky.urs.cz/item/CS_URS_2024_02/762332922</t>
  </si>
  <si>
    <t>137</t>
  </si>
  <si>
    <t>762341036</t>
  </si>
  <si>
    <t>Bednění střech rovných sklon do 60° z desek OSB tl 22 mm na sraz šroubovaných na rošt</t>
  </si>
  <si>
    <t>-170799718</t>
  </si>
  <si>
    <t>138</t>
  </si>
  <si>
    <t>762342214</t>
  </si>
  <si>
    <t>Montáž laťování na střechách jednoduchých sklonu do 60° osové vzdálenosti přes 150 do 360 mm</t>
  </si>
  <si>
    <t>1831203267</t>
  </si>
  <si>
    <t>bikýř</t>
  </si>
  <si>
    <t>4,20*3,40*1,1</t>
  </si>
  <si>
    <t>139</t>
  </si>
  <si>
    <t>60514114</t>
  </si>
  <si>
    <t>řezivo jehličnaté lať impregnovaná dl 4 m</t>
  </si>
  <si>
    <t>108257821</t>
  </si>
  <si>
    <t>spc</t>
  </si>
  <si>
    <t>15,708*5*0,04*0,06*1,1</t>
  </si>
  <si>
    <t>140</t>
  </si>
  <si>
    <t>762395000</t>
  </si>
  <si>
    <t>Spojovací prostředky krovů, bednění, laťování, nadstřešních konstrukcí</t>
  </si>
  <si>
    <t>-1885719706</t>
  </si>
  <si>
    <t>15,708*0,22+0,207</t>
  </si>
  <si>
    <t>141</t>
  </si>
  <si>
    <t>762431210</t>
  </si>
  <si>
    <t>Montáž obložení stěn deskami z dřevovláknitých hmot tvrdými</t>
  </si>
  <si>
    <t>149321522</t>
  </si>
  <si>
    <t>stěny vikýře</t>
  </si>
  <si>
    <t>3,00*4,20/2*2+3,00*3,20</t>
  </si>
  <si>
    <t>142</t>
  </si>
  <si>
    <t>60715162</t>
  </si>
  <si>
    <t>deska dřevovláknitá tepelně izolační elastická λ=0,036 tl 80mm</t>
  </si>
  <si>
    <t>1658657956</t>
  </si>
  <si>
    <t>12,6*1,15 "Přepočtené koeficientem množství</t>
  </si>
  <si>
    <t>143</t>
  </si>
  <si>
    <t>762495000</t>
  </si>
  <si>
    <t>Spojovací prostředky pro montáž olištování, obložení stropů, střešních podhledů a stěn</t>
  </si>
  <si>
    <t>-1444474200</t>
  </si>
  <si>
    <t>22,2</t>
  </si>
  <si>
    <t>144</t>
  </si>
  <si>
    <t>998762123</t>
  </si>
  <si>
    <t>Přesun hmot pro konstrukce tesařské stanovený z hmotnosti přesunovaného materiálu vodorovná dopravní vzdálenost do 50 m ruční (bez užití mechanizace) v objektech výšky přes 12 do 24 m</t>
  </si>
  <si>
    <t>-1400507885</t>
  </si>
  <si>
    <t>https://podminky.urs.cz/item/CS_URS_2024_02/998762123</t>
  </si>
  <si>
    <t>145</t>
  </si>
  <si>
    <t>998762129</t>
  </si>
  <si>
    <t>Přesun hmot pro konstrukce tesařské stanovený z hmotnosti přesunovaného materiálu vodorovná dopravní vzdálenost do 50 m Příplatek k cenám za ruční zvětšený přesun přes vymezenou vodorovnou dopravní vzdálenost za každých dalších započatých 50 m</t>
  </si>
  <si>
    <t>1084634115</t>
  </si>
  <si>
    <t>https://podminky.urs.cz/item/CS_URS_2024_02/998762129</t>
  </si>
  <si>
    <t>763</t>
  </si>
  <si>
    <t>Konstrukce suché výstavby</t>
  </si>
  <si>
    <t>146</t>
  </si>
  <si>
    <t>763 x 1</t>
  </si>
  <si>
    <t>sdk - skrytá garnyž - kompletní provedení</t>
  </si>
  <si>
    <t>-15404748</t>
  </si>
  <si>
    <t>kompletní provedení dle projektové dokumentace vč osazení záclonové jednokolejné hliníkové kolejničny - dodváka a osazení</t>
  </si>
  <si>
    <t>4,78+3,663</t>
  </si>
  <si>
    <t>4,98+3,46+3,795+2,53+4,00</t>
  </si>
  <si>
    <t>4,98+3,46+3,795+2,21+4,20</t>
  </si>
  <si>
    <t>147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</si>
  <si>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</si>
  <si>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</si>
  <si>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2123388205</t>
  </si>
  <si>
    <t>https://podminky.urs.cz/item/CS_URS_2024_02/763111333</t>
  </si>
  <si>
    <t>m 2,06</t>
  </si>
  <si>
    <t>(1,67+0,33+1,50)*3,17-0,70*2,00*2</t>
  </si>
  <si>
    <t>m 2,11</t>
  </si>
  <si>
    <t>(1,53+1,80+0,10+0,88-0,685+1,30)*3,17-0,70*2,00*2-0,80*2,00*2</t>
  </si>
  <si>
    <t>(1,63+0,50+0,80+0,60)*3,27-0,70*2,00*2-0,8*2,00*2</t>
  </si>
  <si>
    <t>m 4,09</t>
  </si>
  <si>
    <t>1,89*2,75-0,70*2,00</t>
  </si>
  <si>
    <t>m 4,10</t>
  </si>
  <si>
    <t>2,20*2,75-0,70*2,00</t>
  </si>
  <si>
    <t>m 41,10 - 1,11</t>
  </si>
  <si>
    <t>1,30*2,75</t>
  </si>
  <si>
    <t>148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</si>
  <si>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</si>
  <si>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</si>
  <si>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2015824901</t>
  </si>
  <si>
    <t>https://podminky.urs.cz/item/CS_URS_2024_02/763111417</t>
  </si>
  <si>
    <t>m 2,12 - 2,08</t>
  </si>
  <si>
    <t>1,59*3,17-0,90*2,00</t>
  </si>
  <si>
    <t>m 4,01 - 4,05</t>
  </si>
  <si>
    <t>4,02*2,75-0,80*2,00</t>
  </si>
  <si>
    <t>m 4,05 - 4,06</t>
  </si>
  <si>
    <t>m 4,08 - 4,07</t>
  </si>
  <si>
    <t>2,64*2,75-0,80*2,00</t>
  </si>
  <si>
    <t>m 4,07</t>
  </si>
  <si>
    <t>(1,145+4,30)*2,75</t>
  </si>
  <si>
    <t>m 4,07 - 4,12</t>
  </si>
  <si>
    <t>(1,10+0,5)*2,75-0,80*2,00</t>
  </si>
  <si>
    <t>149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</si>
  <si>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</si>
  <si>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</si>
  <si>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275916272</t>
  </si>
  <si>
    <t>https://podminky.urs.cz/item/CS_URS_2024_02/763111437</t>
  </si>
  <si>
    <t>m 4,09, 410, 4,11 - 4,07</t>
  </si>
  <si>
    <t>(3,50+2,50+1,33+1,08+0,10+1,00)*2,75-0,70*2,00*3</t>
  </si>
  <si>
    <t>150</t>
  </si>
  <si>
    <t>763111717</t>
  </si>
  <si>
    <t>Příčka ze sádrokartonových desek ostatní konstrukce a práce na příčkách ze sádrokartonových desek základní penetrační nátěr (oboustranný)</t>
  </si>
  <si>
    <t>1400104711</t>
  </si>
  <si>
    <t>https://podminky.urs.cz/item/CS_URS_2024_02/763111717</t>
  </si>
  <si>
    <t>35,473+45,584+21,953+9,548+5,995</t>
  </si>
  <si>
    <t>151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</si>
  <si>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</si>
  <si>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</si>
  <si>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-90433593</t>
  </si>
  <si>
    <t>https://podminky.urs.cz/item/CS_URS_2024_02/763111718</t>
  </si>
  <si>
    <t>50,00</t>
  </si>
  <si>
    <t>152</t>
  </si>
  <si>
    <t>763111771</t>
  </si>
  <si>
    <t>Příčka ze sádrokartonových desek Příplatek k cenám za rovinnost speciální tmelení kvality Q3</t>
  </si>
  <si>
    <t>1243392774</t>
  </si>
  <si>
    <t>https://podminky.urs.cz/item/CS_URS_2024_02/763111771</t>
  </si>
  <si>
    <t>118,553</t>
  </si>
  <si>
    <t>153</t>
  </si>
  <si>
    <t>763112363</t>
  </si>
  <si>
    <t>Příčka mezibytová ze sádrokartonových desek s nosnou konstrukcí ze zdvojených ocelových profilů UW, CW dvojitě opláštěná deskami kombinovanými vysokopevnostními protipožárními impregnovanými s vysokou mechanickou odolností DFRIH2 tl. 12,5 mm a standardními A tl. 12,5 mm s dvojitou izolací, EI 60, příčka tl. 205 mm, profil 75, Rw do 70 dB</t>
  </si>
  <si>
    <t>471214331</t>
  </si>
  <si>
    <t>https://podminky.urs.cz/item/CS_URS_2024_02/763112363</t>
  </si>
  <si>
    <t xml:space="preserve">ozn S 04 - m 2,074 - 2,06 </t>
  </si>
  <si>
    <t>3,012*3,17</t>
  </si>
  <si>
    <t>154</t>
  </si>
  <si>
    <t>763113349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</si>
  <si>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255 - 750 mm, profil 100</t>
  </si>
  <si>
    <t>-24299378</t>
  </si>
  <si>
    <t>https://podminky.urs.cz/item/CS_URS_2024_02/763113349</t>
  </si>
  <si>
    <t>m 4,09 - 4,08</t>
  </si>
  <si>
    <t>2,18*2,75</t>
  </si>
  <si>
    <t>155</t>
  </si>
  <si>
    <t>763121447.1</t>
  </si>
  <si>
    <t>Stěna předsazená ze sádrokartonových desek s nosnou konstrukcí z ocelových profilů CW, UW jednoduše opláštěná deskou protipožární impregnovanou H2 tl. 15 mm s izolací, EI 30, stěna tl. 115 mm, profil 100</t>
  </si>
  <si>
    <t>-1848985837</t>
  </si>
  <si>
    <t>ozn S 02</t>
  </si>
  <si>
    <t>(0,62+0,33)*3,17</t>
  </si>
  <si>
    <t>pro geberit - 3. np</t>
  </si>
  <si>
    <t>0,90*1,50</t>
  </si>
  <si>
    <t>0,95*(0,33+1,50)</t>
  </si>
  <si>
    <t>156</t>
  </si>
  <si>
    <t>763121450</t>
  </si>
  <si>
    <t>Stěna předsazená ze sádrokartonových desek s nosnou konstrukcí z ocelových profilů CW, UW jednoduše opláštěná deskou akustickou tl. 12,5 mm s izolací, EI 30, stěna tl. 115 mm, profil 100, Rw do 28 dB</t>
  </si>
  <si>
    <t>-508488318</t>
  </si>
  <si>
    <t>https://podminky.urs.cz/item/CS_URS_2024_02/763121450</t>
  </si>
  <si>
    <t>předstěna dle ozn S 01</t>
  </si>
  <si>
    <t>(0,515*2+0,53)*3,30</t>
  </si>
  <si>
    <t>(0,70+1,20)*3,30</t>
  </si>
  <si>
    <t>(0,37+0,415)*3,30</t>
  </si>
  <si>
    <t>m 2,07</t>
  </si>
  <si>
    <t>(0,52+0,45)*3,17</t>
  </si>
  <si>
    <t>(0,60+0,39)*3,17</t>
  </si>
  <si>
    <t>(0,685+1,286)*3,17</t>
  </si>
  <si>
    <t>(0,695+0,60+0,84*2+1,29)*3,27</t>
  </si>
  <si>
    <t>(0,52+0,46)*3,27</t>
  </si>
  <si>
    <t>m 4,06</t>
  </si>
  <si>
    <t>(0,50+0,72)*2,90</t>
  </si>
  <si>
    <t>m 4,11</t>
  </si>
  <si>
    <t>(0,465*2+1,20+0,15+0,10)*2,75</t>
  </si>
  <si>
    <t>1,46*2,75</t>
  </si>
  <si>
    <t>157</t>
  </si>
  <si>
    <t>763121714</t>
  </si>
  <si>
    <t>Stěna předsazená ze sádrokartonových desek ostatní konstrukce a práce na předsazených stěnách ze sádrokartonových desek základní penetrační nátěr</t>
  </si>
  <si>
    <t>-308904173</t>
  </si>
  <si>
    <t>https://podminky.urs.cz/item/CS_URS_2024_02/763121714</t>
  </si>
  <si>
    <t>7,451+57,72</t>
  </si>
  <si>
    <t>158</t>
  </si>
  <si>
    <t>763121715</t>
  </si>
  <si>
    <t>Stěna předsazená ze sádrokartonových desek ostatní konstrukce a práce na předsazených stěnách ze sádrokartonových desek úprava styku stěny a podhledu separační páskou s akrylátem</t>
  </si>
  <si>
    <t>-346541837</t>
  </si>
  <si>
    <t>https://podminky.urs.cz/item/CS_URS_2024_02/763121715</t>
  </si>
  <si>
    <t>159</t>
  </si>
  <si>
    <t>763121761</t>
  </si>
  <si>
    <t>Stěna předsazená ze sádrokartonových desek Příplatek k cenám za rovinnost kvality speciální tmelení kvality Q3</t>
  </si>
  <si>
    <t>-585981955</t>
  </si>
  <si>
    <t>https://podminky.urs.cz/item/CS_URS_2024_02/763121761</t>
  </si>
  <si>
    <t>65,171</t>
  </si>
  <si>
    <t>160</t>
  </si>
  <si>
    <t>763131411</t>
  </si>
  <si>
    <t>Podhled ze sádrokartonových desek dvouvrstvá zavěšená spodní konstrukce z ocelových profilů CD, UD jednoduše opláštěná deskou standardní A, tl. 12,5 mm, bez izolace</t>
  </si>
  <si>
    <t>543855036</t>
  </si>
  <si>
    <t>https://podminky.urs.cz/item/CS_URS_2024_02/763131411</t>
  </si>
  <si>
    <t>podhled v mč 1,02</t>
  </si>
  <si>
    <t>3,80*3,35</t>
  </si>
  <si>
    <t>161</t>
  </si>
  <si>
    <t>763131441</t>
  </si>
  <si>
    <t>Podhled ze sádrokartonových desek dvouvrstvá zavěšená spodní konstrukce z ocelových profilů CD, UD dvojitě opláštěná deskami protipožárními DF, tl. 2 x 12,5 mm, bez izolace, REI do 120</t>
  </si>
  <si>
    <t>2058763421</t>
  </si>
  <si>
    <t>https://podminky.urs.cz/item/CS_URS_2024_02/763131441</t>
  </si>
  <si>
    <t>10,65</t>
  </si>
  <si>
    <t>162</t>
  </si>
  <si>
    <t>763131714</t>
  </si>
  <si>
    <t>Podhled ze sádrokartonových desek ostatní práce a konstrukce na podhledech ze sádrokartonových desek základní penetrační nátěr</t>
  </si>
  <si>
    <t>-1602863156</t>
  </si>
  <si>
    <t>https://podminky.urs.cz/item/CS_URS_2024_02/763131714</t>
  </si>
  <si>
    <t>12,73+10,65+34,188+62,568</t>
  </si>
  <si>
    <t>163</t>
  </si>
  <si>
    <t>763131731</t>
  </si>
  <si>
    <t>Podhled ze sádrokartonových desek ostatní práce a konstrukce na podhledech ze sádrokartonových desek čelo pro kazetové podhledy (F lišta) tl. 12,5 mm</t>
  </si>
  <si>
    <t>-25477182</t>
  </si>
  <si>
    <t>https://podminky.urs.cz/item/CS_URS_2024_02/763131731</t>
  </si>
  <si>
    <t>3,35</t>
  </si>
  <si>
    <t>164</t>
  </si>
  <si>
    <t>763131751</t>
  </si>
  <si>
    <t>Podhled ze sádrokartonových desek ostatní práce a konstrukce na podhledech ze sádrokartonových desek montáž parotěsné zábrany</t>
  </si>
  <si>
    <t>-808932688</t>
  </si>
  <si>
    <t>https://podminky.urs.cz/item/CS_URS_2024_02/763131751</t>
  </si>
  <si>
    <t>165</t>
  </si>
  <si>
    <t>28329282</t>
  </si>
  <si>
    <t>fólie PE vyztužená Al vrstvou pro parotěsnou vrstvu 170g/m2</t>
  </si>
  <si>
    <t>-768576294</t>
  </si>
  <si>
    <t>120,136*1,1235 'Přepočtené koeficientem množství</t>
  </si>
  <si>
    <t>166</t>
  </si>
  <si>
    <t>763131771</t>
  </si>
  <si>
    <t>Podhled ze sádrokartonových desek Příplatek k cenám za rovinnost kvality speciální tmelení kvality Q3</t>
  </si>
  <si>
    <t>-290177635</t>
  </si>
  <si>
    <t>https://podminky.urs.cz/item/CS_URS_2024_02/763131771</t>
  </si>
  <si>
    <t>120,136</t>
  </si>
  <si>
    <t>167</t>
  </si>
  <si>
    <t>763131821</t>
  </si>
  <si>
    <t>Demontáž podhledu nebo samostatného požárního předělu ze sádrokartonových desek s nosnou konstrukcí dvouvrstvou z ocelových profilů, opláštění jednoduché</t>
  </si>
  <si>
    <t>40444205</t>
  </si>
  <si>
    <t>https://podminky.urs.cz/item/CS_URS_2024_02/763131821</t>
  </si>
  <si>
    <t>demontáž sdk podhledu v 1. np - výměra dle tabulek podlah</t>
  </si>
  <si>
    <t>22,24+16,52</t>
  </si>
  <si>
    <t>168</t>
  </si>
  <si>
    <t>763135102</t>
  </si>
  <si>
    <t>Montáž sádrokartonového podhledu kazetového demontovatelného včetně zavěšené nosné konstrukce velikosti kazet 600x600 mm polozapuštěné</t>
  </si>
  <si>
    <t>1802723117</t>
  </si>
  <si>
    <t>https://podminky.urs.cz/item/CS_URS_2024_02/763135102</t>
  </si>
  <si>
    <t xml:space="preserve">kompletní provedení  dle skladby S 12 </t>
  </si>
  <si>
    <t>podhled v 1. np - výměra dle PD</t>
  </si>
  <si>
    <t>22,24+16,52+1,09+1,55+6,39+4,68</t>
  </si>
  <si>
    <t>podhled ve 2. np - výměra dle tabulek podlah</t>
  </si>
  <si>
    <t>139,20-0,64</t>
  </si>
  <si>
    <t>podhled ve 3. np - výměra dle tabulek podlah</t>
  </si>
  <si>
    <t>136,02-(0,74+11,94)</t>
  </si>
  <si>
    <t>169</t>
  </si>
  <si>
    <t>59030575</t>
  </si>
  <si>
    <t>podhled kazetový děrovaný kruh 6,5mm, polozapuštěný rastr tl 10mm 600x600mm</t>
  </si>
  <si>
    <t>-836655643</t>
  </si>
  <si>
    <t>314,37*1,05 'Přepočtené koeficientem množství</t>
  </si>
  <si>
    <t>170</t>
  </si>
  <si>
    <t>763135812</t>
  </si>
  <si>
    <t>Demontáž podhledu sádrokartonového kazetového na zavěšeném na roštu polozapuštěném</t>
  </si>
  <si>
    <t>-957176323</t>
  </si>
  <si>
    <t>https://podminky.urs.cz/item/CS_URS_2024_02/763135812</t>
  </si>
  <si>
    <t>1. np - výměra dle tabulek podlah</t>
  </si>
  <si>
    <t>1,15+1,56+14,83+4,68</t>
  </si>
  <si>
    <t>2. np -výměra dle tabulek podlah</t>
  </si>
  <si>
    <t>134,20-0,64</t>
  </si>
  <si>
    <t>3. np - výměra dle tabulek podlah</t>
  </si>
  <si>
    <t>139,10-(0,74+11,94)</t>
  </si>
  <si>
    <t>171</t>
  </si>
  <si>
    <t>763161761</t>
  </si>
  <si>
    <t>Podkroví ze sádrokartonových desek dvouvrstvá spodní konstrukce z ocelových profilů CD, UD na krokvových závěsech dvojitě opláštěná deskami protipožárními DF, tl. 2 x 12,5 mm, TI tl. 200 mm 15 kg/m3, REI 45</t>
  </si>
  <si>
    <t>-647876214</t>
  </si>
  <si>
    <t>https://podminky.urs.cz/item/CS_URS_2024_02/763161761</t>
  </si>
  <si>
    <t>(3,20*2+3,05)*2,75-2,00*1,50+3,50*3,20</t>
  </si>
  <si>
    <t>172</t>
  </si>
  <si>
    <t>763161763</t>
  </si>
  <si>
    <t>Podkroví ze sádrokartonových desek dvouvrstvá spodní konstrukce z ocelových profilů CD, UD na krokvových závěsech dvojitě opláštěná deskami protipožárními DF, tl. 2 x 12,5 mm, bez TI</t>
  </si>
  <si>
    <t>1409578836</t>
  </si>
  <si>
    <t>https://podminky.urs.cz/item/CS_URS_2024_02/763161763</t>
  </si>
  <si>
    <t>po demontáži sdk v podkroví pro posunutí pásků</t>
  </si>
  <si>
    <t>4*2*2,00</t>
  </si>
  <si>
    <t>pro napojení sdk příček</t>
  </si>
  <si>
    <t>(4,20*2+1,145+4,00+2,40+2,20+3,50+2,50+1,00+2,20*2+1,50)*1,50</t>
  </si>
  <si>
    <t>173</t>
  </si>
  <si>
    <t>763161791</t>
  </si>
  <si>
    <t>Podkroví ze sádrokartonových desek Příplatek k cenám za dalších 10 mm tepelné izolace objemové hmotnost 16 kg/m3</t>
  </si>
  <si>
    <t>-114366659</t>
  </si>
  <si>
    <t>https://podminky.urs.cz/item/CS_URS_2024_02/763161791</t>
  </si>
  <si>
    <t>dopočet na tl 240 mm - tj 4 x</t>
  </si>
  <si>
    <t>34,188*4</t>
  </si>
  <si>
    <t>174</t>
  </si>
  <si>
    <t>763161822</t>
  </si>
  <si>
    <t>Demontáž podkroví ze sádrokartonových desek s nosnou konstrukcí dvouvrstvou z ocelových profilů, opláštění dvojité</t>
  </si>
  <si>
    <t>610684974</t>
  </si>
  <si>
    <t>https://podminky.urs.cz/item/CS_URS_2024_02/763161822</t>
  </si>
  <si>
    <t>demontáže sdk v podkroví pro posunutí pásků</t>
  </si>
  <si>
    <t>pro vikýř</t>
  </si>
  <si>
    <t>4,20*4,20</t>
  </si>
  <si>
    <t>175</t>
  </si>
  <si>
    <t>763172413</t>
  </si>
  <si>
    <t>Montáž dvířek pro konstrukce ze sádrokartonových desek revizních protipožárních pro příčky a předsazené stěny velikost (šxv) 400 x 400 mm</t>
  </si>
  <si>
    <t>-1456796730</t>
  </si>
  <si>
    <t>https://podminky.urs.cz/item/CS_URS_2024_02/763172413</t>
  </si>
  <si>
    <t>dle ozn D.10</t>
  </si>
  <si>
    <t>176</t>
  </si>
  <si>
    <t>59030761</t>
  </si>
  <si>
    <t>dvířka revizní protipožární pro stěny a podhledy EI 60 400x400 mm</t>
  </si>
  <si>
    <t>-929103655</t>
  </si>
  <si>
    <t>177</t>
  </si>
  <si>
    <t>763172415</t>
  </si>
  <si>
    <t>Montáž dvířek pro konstrukce ze sádrokartonových desek revizních protipožárních pro příčky a předsazené stěny velikost (šxv) 600 x 600 mm</t>
  </si>
  <si>
    <t>1278334931</t>
  </si>
  <si>
    <t>https://podminky.urs.cz/item/CS_URS_2024_02/763172415</t>
  </si>
  <si>
    <t>dle ozn D.11</t>
  </si>
  <si>
    <t>178</t>
  </si>
  <si>
    <t>59030763</t>
  </si>
  <si>
    <t>dvířka revizní protipožární pro stěny a podhledy EI 60 600x600 mm</t>
  </si>
  <si>
    <t>1809065541</t>
  </si>
  <si>
    <t>179</t>
  </si>
  <si>
    <t>763181311</t>
  </si>
  <si>
    <t>Výplně otvorů konstrukcí ze sádrokartonových desek montáž zárubně kovové s konstrukcí jednokřídlové</t>
  </si>
  <si>
    <t>1708311140</t>
  </si>
  <si>
    <t>https://podminky.urs.cz/item/CS_URS_2024_02/763181311</t>
  </si>
  <si>
    <t>D.07</t>
  </si>
  <si>
    <t>3+1+5</t>
  </si>
  <si>
    <t>D.08</t>
  </si>
  <si>
    <t>D.09</t>
  </si>
  <si>
    <t>180</t>
  </si>
  <si>
    <t>55331589</t>
  </si>
  <si>
    <t>zárubeň jednokřídlá ocelová pro sádrokartonové příčky tl stěny 75-100mm rozměru 700/1970, 2100mm</t>
  </si>
  <si>
    <t>-2060487837</t>
  </si>
  <si>
    <t>pro dveře dle ozn D.07</t>
  </si>
  <si>
    <t>181</t>
  </si>
  <si>
    <t>55331595</t>
  </si>
  <si>
    <t>zárubeň jednokřídlá ocelová pro sádrokartonové příčky tl stěny 110-150mm rozměru 800/1970, 2100mm</t>
  </si>
  <si>
    <t>-687156627</t>
  </si>
  <si>
    <t>pro dveře dle ozn D.08</t>
  </si>
  <si>
    <t>182</t>
  </si>
  <si>
    <t>55331596</t>
  </si>
  <si>
    <t>zárubeň jednokřídlá ocelová pro sádrokartonové příčky tl stěny 110-150mm rozměru 900/1970, 2100mm</t>
  </si>
  <si>
    <t>911741036</t>
  </si>
  <si>
    <t>pro dveře dle oz D.09</t>
  </si>
  <si>
    <t>183</t>
  </si>
  <si>
    <t>763181412</t>
  </si>
  <si>
    <t>Výplně otvorů konstrukcí ze sádrokartonových desek ztužující výplň otvoru pro dveře s CW a UW profilem, výšky příčky přes 2,60 do 2,80 m (skříňový nosník)</t>
  </si>
  <si>
    <t>-1202727177</t>
  </si>
  <si>
    <t>https://podminky.urs.cz/item/CS_URS_2024_02/763181412</t>
  </si>
  <si>
    <t>pro dveře D.07</t>
  </si>
  <si>
    <t>pro dveře D.08</t>
  </si>
  <si>
    <t>pro dveře D.09</t>
  </si>
  <si>
    <t>184</t>
  </si>
  <si>
    <t>763182411</t>
  </si>
  <si>
    <t>Výplně otvorů konstrukcí ze sádrokartonových desek opláštění obvodu (špalety) střešního okna z desek včetně Al rohu hloubky do 0,5 m</t>
  </si>
  <si>
    <t>1161822715</t>
  </si>
  <si>
    <t>https://podminky.urs.cz/item/CS_URS_2024_02/763182411</t>
  </si>
  <si>
    <t>střešní okna</t>
  </si>
  <si>
    <t>(0,80+2,00)*2*9</t>
  </si>
  <si>
    <t>185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</si>
  <si>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</si>
  <si>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</si>
  <si>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-7908219</t>
  </si>
  <si>
    <t>https://podminky.urs.cz/item/CS_URS_2024_02/998763333</t>
  </si>
  <si>
    <t>186</t>
  </si>
  <si>
    <t>998763339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</si>
  <si>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</si>
  <si>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1002674820</t>
  </si>
  <si>
    <t>https://podminky.urs.cz/item/CS_URS_2024_02/998763339</t>
  </si>
  <si>
    <t>764</t>
  </si>
  <si>
    <t>Konstrukce klempířské</t>
  </si>
  <si>
    <t>187</t>
  </si>
  <si>
    <t>764042418</t>
  </si>
  <si>
    <t>Strukturovaná oddělovací rohož s integrovanou pojistnou hydroizolací rš přes 1000 mm</t>
  </si>
  <si>
    <t>-284089706</t>
  </si>
  <si>
    <t>vikýř</t>
  </si>
  <si>
    <t>188</t>
  </si>
  <si>
    <t>764141531</t>
  </si>
  <si>
    <t>Krytina střechy rovné drážkováním z tabulí z TiZn plechu s povrchovou úpravou sklonu do 30°</t>
  </si>
  <si>
    <t>-796294428</t>
  </si>
  <si>
    <t>189</t>
  </si>
  <si>
    <t>764203152</t>
  </si>
  <si>
    <t>Montáž oplechování střešních prvků střešního výlezu střechy s krytinou skládanou nebo plechovou</t>
  </si>
  <si>
    <t>-805966336</t>
  </si>
  <si>
    <t>https://podminky.urs.cz/item/CS_URS_2024_02/764203152</t>
  </si>
  <si>
    <t>ozn SO.02</t>
  </si>
  <si>
    <t>190</t>
  </si>
  <si>
    <t>55341830</t>
  </si>
  <si>
    <t>vikýř univerzální pro profilované krytiny titanzinek 60x60cm</t>
  </si>
  <si>
    <t>193002029</t>
  </si>
  <si>
    <t>191</t>
  </si>
  <si>
    <t>764213652</t>
  </si>
  <si>
    <t>Oplechování střešních prvků z pozinkovaného plechu s povrchovou úpravou střešní výlez rozměru 600 x 600 mm, střechy s krytinou skládanou nebo plechovou</t>
  </si>
  <si>
    <t>-1720971769</t>
  </si>
  <si>
    <t>https://podminky.urs.cz/item/CS_URS_2024_02/764213652</t>
  </si>
  <si>
    <t>192</t>
  </si>
  <si>
    <t>764241566</t>
  </si>
  <si>
    <t>Oplechování střešních prvků z titanzinkového plechu s povrchovou úpravou úžlabí rš 500 mm</t>
  </si>
  <si>
    <t>-1668520104</t>
  </si>
  <si>
    <t>https://podminky.urs.cz/item/CS_URS_2024_02/764241566</t>
  </si>
  <si>
    <t>oplechování úžlabí dle ozn K.04</t>
  </si>
  <si>
    <t>3,45</t>
  </si>
  <si>
    <t>193</t>
  </si>
  <si>
    <t>764242504</t>
  </si>
  <si>
    <t>Oplechování střešních prvků z titanzinkového plechu s povrchovou úpravou štítu závětrnou lištou rš 330 mm</t>
  </si>
  <si>
    <t>-1775321315</t>
  </si>
  <si>
    <t>https://podminky.urs.cz/item/CS_URS_2024_02/764242504</t>
  </si>
  <si>
    <t>oplechování dle ozn K.05</t>
  </si>
  <si>
    <t>8,00</t>
  </si>
  <si>
    <t>194</t>
  </si>
  <si>
    <t>764242533</t>
  </si>
  <si>
    <t>Oplechování střešních prvků z titanzinkového plechu s povrchovou úpravou okapu okapovým plechem střechy rovné rš 250 mm</t>
  </si>
  <si>
    <t>-1287771631</t>
  </si>
  <si>
    <t>https://podminky.urs.cz/item/CS_URS_2024_02/764242533</t>
  </si>
  <si>
    <t>oplechování okapu dle ozn K.06</t>
  </si>
  <si>
    <t>195</t>
  </si>
  <si>
    <t>764246542</t>
  </si>
  <si>
    <t>Oplechování parapetů z titanzinkového plechu s povrchovou úpravou rovných celoplošně lepené, bez rohů rš 200 mm</t>
  </si>
  <si>
    <t>1173747689</t>
  </si>
  <si>
    <t>https://podminky.urs.cz/item/CS_URS_2024_02/764246542</t>
  </si>
  <si>
    <t>pro parapet dle ozn</t>
  </si>
  <si>
    <t>K.01</t>
  </si>
  <si>
    <t>1,50</t>
  </si>
  <si>
    <t>196</t>
  </si>
  <si>
    <t>764246544</t>
  </si>
  <si>
    <t>Oplechování parapetů rovných celoplošně lepené z TiZn plechu s povrchovou úpravou rš 330 mm</t>
  </si>
  <si>
    <t>-2021583783</t>
  </si>
  <si>
    <t>okna - vikýř</t>
  </si>
  <si>
    <t>3,00</t>
  </si>
  <si>
    <t>197</t>
  </si>
  <si>
    <t>764341517</t>
  </si>
  <si>
    <t>Lemování zdí z titanzinkového plechu s povrchovou úpravou boční nebo horní rovných, střech s krytinou skládanou mimo prejzovou rš 670 mm</t>
  </si>
  <si>
    <t>1854795695</t>
  </si>
  <si>
    <t>https://podminky.urs.cz/item/CS_URS_2024_02/764341517</t>
  </si>
  <si>
    <t>pro oplechování dle ozn K.02</t>
  </si>
  <si>
    <t>oplechování boku vikýře dle pozn K.03</t>
  </si>
  <si>
    <t>198</t>
  </si>
  <si>
    <t>764541403.1</t>
  </si>
  <si>
    <t>Žlab podokapní půlkruhový z TiZn plechu s povrchovou úpravou rš 250 mm</t>
  </si>
  <si>
    <t>981629093</t>
  </si>
  <si>
    <t>žlab dle ozn K.07</t>
  </si>
  <si>
    <t>K.09</t>
  </si>
  <si>
    <t>2,40</t>
  </si>
  <si>
    <t>199</t>
  </si>
  <si>
    <t>764541444.1</t>
  </si>
  <si>
    <t xml:space="preserve">Kotlík oválný (trychtýřový) pro podokapní žlaby z TiZn plechus povrchovou úpravou </t>
  </si>
  <si>
    <t>-396025152</t>
  </si>
  <si>
    <t>pro K.07, K.09</t>
  </si>
  <si>
    <t>1+1</t>
  </si>
  <si>
    <t>200</t>
  </si>
  <si>
    <t>764548424.1</t>
  </si>
  <si>
    <t>Kruhový svod včetně objímek, kolen, odskoků z TiZn plechu s povrchovou úpravou průměru 120 mm</t>
  </si>
  <si>
    <t>-1577334415</t>
  </si>
  <si>
    <t>svod dle ozn K.08</t>
  </si>
  <si>
    <t>2,55</t>
  </si>
  <si>
    <t>K 10</t>
  </si>
  <si>
    <t>0,95</t>
  </si>
  <si>
    <t>201</t>
  </si>
  <si>
    <t>998764123</t>
  </si>
  <si>
    <t>Přesun hmot pro konstrukce klempířské stanovený z hmotnosti přesunovaného materiálu vodorovná dopravní vzdálenost do 50 m ruční (bez užtití mechanizace) v objektech výšky přes 12 do 24 m</t>
  </si>
  <si>
    <t>-178835086</t>
  </si>
  <si>
    <t>https://podminky.urs.cz/item/CS_URS_2024_02/998764123</t>
  </si>
  <si>
    <t>202</t>
  </si>
  <si>
    <t>998764129</t>
  </si>
  <si>
    <t>Přesun hmot pro konstrukce klempířské stanovený z hmotnosti přesunovaného materiálu vodorovná dopravní vzdálenost do 50 m Příplatek k cenám za ruční zvětšený přesun přes vymezenou vodorovnou dopravní vzdálenost za každých dalších započatých 50 m</t>
  </si>
  <si>
    <t>-1689852726</t>
  </si>
  <si>
    <t>https://podminky.urs.cz/item/CS_URS_2024_02/998764129</t>
  </si>
  <si>
    <t>765</t>
  </si>
  <si>
    <t>Krytina skládaná</t>
  </si>
  <si>
    <t>203</t>
  </si>
  <si>
    <t>765 - 1</t>
  </si>
  <si>
    <t>úprava střešní krytiny pro osazení střešních oken</t>
  </si>
  <si>
    <t>-355110116</t>
  </si>
  <si>
    <t>204</t>
  </si>
  <si>
    <t>765 - 2</t>
  </si>
  <si>
    <t>zastropení výtahové šachty</t>
  </si>
  <si>
    <t>1496371621</t>
  </si>
  <si>
    <t>2,17*2,10</t>
  </si>
  <si>
    <t>205</t>
  </si>
  <si>
    <t>765 - x 1</t>
  </si>
  <si>
    <t>revize stávající krytiny - případná výměna tašek v rozsahu 15 % plochy střechy</t>
  </si>
  <si>
    <t>-1579980291</t>
  </si>
  <si>
    <t>(14,05+14,50)/2*5,915/cos(31)-4,415*1,41/cos(31)</t>
  </si>
  <si>
    <t>(14,50*4,39+(14,50+4,20+2,58+1,00)/2*1,305/2)/cos(36)-4,20*4,19/cos(36)</t>
  </si>
  <si>
    <t>4,20*4,19/cos(5)</t>
  </si>
  <si>
    <t>(5,00*4,00+5,00*2,00/2+4,00*0,75+(3,00+3,50)/2*1,80)/cos(35,80)-4,00*3,50/cos(35,80)</t>
  </si>
  <si>
    <t>206</t>
  </si>
  <si>
    <t>765191001</t>
  </si>
  <si>
    <t>Montáž pojistné hydroizolační nebo parotěsné fólie kladené ve sklonu do 20° lepením na bednění nebo izolaci</t>
  </si>
  <si>
    <t>136342950</t>
  </si>
  <si>
    <t>207</t>
  </si>
  <si>
    <t>28329036</t>
  </si>
  <si>
    <t>fólie kontaktní difuzně propustná pro doplňkovou hydroizolační vrstvu, třívrstvá mikroporézní PP 150g/m2 s integrovanou samolepící páskou</t>
  </si>
  <si>
    <t>1689636217</t>
  </si>
  <si>
    <t>15,708*1,1 "Přepočtené koeficientem množství</t>
  </si>
  <si>
    <t>208</t>
  </si>
  <si>
    <t>765192001</t>
  </si>
  <si>
    <t>Nouzové zakrytí střechy plachtou</t>
  </si>
  <si>
    <t>698596641</t>
  </si>
  <si>
    <t>https://podminky.urs.cz/item/CS_URS_2024_02/765192001</t>
  </si>
  <si>
    <t xml:space="preserve">2 x </t>
  </si>
  <si>
    <t>75,00*2</t>
  </si>
  <si>
    <t>209</t>
  </si>
  <si>
    <t>998765123</t>
  </si>
  <si>
    <t>Přesun hmot pro krytiny skládané stanovený z hmotnosti přesunovaného materiálu vodorovná dopravní vzdálenost do 50 m ruční (bez užití mechanizace) na objektech výšky přes 12 do 24 m</t>
  </si>
  <si>
    <t>357447287</t>
  </si>
  <si>
    <t>https://podminky.urs.cz/item/CS_URS_2024_02/998765123</t>
  </si>
  <si>
    <t>210</t>
  </si>
  <si>
    <t>998765129</t>
  </si>
  <si>
    <t>Přesun hmot pro krytiny skládané stanovený z hmotnosti přesunovaného materiálu vodorovná dopravní vzdálenost do 50 m Příplatek k cenám za ruční zvětšený přesun přes vymezenou vodorovnou dopravní vzdálenost za každých dalších započatých 50 m</t>
  </si>
  <si>
    <t>-27756121</t>
  </si>
  <si>
    <t>https://podminky.urs.cz/item/CS_URS_2024_02/998765129</t>
  </si>
  <si>
    <t>766</t>
  </si>
  <si>
    <t>Konstrukce truhlářské</t>
  </si>
  <si>
    <t>211</t>
  </si>
  <si>
    <t>76621 - madlo</t>
  </si>
  <si>
    <t>dřevěné madlo - repase</t>
  </si>
  <si>
    <t>915365559</t>
  </si>
  <si>
    <t>oprava dřevěného madla v provedení dle tabulky výrobků PD</t>
  </si>
  <si>
    <t>32,90</t>
  </si>
  <si>
    <t>212</t>
  </si>
  <si>
    <t>76661 - D.02</t>
  </si>
  <si>
    <t>ozn D.02 - prosklená příčka vstupního portálu 3350 x 3000 mm</t>
  </si>
  <si>
    <t>-1441393227</t>
  </si>
  <si>
    <t>kompletní provedení dveří dle tabulky výrobků PD</t>
  </si>
  <si>
    <t>213</t>
  </si>
  <si>
    <t>766622125</t>
  </si>
  <si>
    <t>Montáž oken plastových včetně montáže rámu plochy přes 1 m2 otevíravých do dřevěné konstrukce, výšky do 1,5 m</t>
  </si>
  <si>
    <t>1352508497</t>
  </si>
  <si>
    <t>https://podminky.urs.cz/item/CS_URS_2024_02/766622125</t>
  </si>
  <si>
    <t>pro okno dle ozn O.01</t>
  </si>
  <si>
    <t>2,00*1,50</t>
  </si>
  <si>
    <t>214</t>
  </si>
  <si>
    <t>611O.01</t>
  </si>
  <si>
    <t>ozn O.01 - okno plastové dsvoukřídlé 2000 x 1500 mm</t>
  </si>
  <si>
    <t>1375448819</t>
  </si>
  <si>
    <t>komplentí provedení okna v provedení dle tabulky výrobků PD</t>
  </si>
  <si>
    <t>215</t>
  </si>
  <si>
    <t>766660001</t>
  </si>
  <si>
    <t>Montáž dveřních křídel dřevěných nebo plastových otevíravých do ocelové zárubně povrchově upravených jednokřídlových, šířky do 800 mm</t>
  </si>
  <si>
    <t>-2015389035</t>
  </si>
  <si>
    <t>https://podminky.urs.cz/item/CS_URS_2024_02/766660001</t>
  </si>
  <si>
    <t>2+3</t>
  </si>
  <si>
    <t>216</t>
  </si>
  <si>
    <t>611D.05</t>
  </si>
  <si>
    <t>ozn D.05 - dveře jednokřídlé plné 700 x 1970mm</t>
  </si>
  <si>
    <t>-53856255</t>
  </si>
  <si>
    <t xml:space="preserve">kompletní provedení dveří dle tabulky výrobků PD vč kování </t>
  </si>
  <si>
    <t>217</t>
  </si>
  <si>
    <t>611D.07</t>
  </si>
  <si>
    <t>ozn D.07 - dveře jednokřídlé plné 700 x 1970mm</t>
  </si>
  <si>
    <t>1834592569</t>
  </si>
  <si>
    <t>218</t>
  </si>
  <si>
    <t>611D.08</t>
  </si>
  <si>
    <t>ozn D.08 - dveře jednokřídlé plné 800 x 1970mm</t>
  </si>
  <si>
    <t>833686147</t>
  </si>
  <si>
    <t>kompletní provedení dveří dle tabulky výrobků PD vč kování</t>
  </si>
  <si>
    <t>219</t>
  </si>
  <si>
    <t>766660002</t>
  </si>
  <si>
    <t>Montáž dveřních křídel dřevěných nebo plastových otevíravých do ocelové zárubně povrchově upravených jednokřídlových, šířky přes 800 mm</t>
  </si>
  <si>
    <t>998291515</t>
  </si>
  <si>
    <t>https://podminky.urs.cz/item/CS_URS_2024_02/766660002</t>
  </si>
  <si>
    <t>220</t>
  </si>
  <si>
    <t>611D.04</t>
  </si>
  <si>
    <t xml:space="preserve">ozn D.04 - dveře jednokřídlé  plné 900 x 1970mm</t>
  </si>
  <si>
    <t>-1234664560</t>
  </si>
  <si>
    <t>kompletní provedení dveří dle tabulky výrobků PD vč kování a madla</t>
  </si>
  <si>
    <t>221</t>
  </si>
  <si>
    <t>611D.09</t>
  </si>
  <si>
    <t xml:space="preserve">ozn D.09 - dveře jednokřídlé  plné 900 x 1970mm</t>
  </si>
  <si>
    <t>739759157</t>
  </si>
  <si>
    <t>222</t>
  </si>
  <si>
    <t>766660022</t>
  </si>
  <si>
    <t>Montáž dveřních křídel dřevěných nebo plastových otevíravých do ocelové zárubně protipožárních jednokřídlových, šířky přes 800 mm</t>
  </si>
  <si>
    <t>-1614863961</t>
  </si>
  <si>
    <t>https://podminky.urs.cz/item/CS_URS_2024_02/766660022</t>
  </si>
  <si>
    <t xml:space="preserve">dveře bez označení  - výměna</t>
  </si>
  <si>
    <t>223</t>
  </si>
  <si>
    <t>611D.03</t>
  </si>
  <si>
    <t xml:space="preserve">ozn D.03 - dveře jednokřídlé protipožární EW 30 DP3 - C  900 x 1970 0mm</t>
  </si>
  <si>
    <t>-1434524552</t>
  </si>
  <si>
    <t>224</t>
  </si>
  <si>
    <t>611D.x1</t>
  </si>
  <si>
    <t xml:space="preserve">ozn D.xx - dveře jednokřídlé protipožární EW 30 DP3 - C  900 x 1970 0mm</t>
  </si>
  <si>
    <t>-1107036269</t>
  </si>
  <si>
    <t>kompletní provedení dveří dle tabulky výrobků PD vč kování - výměna</t>
  </si>
  <si>
    <t>225</t>
  </si>
  <si>
    <t>611D.x2</t>
  </si>
  <si>
    <t xml:space="preserve">ozn D.xx - dveře jednokřídlé protipožární EW 30 DP3 - C  800 x 1970 0mm</t>
  </si>
  <si>
    <t>890654289</t>
  </si>
  <si>
    <t>226</t>
  </si>
  <si>
    <t>611D.x3</t>
  </si>
  <si>
    <t xml:space="preserve">ozn D.xx - dveře jednokřídlé protipožární EW 30 DP3 - C  700 x 1970 0mm</t>
  </si>
  <si>
    <t>-1722702179</t>
  </si>
  <si>
    <t>227</t>
  </si>
  <si>
    <t>611D.06</t>
  </si>
  <si>
    <t>ozn D.06 - dveře jednokřídlé protipožární EW 30 DP3 - C 1000 x 1970 0mm</t>
  </si>
  <si>
    <t>-1869860050</t>
  </si>
  <si>
    <t>228</t>
  </si>
  <si>
    <t>766660461</t>
  </si>
  <si>
    <t>Montáž vchodových dveří včetně rámu do zdiva dvoukřídlových s nadsvětlíkem</t>
  </si>
  <si>
    <t>226138718</t>
  </si>
  <si>
    <t>https://podminky.urs.cz/item/CS_URS_2024_02/766660461</t>
  </si>
  <si>
    <t>pro dveře dle ozn D.01</t>
  </si>
  <si>
    <t>229</t>
  </si>
  <si>
    <t>611D.01</t>
  </si>
  <si>
    <t>ozn D.01 - dveře dvoukřídlé s nadsvětlíkem 2 x 900 x 2200 + 550 mm</t>
  </si>
  <si>
    <t>-1778992733</t>
  </si>
  <si>
    <t>kompletní provedení dveří dle tatulky výroků PD vč kování a zámku</t>
  </si>
  <si>
    <t>230</t>
  </si>
  <si>
    <t>766671026</t>
  </si>
  <si>
    <t>Montáž střešního okna do krytiny tvarované 78 x 160 cm</t>
  </si>
  <si>
    <t>-137318047</t>
  </si>
  <si>
    <t>pro okno dle ozn SO.01</t>
  </si>
  <si>
    <t>231</t>
  </si>
  <si>
    <t>611SO.01</t>
  </si>
  <si>
    <t>ozn SO.01 - okno střešní dřevěné kyvné, izolační trojsklo 700 x 1500 mm, Uw=0,90 W/m2K Al oplechování</t>
  </si>
  <si>
    <t>-214936281</t>
  </si>
  <si>
    <t>kompletní provedení okna dle tabulky výrobků PD vč zatahovací vnitřní rolety</t>
  </si>
  <si>
    <t>232</t>
  </si>
  <si>
    <t>766694116</t>
  </si>
  <si>
    <t>Montáž ostatních truhlářských konstrukcí parapetních desek dřevěných nebo plastových šířky do 300 mm</t>
  </si>
  <si>
    <t>-568921117</t>
  </si>
  <si>
    <t>https://podminky.urs.cz/item/CS_URS_2024_02/766694116</t>
  </si>
  <si>
    <t>2,00</t>
  </si>
  <si>
    <t>233</t>
  </si>
  <si>
    <t>61140080</t>
  </si>
  <si>
    <t>parapet plastový vnitřní š 300mm</t>
  </si>
  <si>
    <t>1497470680</t>
  </si>
  <si>
    <t>234</t>
  </si>
  <si>
    <t>61144019</t>
  </si>
  <si>
    <t>koncovka k parapetu plastovému vnitřnímu 1 pár</t>
  </si>
  <si>
    <t>sada</t>
  </si>
  <si>
    <t>2095577105</t>
  </si>
  <si>
    <t>235</t>
  </si>
  <si>
    <t>76681 - x 1</t>
  </si>
  <si>
    <t xml:space="preserve">ozn 1.08 - kuchyňská linka v 1. np - kompletní provedení </t>
  </si>
  <si>
    <t>-1613758895</t>
  </si>
  <si>
    <t>236</t>
  </si>
  <si>
    <t>76681 - x 2</t>
  </si>
  <si>
    <t>ozn 2.10 - kuchyňská linka ve 2. np - kompletní provedení</t>
  </si>
  <si>
    <t>534847245</t>
  </si>
  <si>
    <t>237</t>
  </si>
  <si>
    <t>76681 - x 3</t>
  </si>
  <si>
    <t>ozn 3.09 - kuchyňská linka ve 3. np - kompletní provedení</t>
  </si>
  <si>
    <t>-623396927</t>
  </si>
  <si>
    <t>238</t>
  </si>
  <si>
    <t>76681 - x 4</t>
  </si>
  <si>
    <t>ozn 3.11 - kuchyňská linka ve 3. np - kompletní provedení</t>
  </si>
  <si>
    <t>1917600382</t>
  </si>
  <si>
    <t>239</t>
  </si>
  <si>
    <t>76681 - x 5</t>
  </si>
  <si>
    <t>ozn 4.07 - kuchyňská linka ve 4. np - kompletní provedení</t>
  </si>
  <si>
    <t>277997236</t>
  </si>
  <si>
    <t>240</t>
  </si>
  <si>
    <t>76681 - x 6.1</t>
  </si>
  <si>
    <t>m 1.07 - Dřevotřískový pult pro umyvadlo + lamino 850 x 500 mm</t>
  </si>
  <si>
    <t>-1563841595</t>
  </si>
  <si>
    <t>pult v provedení dle tabulky výroblů</t>
  </si>
  <si>
    <t>241</t>
  </si>
  <si>
    <t>76681 - x 6.2</t>
  </si>
  <si>
    <t>m 2.11 - Dřevotřískový pult pro umyvadlo + lamino 1800 x 500 mm</t>
  </si>
  <si>
    <t>1694532757</t>
  </si>
  <si>
    <t>242</t>
  </si>
  <si>
    <t>76681 - x 6.3</t>
  </si>
  <si>
    <t>m 3.07 - Dřevotřískový pult pro umyvadlo + lamino 1300 x 500 mm</t>
  </si>
  <si>
    <t>1959631358</t>
  </si>
  <si>
    <t>243</t>
  </si>
  <si>
    <t>76681 - x 6.4</t>
  </si>
  <si>
    <t>m 3.10 - Dřevotřískový pult pro umyvadlo + lamino 940 x 500 mm</t>
  </si>
  <si>
    <t>2100537251</t>
  </si>
  <si>
    <t>244</t>
  </si>
  <si>
    <t>76681 - x 6.5</t>
  </si>
  <si>
    <t>m 4.10 - Dřevotřískový pult pro umyvadlo + lamino 950 x 500 mm</t>
  </si>
  <si>
    <t>1413757382</t>
  </si>
  <si>
    <t>245</t>
  </si>
  <si>
    <t>76681 - x 6.6</t>
  </si>
  <si>
    <t>m 4.10 - Dřevotřískový pult pro umyvadlo + lamino 1070 x 500 mm</t>
  </si>
  <si>
    <t>1485327379</t>
  </si>
  <si>
    <t>246</t>
  </si>
  <si>
    <t>998766123</t>
  </si>
  <si>
    <t>Přesun hmot pro konstrukce truhlářské stanovený z hmotnosti přesunovaného materiálu vodorovná dopravní vzdálenost do 50 m ruční (bez užití mechanizace) v objektech výšky přes 12 do 24 m</t>
  </si>
  <si>
    <t>-1954351882</t>
  </si>
  <si>
    <t>https://podminky.urs.cz/item/CS_URS_2024_02/998766123</t>
  </si>
  <si>
    <t>247</t>
  </si>
  <si>
    <t>998766129</t>
  </si>
  <si>
    <t>Přesun hmot pro konstrukce truhlářské stanovený z hmotnosti přesunovaného materiálu vodorovná dopravní vzdálenost do 50 m Příplatek k cenám za ruční zvětšený přesun přes vymezenou vodorovnou dopravní vzdálenost za každých dalších započatých 50 m</t>
  </si>
  <si>
    <t>882373418</t>
  </si>
  <si>
    <t>https://podminky.urs.cz/item/CS_URS_2024_02/998766129</t>
  </si>
  <si>
    <t>767</t>
  </si>
  <si>
    <t>Konstrukce zámečnické</t>
  </si>
  <si>
    <t>248</t>
  </si>
  <si>
    <t>76721 - Z.03</t>
  </si>
  <si>
    <t>ozn Z.03 - vstupní potrál 1980 x 3140 mm</t>
  </si>
  <si>
    <t>-1937758251</t>
  </si>
  <si>
    <t>dodávka, výroba, osazení a povrchová úprava vstupního portáku v provedení dle tabulky výrobků PD</t>
  </si>
  <si>
    <t>vč osvětlení</t>
  </si>
  <si>
    <t>249</t>
  </si>
  <si>
    <t>767661811</t>
  </si>
  <si>
    <t>Demontáž mříží pevných nebo otevíravých</t>
  </si>
  <si>
    <t>-1746239010</t>
  </si>
  <si>
    <t>https://podminky.urs.cz/item/CS_URS_2024_02/767661811</t>
  </si>
  <si>
    <t>odstranění mříže dle ozn</t>
  </si>
  <si>
    <t>Z.01</t>
  </si>
  <si>
    <t>0,98*1,81*4</t>
  </si>
  <si>
    <t>Z.02</t>
  </si>
  <si>
    <t>3,35*3,25</t>
  </si>
  <si>
    <t>250</t>
  </si>
  <si>
    <t>767995115</t>
  </si>
  <si>
    <t>Montáž atypických zámečnických konstrukcí hmotnosti přes 50 do 100 kg</t>
  </si>
  <si>
    <t>kg</t>
  </si>
  <si>
    <t>-1656047173</t>
  </si>
  <si>
    <t>ocelová konstrukce výtahové šachty</t>
  </si>
  <si>
    <t>profil 100 x 8</t>
  </si>
  <si>
    <t>(3,60+3,65+3,57+3,765+0,54)*4*20,76</t>
  </si>
  <si>
    <t>profil 120 x 80 x 5</t>
  </si>
  <si>
    <t>(1,96+1,82)*2*13*13,977</t>
  </si>
  <si>
    <t>u vstupu do výtahu</t>
  </si>
  <si>
    <t>U 200</t>
  </si>
  <si>
    <t>2,32*4*25,30</t>
  </si>
  <si>
    <t>0,60*2*4*31,977</t>
  </si>
  <si>
    <t>zastropení</t>
  </si>
  <si>
    <t>HEB 120</t>
  </si>
  <si>
    <t>2,17*26,70</t>
  </si>
  <si>
    <t>ztužení</t>
  </si>
  <si>
    <t>profil 40 x 4</t>
  </si>
  <si>
    <t>2,17/cos(45)*2*4,323</t>
  </si>
  <si>
    <t xml:space="preserve">rozpěra </t>
  </si>
  <si>
    <t>2,30*20,76</t>
  </si>
  <si>
    <t>pomocný a kotevní materiál</t>
  </si>
  <si>
    <t>3150,134*0,15</t>
  </si>
  <si>
    <t>251</t>
  </si>
  <si>
    <t>553OK 1</t>
  </si>
  <si>
    <t>ocelová konstrukce výtahové šachty - dodávka materiálu, výroba a povrchová úprava</t>
  </si>
  <si>
    <t>-1088517072</t>
  </si>
  <si>
    <t>kompletní provedení</t>
  </si>
  <si>
    <t>3622,654</t>
  </si>
  <si>
    <t>252</t>
  </si>
  <si>
    <t>998767123</t>
  </si>
  <si>
    <t>Přesun hmot pro zámečnické konstrukce stanovený z hmotnosti přesunovaného materiálu vodorovná dopravní vzdálenost do 50 m ruční (bez užití mechanizace) v objektech výšky přes 12 do 24 m</t>
  </si>
  <si>
    <t>1403621940</t>
  </si>
  <si>
    <t>https://podminky.urs.cz/item/CS_URS_2024_02/998767123</t>
  </si>
  <si>
    <t>253</t>
  </si>
  <si>
    <t>998767129</t>
  </si>
  <si>
    <t>Přesun hmot pro zámečnické konstrukce stanovený z hmotnosti přesunovaného materiálu vodorovná dopravní vzdálenost do 50 m Příplatek k cenám za ruční zvětšený přesun přes vymezenou vodorovnou dopravní vzdálenost za každých dalších započatých 50 m</t>
  </si>
  <si>
    <t>581124427</t>
  </si>
  <si>
    <t>https://podminky.urs.cz/item/CS_URS_2024_02/998767129</t>
  </si>
  <si>
    <t>771</t>
  </si>
  <si>
    <t>Podlahy z dlaždic</t>
  </si>
  <si>
    <t>254</t>
  </si>
  <si>
    <t>771121011</t>
  </si>
  <si>
    <t>Příprava podkladu před provedením dlažby nátěr penetrační na podlahu</t>
  </si>
  <si>
    <t>-76741187</t>
  </si>
  <si>
    <t>https://podminky.urs.cz/item/CS_URS_2024_02/771121011</t>
  </si>
  <si>
    <t>výměry dle tabulek podlah</t>
  </si>
  <si>
    <t>dle spárořezů</t>
  </si>
  <si>
    <t>m 1,06, 1,10, 2,06, 2,13, 2,11, 3,06, 3,07, 3,10,</t>
  </si>
  <si>
    <t>2,65+4,68+5,70+1,24+5,79+1,33+4,54+4,94</t>
  </si>
  <si>
    <t>ostatní</t>
  </si>
  <si>
    <t>m 1,02, 1,04, 1,05, 1,08, 1,09</t>
  </si>
  <si>
    <t>34,34+0,52+13,87+6,39+14,85</t>
  </si>
  <si>
    <t>6,60</t>
  </si>
  <si>
    <t>255</t>
  </si>
  <si>
    <t>771121027</t>
  </si>
  <si>
    <t>Příprava podkladu před provedením dlažby broušení podlah stávajícího podkladu pro odstranění nerovností (diamantovým kotoučem)</t>
  </si>
  <si>
    <t>-756442863</t>
  </si>
  <si>
    <t>https://podminky.urs.cz/item/CS_URS_2024_02/771121027</t>
  </si>
  <si>
    <t>256</t>
  </si>
  <si>
    <t>771151022</t>
  </si>
  <si>
    <t>Příprava podkladu před provedením dlažby samonivelační stěrka min. pevnosti 30 MPa, tloušťky přes 3 do 5 mm</t>
  </si>
  <si>
    <t>-254255434</t>
  </si>
  <si>
    <t>https://podminky.urs.cz/item/CS_URS_2024_02/771151022</t>
  </si>
  <si>
    <t>257</t>
  </si>
  <si>
    <t>771161021</t>
  </si>
  <si>
    <t>Příprava podkladu před provedením dlažby montáž profilu ukončujícího profilu pro plynulý přechod (dlažba-koberec apod.)</t>
  </si>
  <si>
    <t>1988305666</t>
  </si>
  <si>
    <t>https://podminky.urs.cz/item/CS_URS_2024_02/771161021</t>
  </si>
  <si>
    <t>m 2,06, 2,13, 2,11, 3,06, 3,07, 3,10, 4,11, 4,10, 4,09</t>
  </si>
  <si>
    <t>0,80+0,80+0,80+0,80+0,90+0,80+0,80+0,80+0,80</t>
  </si>
  <si>
    <t>258</t>
  </si>
  <si>
    <t>59054100</t>
  </si>
  <si>
    <t>profil přechodový Al s pohyblivým ramenem 8x20mm</t>
  </si>
  <si>
    <t>782557432</t>
  </si>
  <si>
    <t>5,50307692307692*1,1 'Přepočtené koeficientem množství</t>
  </si>
  <si>
    <t>259</t>
  </si>
  <si>
    <t>771161022</t>
  </si>
  <si>
    <t>Příprava podkladu před provedením dlažby montáž profilu ukončujícího profilu pro schodové hrany a ukončení dlažby</t>
  </si>
  <si>
    <t>-458595743</t>
  </si>
  <si>
    <t>https://podminky.urs.cz/item/CS_URS_2024_02/771161022</t>
  </si>
  <si>
    <t>dle výpisu</t>
  </si>
  <si>
    <t>64,40</t>
  </si>
  <si>
    <t>260</t>
  </si>
  <si>
    <t>19416008</t>
  </si>
  <si>
    <t>lišta ukončovací hliníková 10mm</t>
  </si>
  <si>
    <t>-154498733</t>
  </si>
  <si>
    <t>64,4*1,1 'Přepočtené koeficientem množství</t>
  </si>
  <si>
    <t>261</t>
  </si>
  <si>
    <t>771471810</t>
  </si>
  <si>
    <t>Demontáž soklíků z dlaždic keramických kladených do malty rovných</t>
  </si>
  <si>
    <t>1603599785</t>
  </si>
  <si>
    <t>https://podminky.urs.cz/item/CS_URS_2024_02/771471810</t>
  </si>
  <si>
    <t>130,88*0,85</t>
  </si>
  <si>
    <t>262</t>
  </si>
  <si>
    <t>771474113</t>
  </si>
  <si>
    <t>Montáž soklů z dlaždic keramických lepených cementovým flexibilním lepidlem rovných, výšky přes 90 do 120 mm</t>
  </si>
  <si>
    <t>329945090</t>
  </si>
  <si>
    <t>https://podminky.urs.cz/item/CS_URS_2024_02/771474113</t>
  </si>
  <si>
    <t>(1,90+0,80)*2</t>
  </si>
  <si>
    <t>263</t>
  </si>
  <si>
    <t>59761187</t>
  </si>
  <si>
    <t>sokl keramický mrazuvzdorný povrch hladký/lapovaný tl do 10mm výšky přes 90 do 120mm</t>
  </si>
  <si>
    <t>1929467174</t>
  </si>
  <si>
    <t>5,4*1,1 'Přepočtené koeficientem množství</t>
  </si>
  <si>
    <t>264</t>
  </si>
  <si>
    <t>771474114</t>
  </si>
  <si>
    <t>Montáž soklů z dlaždic keramických lepených cementovým flexibilním lepidlem rovných, výšky přes 120 do 150 mm</t>
  </si>
  <si>
    <t>-1384235363</t>
  </si>
  <si>
    <t>https://podminky.urs.cz/item/CS_URS_2024_02/771474114</t>
  </si>
  <si>
    <t xml:space="preserve"> v 1. np</t>
  </si>
  <si>
    <t>(10,38+3,38+0,40)*2</t>
  </si>
  <si>
    <t>(1,44+1,24+0,33+1,55+0,85+0,20)*2</t>
  </si>
  <si>
    <t>(2,13+0,80+0,265+1,883)*2</t>
  </si>
  <si>
    <t>(5,78+0,53+1,38+0,115+1,20+2,492)*2</t>
  </si>
  <si>
    <t>265</t>
  </si>
  <si>
    <t>771571810</t>
  </si>
  <si>
    <t>Demontáž podlah z dlaždic keramických kladených do malty</t>
  </si>
  <si>
    <t>118757975</t>
  </si>
  <si>
    <t>https://podminky.urs.cz/item/CS_URS_2024_02/771571810</t>
  </si>
  <si>
    <t>odstranění nášlapné vrstvy v 1. np - výěmra dle tabulek podlah</t>
  </si>
  <si>
    <t>22,24+34,34+16,52+0,52+1,15+1,56+14,83+6,46+4,68</t>
  </si>
  <si>
    <t>odstranění nášlapné vrstvy ve 2. np - výěmra dle tabulek podlah</t>
  </si>
  <si>
    <t>1,40+1,37+10,97+7,02+4,35+3,47</t>
  </si>
  <si>
    <t>odstranění nášlapné vrstvy ve 3. np - výěmra dle tabulek podlah</t>
  </si>
  <si>
    <t>1,33+1,38+3,07+6,69+5,33</t>
  </si>
  <si>
    <t>266</t>
  </si>
  <si>
    <t>771574414</t>
  </si>
  <si>
    <t>Montáž podlah z dlaždic keramických lepených cementovým flexibilním lepidlem hladkých, tloušťky do 10 mm přes 4 do 6 ks/m2</t>
  </si>
  <si>
    <t>-504282440</t>
  </si>
  <si>
    <t>https://podminky.urs.cz/item/CS_URS_2024_02/771574414</t>
  </si>
  <si>
    <t>kompletní provedení dle skladby S 11 projektové dokumentace</t>
  </si>
  <si>
    <t>m 1,06, 1,10, 2,06, 2,13, 2,11, 3,06, 3,07, 3,10, 4,11, 4,10, 4,08</t>
  </si>
  <si>
    <t>2,65+4,68+5,70+1,24+5,79+1,33+4,54+4,94+1,39+3,63+4,10</t>
  </si>
  <si>
    <t>267</t>
  </si>
  <si>
    <t>597dl 1</t>
  </si>
  <si>
    <t>dlažba keramická 1200 x 600 mm - matná bílá dekor kámen</t>
  </si>
  <si>
    <t>169652171</t>
  </si>
  <si>
    <t>(2,65+4,68+5,70+1,24+5,79+1,33+4,54+4,94+1,39+3,63+4,10)*1,15</t>
  </si>
  <si>
    <t>268</t>
  </si>
  <si>
    <t>597dl 2</t>
  </si>
  <si>
    <t>dlažba keramická - dle výměru architekta a odběratele</t>
  </si>
  <si>
    <t>1429309183</t>
  </si>
  <si>
    <t>(34,34+0,52+13,87+6,39+14,85)*1,15</t>
  </si>
  <si>
    <t>6,60*1,15</t>
  </si>
  <si>
    <t>sokl</t>
  </si>
  <si>
    <t>75,69*0,15*1,20</t>
  </si>
  <si>
    <t>269</t>
  </si>
  <si>
    <t>771577211</t>
  </si>
  <si>
    <t>Montáž podlah z dlaždic keramických lepených cementovým flexibilním lepidlem Příplatek k cenám za plochu do 5 m2 jednotlivě</t>
  </si>
  <si>
    <t>215487065</t>
  </si>
  <si>
    <t>https://podminky.urs.cz/item/CS_URS_2024_02/771577211</t>
  </si>
  <si>
    <t>2,65+4,68+1,24+1,33+4,54+4,94+1,39+3,63+4,10</t>
  </si>
  <si>
    <t>0,52</t>
  </si>
  <si>
    <t>270</t>
  </si>
  <si>
    <t>771591115</t>
  </si>
  <si>
    <t>Podlahy - dokončovací práce spárování silikonem</t>
  </si>
  <si>
    <t>1677163847</t>
  </si>
  <si>
    <t>https://podminky.urs.cz/item/CS_URS_2024_02/771591115</t>
  </si>
  <si>
    <t>271</t>
  </si>
  <si>
    <t>771591184</t>
  </si>
  <si>
    <t>Podlahy - dokončovací práce pracnější řezání dlaždic keramických rovné</t>
  </si>
  <si>
    <t>-2079160969</t>
  </si>
  <si>
    <t>https://podminky.urs.cz/item/CS_URS_2024_02/771591184</t>
  </si>
  <si>
    <t>272</t>
  </si>
  <si>
    <t>771592011</t>
  </si>
  <si>
    <t>Čištění vnitřních ploch po položení dlažby podlah nebo schodišť chemickými prostředky</t>
  </si>
  <si>
    <t>132080070</t>
  </si>
  <si>
    <t>https://podminky.urs.cz/item/CS_URS_2024_02/771592011</t>
  </si>
  <si>
    <t>116,56</t>
  </si>
  <si>
    <t>273</t>
  </si>
  <si>
    <t>998771123</t>
  </si>
  <si>
    <t>Přesun hmot pro podlahy z dlaždic stanovený z hmotnosti přesunovaného materiálu vodorovná dopravní vzdálenost do 50 m ruční (bez užití mechanizace) v objektech výšky přes 12 do 24 m</t>
  </si>
  <si>
    <t>-556915028</t>
  </si>
  <si>
    <t>https://podminky.urs.cz/item/CS_URS_2024_02/998771123</t>
  </si>
  <si>
    <t>274</t>
  </si>
  <si>
    <t>998771129</t>
  </si>
  <si>
    <t>Přesun hmot pro podlahy z dlaždic stanovený z hmotnosti přesunovaného materiálu vodorovná dopravní vzdálenost do 50 m Příplatek k cenám za ruční zvětšený přesun přes vymezenou vodorovnou dopravní vzdálenost za každých dalších započatých 50 m</t>
  </si>
  <si>
    <t>489967642</t>
  </si>
  <si>
    <t>https://podminky.urs.cz/item/CS_URS_2024_02/998771129</t>
  </si>
  <si>
    <t>776</t>
  </si>
  <si>
    <t>Podlahy povlakové</t>
  </si>
  <si>
    <t>275</t>
  </si>
  <si>
    <t>776111117</t>
  </si>
  <si>
    <t>Příprava podkladu povlakových podlah a stěn broušení podlah stávajícího podkladu pro odstranění nerovností (diamantovým kotoučem)</t>
  </si>
  <si>
    <t>-729856738</t>
  </si>
  <si>
    <t>https://podminky.urs.cz/item/CS_URS_2024_02/776111117</t>
  </si>
  <si>
    <t>podlaha - výměra dle tabulek podlah</t>
  </si>
  <si>
    <t>22,24+16,52+13,87</t>
  </si>
  <si>
    <t>25,51+17,82+17,02+0,64+11,83+7,40+6,25+10,94+7,02+17,04</t>
  </si>
  <si>
    <t>26,03+18,32+16,67+0,74+11,94+11,85+33,04</t>
  </si>
  <si>
    <t>276</t>
  </si>
  <si>
    <t>776111311</t>
  </si>
  <si>
    <t>Příprava podkladu povlakových podlah a stěn vysátí podlah</t>
  </si>
  <si>
    <t>-1938954843</t>
  </si>
  <si>
    <t>https://podminky.urs.cz/item/CS_URS_2024_02/776111311</t>
  </si>
  <si>
    <t>277</t>
  </si>
  <si>
    <t>776121321</t>
  </si>
  <si>
    <t>Příprava podkladu povlakových podlah a stěn penetrace neředěná podlah</t>
  </si>
  <si>
    <t>-886353238</t>
  </si>
  <si>
    <t>https://podminky.urs.cz/item/CS_URS_2024_02/776121321</t>
  </si>
  <si>
    <t>278</t>
  </si>
  <si>
    <t>776141122</t>
  </si>
  <si>
    <t>Příprava podkladu povlakových podlah a stěn vyrovnání samonivelační stěrkou podlah min.pevnosti 30 MPa, tloušťky přes 3 do 5 mm</t>
  </si>
  <si>
    <t>-1247118625</t>
  </si>
  <si>
    <t>https://podminky.urs.cz/item/CS_URS_2024_02/776141122</t>
  </si>
  <si>
    <t>292,69</t>
  </si>
  <si>
    <t>279</t>
  </si>
  <si>
    <t>776201812</t>
  </si>
  <si>
    <t>Demontáž povlakových podlahovin lepených ručně s podložkou</t>
  </si>
  <si>
    <t>1837519897</t>
  </si>
  <si>
    <t>https://podminky.urs.cz/item/CS_URS_2024_02/776201812</t>
  </si>
  <si>
    <t>podlaha v 1. np - výměra dle tabulek podlah</t>
  </si>
  <si>
    <t>13,87</t>
  </si>
  <si>
    <t>podlaha ve 2. np - výměra dle tabulek podlah</t>
  </si>
  <si>
    <t>25,51+17,82+17,02+0,64+11,83+10,93+23,35</t>
  </si>
  <si>
    <t>podlaha ve 3. np - výměra dle tabulek podlah</t>
  </si>
  <si>
    <t>26,03+18,32+16,67+0,74+11,94+11,85+34,75</t>
  </si>
  <si>
    <t>podlaha ve 4. np - výměra dle tabulek podlah</t>
  </si>
  <si>
    <t>139,13</t>
  </si>
  <si>
    <t>280</t>
  </si>
  <si>
    <t>776221111</t>
  </si>
  <si>
    <t>Montáž podlahovin z PVC lepením standardním lepidlem z pásů</t>
  </si>
  <si>
    <t>-1434324529</t>
  </si>
  <si>
    <t>https://podminky.urs.cz/item/CS_URS_2024_02/776221111</t>
  </si>
  <si>
    <t>21,410+15,83+5,84+3,42+5,21+13,73+17,50+14,71+17,91</t>
  </si>
  <si>
    <t>281</t>
  </si>
  <si>
    <t>284PVC - S 11</t>
  </si>
  <si>
    <t>krytina podlahová PVC s filcovou podložkou</t>
  </si>
  <si>
    <t>-1221861259</t>
  </si>
  <si>
    <t>408,25*1,1 'Přepočtené koeficientem množství</t>
  </si>
  <si>
    <t>282</t>
  </si>
  <si>
    <t>776410811</t>
  </si>
  <si>
    <t>Demontáž soklíků nebo lišt pryžových nebo plastových</t>
  </si>
  <si>
    <t>1624410401</t>
  </si>
  <si>
    <t>https://podminky.urs.cz/item/CS_URS_2024_02/776410811</t>
  </si>
  <si>
    <t>380,40*0,85</t>
  </si>
  <si>
    <t>283</t>
  </si>
  <si>
    <t>776411111</t>
  </si>
  <si>
    <t>Montáž soklíků lepením obvodových, výšky do 80 mm</t>
  </si>
  <si>
    <t>-1959186072</t>
  </si>
  <si>
    <t>https://podminky.urs.cz/item/CS_URS_2024_02/776411111</t>
  </si>
  <si>
    <t>408,25*1,05</t>
  </si>
  <si>
    <t>284</t>
  </si>
  <si>
    <t>28411008</t>
  </si>
  <si>
    <t>lišta soklová PVC 16x60mm</t>
  </si>
  <si>
    <t>-972366741</t>
  </si>
  <si>
    <t>428,663*1,02 'Přepočtené koeficientem množství</t>
  </si>
  <si>
    <t>285</t>
  </si>
  <si>
    <t>998776123</t>
  </si>
  <si>
    <t>Přesun hmot pro podlahy povlakové stanovený z hmotnosti přesunovaného materiálu vodorovná dopravní vzdálenost do 50 m ruční (bez užití mechanizace) v objektech výšky přes 12 do 24 m</t>
  </si>
  <si>
    <t>-640434025</t>
  </si>
  <si>
    <t>https://podminky.urs.cz/item/CS_URS_2024_02/998776123</t>
  </si>
  <si>
    <t>286</t>
  </si>
  <si>
    <t>998776129</t>
  </si>
  <si>
    <t>Přesun hmot pro podlahy povlakové stanovený z hmotnosti přesunovaného materiálu vodorovná dopravní vzdálenost do 50 m Příplatek k cenám za ruční zvětšený přesun přes vymezenou vodorovnou dopravní vzdálenost za každých dalších započatých 50 m</t>
  </si>
  <si>
    <t>1370977272</t>
  </si>
  <si>
    <t>https://podminky.urs.cz/item/CS_URS_2024_02/998776129</t>
  </si>
  <si>
    <t>781</t>
  </si>
  <si>
    <t>Dokončovací práce - obklady</t>
  </si>
  <si>
    <t>287</t>
  </si>
  <si>
    <t>781121011</t>
  </si>
  <si>
    <t>Příprava podkladu před provedením obkladu nátěr penetrační na stěnu</t>
  </si>
  <si>
    <t>276235751</t>
  </si>
  <si>
    <t>https://podminky.urs.cz/item/CS_URS_2024_02/781121011</t>
  </si>
  <si>
    <t>dle montáže</t>
  </si>
  <si>
    <t>192,33</t>
  </si>
  <si>
    <t>288</t>
  </si>
  <si>
    <t>781471810</t>
  </si>
  <si>
    <t>Demontáž obkladů z dlaždic keramických kladených do malty</t>
  </si>
  <si>
    <t>1750479588</t>
  </si>
  <si>
    <t>https://podminky.urs.cz/item/CS_URS_2024_02/781471810</t>
  </si>
  <si>
    <t>obklady v 1. np</t>
  </si>
  <si>
    <t>m 1,06</t>
  </si>
  <si>
    <t>(1,20+0,85)*2*2,00</t>
  </si>
  <si>
    <t>m 1,07</t>
  </si>
  <si>
    <t>(1,50+0,85)*2*2,00</t>
  </si>
  <si>
    <t>(1,20+0,60)*0,90</t>
  </si>
  <si>
    <t>(1,787+2,43)*2*2,00</t>
  </si>
  <si>
    <t>obklady ve 2. np</t>
  </si>
  <si>
    <t>m 2,06, 2,07</t>
  </si>
  <si>
    <t>(0,93*2+1,14+1,58+0,32)*2*2,00</t>
  </si>
  <si>
    <t>(1,80+0,1+0,88+1,25+0,60)*2*2,00</t>
  </si>
  <si>
    <t>(1,80+0,1+0,88+1,53)*2*2,00</t>
  </si>
  <si>
    <t>(0,60+2,00)*0,65</t>
  </si>
  <si>
    <t>(1,40+0,87)*2*2,00</t>
  </si>
  <si>
    <t>(1,35*4+2,40)*2,00</t>
  </si>
  <si>
    <t>(1,30+0,60*2)*0,65</t>
  </si>
  <si>
    <t>(2,90+1,83)*2*2,00</t>
  </si>
  <si>
    <t>289</t>
  </si>
  <si>
    <t>781472214</t>
  </si>
  <si>
    <t>Montáž keramických obkladů stěn lepených cementovým flexibilním lepidlem hladkých přes 4 do 6 ks/m2</t>
  </si>
  <si>
    <t>1208247788</t>
  </si>
  <si>
    <t>https://podminky.urs.cz/item/CS_URS_2024_02/781472214</t>
  </si>
  <si>
    <t>m 1,06, 1,10, 2,06, 2,13, 2,11, 3,06, 3,07, 3,10, 4,11, 4,10, 4,09</t>
  </si>
  <si>
    <t>16,94+19,48+22,49+8,84+23,20+9,44+16,04+21,40+9,53+17,79+18,05</t>
  </si>
  <si>
    <t>2,16</t>
  </si>
  <si>
    <t>1,51</t>
  </si>
  <si>
    <t>1,76</t>
  </si>
  <si>
    <t>3,70</t>
  </si>
  <si>
    <t>290</t>
  </si>
  <si>
    <t>597obk 1</t>
  </si>
  <si>
    <t>obklad keramický 1200 x 600 mm - bílý, matný dekor kámen</t>
  </si>
  <si>
    <t>-2134792845</t>
  </si>
  <si>
    <t>(16,94+19,48+22,49+8,84+23,20+9,44+16,04+21,40+9,53+17,79+18,05)*1,15</t>
  </si>
  <si>
    <t>210,68*1,15 'Přepočtené koeficientem množství</t>
  </si>
  <si>
    <t>291</t>
  </si>
  <si>
    <t>597obk 2</t>
  </si>
  <si>
    <t xml:space="preserve">obklad keramický 250 x 700 mm </t>
  </si>
  <si>
    <t>-1122648631</t>
  </si>
  <si>
    <t>2,16*1,15</t>
  </si>
  <si>
    <t>1,51*1,15</t>
  </si>
  <si>
    <t>1,76*1,15</t>
  </si>
  <si>
    <t>3,70*1,15</t>
  </si>
  <si>
    <t>10,5*1,15 'Přepočtené koeficientem množství</t>
  </si>
  <si>
    <t>292</t>
  </si>
  <si>
    <t>781472291</t>
  </si>
  <si>
    <t>Montáž keramických obkladů stěn lepených cementovým flexibilním lepidlem Příplatek k cenám za plochu do 10 m2 jednotlivě</t>
  </si>
  <si>
    <t>2146010982</t>
  </si>
  <si>
    <t>https://podminky.urs.cz/item/CS_URS_2024_02/781472291</t>
  </si>
  <si>
    <t>293</t>
  </si>
  <si>
    <t>781491021</t>
  </si>
  <si>
    <t>Montáž zrcadel lepených silikonovým tmelem na keramický obklad, plochy do 1 m2</t>
  </si>
  <si>
    <t>2009210586</t>
  </si>
  <si>
    <t>https://podminky.urs.cz/item/CS_URS_2024_02/781491021</t>
  </si>
  <si>
    <t>zrcadla</t>
  </si>
  <si>
    <t>0,90*0,90*1</t>
  </si>
  <si>
    <t>1,50*0,90*1</t>
  </si>
  <si>
    <t>1,00*0,90*1</t>
  </si>
  <si>
    <t>0,60*0,90*4</t>
  </si>
  <si>
    <t>294</t>
  </si>
  <si>
    <t>63465134</t>
  </si>
  <si>
    <t xml:space="preserve">zrcadlo  bezrámové. zkosená hrana</t>
  </si>
  <si>
    <t>-1242103654</t>
  </si>
  <si>
    <t>5,22*1,1 'Přepočtené koeficientem množství</t>
  </si>
  <si>
    <t>295</t>
  </si>
  <si>
    <t>781492211</t>
  </si>
  <si>
    <t>Obklad - dokončující práce montáž profilu lepeného flexibilním cementovým lepidlem rohového</t>
  </si>
  <si>
    <t>1941654656</t>
  </si>
  <si>
    <t>https://podminky.urs.cz/item/CS_URS_2024_02/781492211</t>
  </si>
  <si>
    <t>m 2,06, 2,11, 3,07, 3,10, 4,10, 4,09</t>
  </si>
  <si>
    <t>3,53+13,04+7,66+13,04+6,71+7,10</t>
  </si>
  <si>
    <t>296</t>
  </si>
  <si>
    <t>19416005</t>
  </si>
  <si>
    <t>lišta ukončovací z eloxovaného hliníku 10mm</t>
  </si>
  <si>
    <t>535403568</t>
  </si>
  <si>
    <t>51,08*1,05 'Přepočtené koeficientem množství</t>
  </si>
  <si>
    <t>297</t>
  </si>
  <si>
    <t>781495115</t>
  </si>
  <si>
    <t>Obklad - dokončující práce ostatní práce spárování silikonem</t>
  </si>
  <si>
    <t>1738865631</t>
  </si>
  <si>
    <t>https://podminky.urs.cz/item/CS_URS_2024_02/781495115</t>
  </si>
  <si>
    <t>298</t>
  </si>
  <si>
    <t>781495141</t>
  </si>
  <si>
    <t>Obklad - dokončující práce průnik obkladem kruhový, bez izolace do DN 30</t>
  </si>
  <si>
    <t>481822021</t>
  </si>
  <si>
    <t>https://podminky.urs.cz/item/CS_URS_2024_02/781495141</t>
  </si>
  <si>
    <t>299</t>
  </si>
  <si>
    <t>781495142</t>
  </si>
  <si>
    <t>Obklad - dokončující práce průnik obkladem kruhový, bez izolace přes DN 30 do DN 90</t>
  </si>
  <si>
    <t>-487848683</t>
  </si>
  <si>
    <t>https://podminky.urs.cz/item/CS_URS_2024_02/781495142</t>
  </si>
  <si>
    <t>300</t>
  </si>
  <si>
    <t>781495143</t>
  </si>
  <si>
    <t>Obklad - dokončující práce průnik obkladem kruhový, bez izolace přes DN 90</t>
  </si>
  <si>
    <t>387999693</t>
  </si>
  <si>
    <t>https://podminky.urs.cz/item/CS_URS_2024_02/781495143</t>
  </si>
  <si>
    <t>301</t>
  </si>
  <si>
    <t>781495184</t>
  </si>
  <si>
    <t>Obklad - dokončující práce pracnější řezání obkladaček rovné</t>
  </si>
  <si>
    <t>-696648732</t>
  </si>
  <si>
    <t>https://podminky.urs.cz/item/CS_URS_2024_02/781495184</t>
  </si>
  <si>
    <t>302</t>
  </si>
  <si>
    <t>781495211</t>
  </si>
  <si>
    <t>Čištění vnitřních ploch po provedení obkladu stěn chemickými prostředky</t>
  </si>
  <si>
    <t>-846283670</t>
  </si>
  <si>
    <t>https://podminky.urs.cz/item/CS_URS_2024_02/781495211</t>
  </si>
  <si>
    <t>303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</si>
  <si>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</si>
  <si>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</si>
  <si>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-1004387327</t>
  </si>
  <si>
    <t>https://podminky.urs.cz/item/CS_URS_2024_02/998781123</t>
  </si>
  <si>
    <t>304</t>
  </si>
  <si>
    <t>998781129</t>
  </si>
  <si>
    <t>Přesun hmot pro obklady keramické stanovený z hmotnosti přesunovaného materiálu vodorovná dopravní vzdálenost do 50 m Příplatek k cenám za ruční zvětšený přesun přes vymezenou vodorovnou dopravní vzdálenost za každých dalších započatých 50 m</t>
  </si>
  <si>
    <t>1193880656</t>
  </si>
  <si>
    <t>https://podminky.urs.cz/item/CS_URS_2024_02/998781129</t>
  </si>
  <si>
    <t>783</t>
  </si>
  <si>
    <t>Dokončovací práce - nátěry</t>
  </si>
  <si>
    <t>305</t>
  </si>
  <si>
    <t>783 - x 1</t>
  </si>
  <si>
    <t>vodotěsný nátěr schodiště</t>
  </si>
  <si>
    <t>-772821224</t>
  </si>
  <si>
    <t>do 2. np</t>
  </si>
  <si>
    <t>2,90*(1,24*2+0,33)</t>
  </si>
  <si>
    <t>(8*1,24+12*1,24*1,5)*0,20</t>
  </si>
  <si>
    <t>do 3. np</t>
  </si>
  <si>
    <t>do 4. np</t>
  </si>
  <si>
    <t>306</t>
  </si>
  <si>
    <t>783314201</t>
  </si>
  <si>
    <t>Základní antikorozní nátěr zámečnických konstrukcí jednonásobný syntetický standardní</t>
  </si>
  <si>
    <t>713811915</t>
  </si>
  <si>
    <t>https://podminky.urs.cz/item/CS_URS_2024_02/783314201</t>
  </si>
  <si>
    <t>zárubně</t>
  </si>
  <si>
    <t>33*1,50</t>
  </si>
  <si>
    <t xml:space="preserve">IPE 200  - 22,40 / 0,768 - 2 x základní</t>
  </si>
  <si>
    <t>1. pp - 4. np</t>
  </si>
  <si>
    <t>1,40*(5+4+4+4+3)*0,768*2</t>
  </si>
  <si>
    <t>IPE 80 - 2. np za geberity</t>
  </si>
  <si>
    <t>0,90*2*2*0,328*2</t>
  </si>
  <si>
    <t>307</t>
  </si>
  <si>
    <t>783315101</t>
  </si>
  <si>
    <t>Mezinátěr zámečnických konstrukcí jednonásobný syntetický standardní</t>
  </si>
  <si>
    <t>-785766195</t>
  </si>
  <si>
    <t>https://podminky.urs.cz/item/CS_URS_2024_02/783315101</t>
  </si>
  <si>
    <t>308</t>
  </si>
  <si>
    <t>783317101</t>
  </si>
  <si>
    <t>Krycí nátěr (email) zámečnických konstrukcí jednonásobný syntetický standardní</t>
  </si>
  <si>
    <t>-1985268714</t>
  </si>
  <si>
    <t>https://podminky.urs.cz/item/CS_URS_2024_02/783317101</t>
  </si>
  <si>
    <t>309</t>
  </si>
  <si>
    <t>78338 - R 2</t>
  </si>
  <si>
    <t>vápenný nátěr vnějších omítek čl 3 - kompletní provedení</t>
  </si>
  <si>
    <t>480536513</t>
  </si>
  <si>
    <t>310</t>
  </si>
  <si>
    <t>783823135</t>
  </si>
  <si>
    <t>Penetrační nátěr omítek hladkých omítek hladkých, zrnitých tenkovrstvých nebo štukových stupně členitosti 1 a 2 silikonový</t>
  </si>
  <si>
    <t>-1997698130</t>
  </si>
  <si>
    <t>https://podminky.urs.cz/item/CS_URS_2024_02/783823135</t>
  </si>
  <si>
    <t>severní a východní fasáda</t>
  </si>
  <si>
    <t>(4,00+1,40+0,69+5,445+1,20)*(12,00+15,50)/2</t>
  </si>
  <si>
    <t>6,80*(12,00+16,00)/2</t>
  </si>
  <si>
    <t xml:space="preserve"> členitost</t>
  </si>
  <si>
    <t>430,73*0,15</t>
  </si>
  <si>
    <t>311</t>
  </si>
  <si>
    <t>783827425</t>
  </si>
  <si>
    <t>Krycí (ochranný ) nátěr omítek dvojnásobný hladkých omítek hladkých, zrnitých tenkovrstvých nebo štukových stupně členitosti 1 a 2 silikonový</t>
  </si>
  <si>
    <t>-308126552</t>
  </si>
  <si>
    <t>https://podminky.urs.cz/item/CS_URS_2024_02/783827425</t>
  </si>
  <si>
    <t>784</t>
  </si>
  <si>
    <t>Dokončovací práce - malby a tapety</t>
  </si>
  <si>
    <t>312</t>
  </si>
  <si>
    <t>784121001</t>
  </si>
  <si>
    <t>Oškrabání malby v místnostech výšky do 3,80 m</t>
  </si>
  <si>
    <t>1261966150</t>
  </si>
  <si>
    <t>https://podminky.urs.cz/item/CS_URS_2024_02/784121001</t>
  </si>
  <si>
    <t>stropy</t>
  </si>
  <si>
    <t>133,64+134,20+136,02+124,44</t>
  </si>
  <si>
    <t>313</t>
  </si>
  <si>
    <t>784181101</t>
  </si>
  <si>
    <t>Penetrace podkladu jednonásobná základní akrylátová bezbarvá v místnostech výšky do 3,80 m</t>
  </si>
  <si>
    <t>-4014237</t>
  </si>
  <si>
    <t>https://podminky.urs.cz/item/CS_URS_2024_02/784181101</t>
  </si>
  <si>
    <t>34,34+0,52+13,87+14,85+6,93+10,65</t>
  </si>
  <si>
    <t>0,64+11,83</t>
  </si>
  <si>
    <t>0,74+11,94</t>
  </si>
  <si>
    <t>124,44*1,20</t>
  </si>
  <si>
    <t>sdk</t>
  </si>
  <si>
    <t>118,553+65,171+120,136</t>
  </si>
  <si>
    <t>314</t>
  </si>
  <si>
    <t>784211101</t>
  </si>
  <si>
    <t>Malby z malířských směsí oděruvzdorných za mokra dvojnásobné, bílé za mokra oděruvzdorné výborně v místnostech výšky do 3,80 m</t>
  </si>
  <si>
    <t>1465617997</t>
  </si>
  <si>
    <t>https://podminky.urs.cz/item/CS_URS_2024_02/784211101</t>
  </si>
  <si>
    <t>787</t>
  </si>
  <si>
    <t>Dokončovací práce - zasklívání</t>
  </si>
  <si>
    <t>315</t>
  </si>
  <si>
    <t>787 x 1</t>
  </si>
  <si>
    <t>zasklení výtahové šachty</t>
  </si>
  <si>
    <t>1383654555</t>
  </si>
  <si>
    <t>Práce a dodávky M</t>
  </si>
  <si>
    <t>33-M</t>
  </si>
  <si>
    <t>Montáže dopr.zaříz.,sklad. zař. a váh</t>
  </si>
  <si>
    <t>316</t>
  </si>
  <si>
    <t>33 - 1</t>
  </si>
  <si>
    <t>výtah</t>
  </si>
  <si>
    <t>-1870221591</t>
  </si>
  <si>
    <t>kompletní provedení včetně výtahových dveří</t>
  </si>
  <si>
    <t>HZS</t>
  </si>
  <si>
    <t>Hodinové zúčtovací sazby</t>
  </si>
  <si>
    <t>317</t>
  </si>
  <si>
    <t>.1</t>
  </si>
  <si>
    <t>Hodinová zúčtovací sazba topenář odborný- úprava stavajících zařízení v kotelně</t>
  </si>
  <si>
    <t>hod</t>
  </si>
  <si>
    <t>262144</t>
  </si>
  <si>
    <t>549488335</t>
  </si>
  <si>
    <t>318</t>
  </si>
  <si>
    <t>HZS1292</t>
  </si>
  <si>
    <t>Hodinová zúčtovací sazba stavební dělník</t>
  </si>
  <si>
    <t>-1031309970</t>
  </si>
  <si>
    <t>319</t>
  </si>
  <si>
    <t>HZS2491</t>
  </si>
  <si>
    <t>Hodinová zúčtovací sazba dělník zednických výpomocí</t>
  </si>
  <si>
    <t>-1508868056</t>
  </si>
  <si>
    <t>02 - Elektroinstalace</t>
  </si>
  <si>
    <t>D1 - Rozváděč</t>
  </si>
  <si>
    <t>D3 - Svítidla - refernční typ</t>
  </si>
  <si>
    <t>D5 - Elektromontážní materiál</t>
  </si>
  <si>
    <t>D7 - Stavební práce</t>
  </si>
  <si>
    <t>D8 - Celkem stavební práce</t>
  </si>
  <si>
    <t>D1</t>
  </si>
  <si>
    <t>Rozváděč</t>
  </si>
  <si>
    <t>Pol106</t>
  </si>
  <si>
    <t>RH</t>
  </si>
  <si>
    <t>Pol107</t>
  </si>
  <si>
    <t>R1</t>
  </si>
  <si>
    <t>Pol108</t>
  </si>
  <si>
    <t>R2</t>
  </si>
  <si>
    <t>Pol109</t>
  </si>
  <si>
    <t>R3</t>
  </si>
  <si>
    <t>Pol110</t>
  </si>
  <si>
    <t>R4</t>
  </si>
  <si>
    <t>D3</t>
  </si>
  <si>
    <t>Svítidla - refernční typ</t>
  </si>
  <si>
    <t>Pol111</t>
  </si>
  <si>
    <t>A - Apol21l,1245x307,4390lm840,ML,3p</t>
  </si>
  <si>
    <t>Pol112</t>
  </si>
  <si>
    <t>A - Apol-,surf.mt.hs-unm,f.lum.1245x310</t>
  </si>
  <si>
    <t>Pol113</t>
  </si>
  <si>
    <t>B - Apol21l,1245x179,2540lm840,ML,3p</t>
  </si>
  <si>
    <t>Pol114</t>
  </si>
  <si>
    <t>B - Apol-,surf.mt.hs-unm,f.lum.1245x310</t>
  </si>
  <si>
    <t>Pol115</t>
  </si>
  <si>
    <t>D - Lun41Eco,Ø200,2300lm840,0/1wh</t>
  </si>
  <si>
    <t>Pol116</t>
  </si>
  <si>
    <t>M - Mon41,e.wd,4000lm840,ML,3x1.5²,PC</t>
  </si>
  <si>
    <t>Pol117</t>
  </si>
  <si>
    <t>MN - Mon31emerg.lght.elem,LED,450lm840,w/o.CG</t>
  </si>
  <si>
    <t>Pol118</t>
  </si>
  <si>
    <t>P - Rond41S,1350lm830/840,0/1,PMMA,wh</t>
  </si>
  <si>
    <t>Pol119</t>
  </si>
  <si>
    <t>RN - Mon31,diff,2300lm840,0/1,3x2.5²,1x1.5²</t>
  </si>
  <si>
    <t>Pol120</t>
  </si>
  <si>
    <t>RN - Mon31emerg.lght.elem,LED,450lm840,w/o.CG</t>
  </si>
  <si>
    <t>Pol121</t>
  </si>
  <si>
    <t>N1 - Rondo33emrg.3h AT</t>
  </si>
  <si>
    <t>Pol122</t>
  </si>
  <si>
    <t>NP - Sam31emrg.3h AT</t>
  </si>
  <si>
    <t>Pol123</t>
  </si>
  <si>
    <t>NV - Sam31emrg.3h AT</t>
  </si>
  <si>
    <t>Pol124</t>
  </si>
  <si>
    <t>LED pásek vč. příslušenství</t>
  </si>
  <si>
    <t>Pol125</t>
  </si>
  <si>
    <t>Trafo</t>
  </si>
  <si>
    <t>Pol126</t>
  </si>
  <si>
    <t>Recyklační poplatek</t>
  </si>
  <si>
    <t>D5</t>
  </si>
  <si>
    <t>Elektromontážní materiál</t>
  </si>
  <si>
    <t>Pol127</t>
  </si>
  <si>
    <t>Krabice instalační</t>
  </si>
  <si>
    <t>Pol128</t>
  </si>
  <si>
    <t>Krabice instalační na povrch A11</t>
  </si>
  <si>
    <t>Pol129</t>
  </si>
  <si>
    <t>Wago svorky</t>
  </si>
  <si>
    <t>Pol130</t>
  </si>
  <si>
    <t>Doplňkové pospojení</t>
  </si>
  <si>
    <t>Pol131</t>
  </si>
  <si>
    <t>VODIC CY 6 ZELENOZLUTY</t>
  </si>
  <si>
    <t>Pol132</t>
  </si>
  <si>
    <t>VODIC CY 10 ZELENOZLUTY</t>
  </si>
  <si>
    <t>Pol133</t>
  </si>
  <si>
    <t>VODIC CY 16 ZELENOZLUTY</t>
  </si>
  <si>
    <t>Pol134</t>
  </si>
  <si>
    <t>KABEL PRAFlaDur 2x 1,5</t>
  </si>
  <si>
    <t>Pol135</t>
  </si>
  <si>
    <t>KABEL CXKH-R-O 3x 1,5</t>
  </si>
  <si>
    <t>Pol136</t>
  </si>
  <si>
    <t>KABEL CXKH-R-J 3x 1,5</t>
  </si>
  <si>
    <t>Pol137</t>
  </si>
  <si>
    <t>KABEL CXKH-R-J 3x 2,5</t>
  </si>
  <si>
    <t>Pol138</t>
  </si>
  <si>
    <t>KABEL CXKH-R-J 5x 1,5</t>
  </si>
  <si>
    <t>Pol139</t>
  </si>
  <si>
    <t>KABEL CXKH-R-J 5x 2,5</t>
  </si>
  <si>
    <t>Pol140</t>
  </si>
  <si>
    <t>KABEL CXKH-R-J 5x 4</t>
  </si>
  <si>
    <t>Pol141</t>
  </si>
  <si>
    <t>KABEL CXKH-R-J 5x 6</t>
  </si>
  <si>
    <t>Pol142</t>
  </si>
  <si>
    <t>KABEL CXKH-R-J 5x 10</t>
  </si>
  <si>
    <t>Pol143</t>
  </si>
  <si>
    <t>KABEL CXKH-R-J 4x 25</t>
  </si>
  <si>
    <t>Pol144</t>
  </si>
  <si>
    <t>Napojení vývodu - silový</t>
  </si>
  <si>
    <t>Pol145</t>
  </si>
  <si>
    <t>Napojení vývodu - VZT</t>
  </si>
  <si>
    <t>Pol146</t>
  </si>
  <si>
    <t>Napojení vývodu - ZTI</t>
  </si>
  <si>
    <t>Pol147</t>
  </si>
  <si>
    <t>Tlačítko total stop</t>
  </si>
  <si>
    <t>Pol148</t>
  </si>
  <si>
    <t>VYP.c.1 vč. krytky</t>
  </si>
  <si>
    <t>Pol149</t>
  </si>
  <si>
    <t>VYP.c.5 vč. krytky</t>
  </si>
  <si>
    <t>Pol150</t>
  </si>
  <si>
    <t>VYP.c.6 vč. krytky</t>
  </si>
  <si>
    <t>Pol151</t>
  </si>
  <si>
    <t>VYP.c.7 vč. krytky</t>
  </si>
  <si>
    <t>Pol152</t>
  </si>
  <si>
    <t>Svorkovnice s krytem pro přívod 5x 2,5 mm2 Cu</t>
  </si>
  <si>
    <t>Pol153</t>
  </si>
  <si>
    <t>Zásuvka jednonásobná</t>
  </si>
  <si>
    <t>Pol154</t>
  </si>
  <si>
    <t>Zásuvka IP44</t>
  </si>
  <si>
    <t>Pol155</t>
  </si>
  <si>
    <t>Zásuvka dvojitá</t>
  </si>
  <si>
    <t>Pol156</t>
  </si>
  <si>
    <t>Rámeček jednonásobný</t>
  </si>
  <si>
    <t>Pol157</t>
  </si>
  <si>
    <t>Rámeček trojnásobný</t>
  </si>
  <si>
    <t>Pol158</t>
  </si>
  <si>
    <t>Rámeček čtyřnásobný</t>
  </si>
  <si>
    <t>Pol159</t>
  </si>
  <si>
    <t>Pohybové čidlo 360°</t>
  </si>
  <si>
    <t>Pol160</t>
  </si>
  <si>
    <t>Žlab 300x100 včetně spojovacího materiálu a příslušenství</t>
  </si>
  <si>
    <t>D7</t>
  </si>
  <si>
    <t>Stavební práce</t>
  </si>
  <si>
    <t>Pol161</t>
  </si>
  <si>
    <t>Vykroužení otvorů pro rozvodky, průrazy</t>
  </si>
  <si>
    <t>Pol162</t>
  </si>
  <si>
    <t>Vyřezání/vysekání drážek</t>
  </si>
  <si>
    <t>Pol163</t>
  </si>
  <si>
    <t>Hrubé zapravení drážek</t>
  </si>
  <si>
    <t>D8</t>
  </si>
  <si>
    <t>Celkem stavební práce</t>
  </si>
  <si>
    <t>Pol164</t>
  </si>
  <si>
    <t>Podružný a kompletační materiál</t>
  </si>
  <si>
    <t>Pol165</t>
  </si>
  <si>
    <t>Prořez</t>
  </si>
  <si>
    <t>Pol166</t>
  </si>
  <si>
    <t>Doprava</t>
  </si>
  <si>
    <t>Pol167</t>
  </si>
  <si>
    <t>Koordinace</t>
  </si>
  <si>
    <t>Pol168</t>
  </si>
  <si>
    <t>Dokumentace skutečného provedení</t>
  </si>
  <si>
    <t>Pol169</t>
  </si>
  <si>
    <t>Výchozí revize</t>
  </si>
  <si>
    <t>03 - vzduchotechnika</t>
  </si>
  <si>
    <t>1 - VZT větrání kanceláří a kuchyněk</t>
  </si>
  <si>
    <t>2 - Větrání soc. zázemí</t>
  </si>
  <si>
    <t>3 - Větrání sklepů</t>
  </si>
  <si>
    <t>4 - Klimatizace Kanceláří schéma rozvodů v příloze</t>
  </si>
  <si>
    <t>D2 - Měděné propojovací potrubí</t>
  </si>
  <si>
    <t>5 - Klimatizace serveru</t>
  </si>
  <si>
    <t>D3 - ostatní náklady</t>
  </si>
  <si>
    <t>VZT větrání kanceláří a kuchyněk</t>
  </si>
  <si>
    <t>1.AN</t>
  </si>
  <si>
    <t>VZT jednotka rekuperační provedení TOP přívod 2800 m3/hod, odvod 2800 m3/h/400Pa, ohřev 5,0 kW elektro ventilátory příkon 2350W/400V systém měření a regulace rozvaděč MaR mimo jednotku manžeta D450mm 4ks odvod kondenzátu DN32 VxŠxH 1850x2091x992mm 363kg</t>
  </si>
  <si>
    <t>Pol1</t>
  </si>
  <si>
    <t>technická specifikace v příloze</t>
  </si>
  <si>
    <t>Pol2</t>
  </si>
  <si>
    <t>čidlo pro detekci kouře umístěné v sacím potrubí s vazbou na systém Měření a regulace</t>
  </si>
  <si>
    <t>1T.1</t>
  </si>
  <si>
    <t>Tlumič hluku 450x630 včetně kulis 100x445 3ks L1000</t>
  </si>
  <si>
    <t>1T.2</t>
  </si>
  <si>
    <t>Tlumič hluku 450x630 L 1000 VP včetně kulis 100x445 L 800 3ks atyp</t>
  </si>
  <si>
    <t>1T.</t>
  </si>
  <si>
    <t>Tlumič hluku 710x355 L 1000 včetně kulis 100x350 4 ks</t>
  </si>
  <si>
    <t>1.P.1</t>
  </si>
  <si>
    <t>protipožární klapka 355x355 ruční a teplotní spouštění</t>
  </si>
  <si>
    <t>1.P.2</t>
  </si>
  <si>
    <t>protipožární klapka 280x450 ruční a teplotní spouštění</t>
  </si>
  <si>
    <t>1.P.2.1</t>
  </si>
  <si>
    <t>protipožární klapka 315x315 ruční a teplotní spouštění</t>
  </si>
  <si>
    <t>1.P.4</t>
  </si>
  <si>
    <t>protipožární klapka 200x200 ruční a teplotní spouštění</t>
  </si>
  <si>
    <t>1.K1</t>
  </si>
  <si>
    <t>Regulační klapka ruční D 200</t>
  </si>
  <si>
    <t>1.K2</t>
  </si>
  <si>
    <t>Regulační klapka ruční D 160</t>
  </si>
  <si>
    <t>1.K3</t>
  </si>
  <si>
    <t>Regulační klapka ruční D 100</t>
  </si>
  <si>
    <t>1.K4</t>
  </si>
  <si>
    <t>Regulační klapka ruční D 125x125</t>
  </si>
  <si>
    <t>1.K5</t>
  </si>
  <si>
    <t>Regulační klapka ruční 200x200</t>
  </si>
  <si>
    <t>1.F.1</t>
  </si>
  <si>
    <t>Výřivá výusť přívodní 300x300/8 včetně plemum boxu</t>
  </si>
  <si>
    <t>1.F.2</t>
  </si>
  <si>
    <t>Výřivá výusť přívodní 400x400/16 včetně plemum boxu</t>
  </si>
  <si>
    <t>1.F.3</t>
  </si>
  <si>
    <t>Vyústka přívodní dvouřadá s regulací 225x125 včetně připojovacího boxu</t>
  </si>
  <si>
    <t>1.S.1</t>
  </si>
  <si>
    <t>Výřivá výusť odtahová 300x300/8 včetně plemum boxu</t>
  </si>
  <si>
    <t>1.S.2</t>
  </si>
  <si>
    <t>Výřivá výusť odtahová 400x400/16 včetně plemum boxu</t>
  </si>
  <si>
    <t>1.Z.1</t>
  </si>
  <si>
    <t>protidešťová žaluzie 355x710 + síto</t>
  </si>
  <si>
    <t>1.Z.2</t>
  </si>
  <si>
    <t>výfukový kus složený z OL 90 355x355, OL45 355x355 + síto</t>
  </si>
  <si>
    <t>1.H.1</t>
  </si>
  <si>
    <t>Hlukotlumící ohebná hadice D 100</t>
  </si>
  <si>
    <t>1.H.2</t>
  </si>
  <si>
    <t>Hlukotlumící ohebná hadice D 125</t>
  </si>
  <si>
    <t>1.H.3</t>
  </si>
  <si>
    <t>Hlukotlumící ohebná hadice D 160</t>
  </si>
  <si>
    <t>Pol3</t>
  </si>
  <si>
    <t>VZT potrubí čtyřhranné</t>
  </si>
  <si>
    <t>Pol4</t>
  </si>
  <si>
    <t>VZT potrubí kruhové SPIRO D 200</t>
  </si>
  <si>
    <t>Pol5</t>
  </si>
  <si>
    <t>VZT potrubí kruhové SPIRO D 160</t>
  </si>
  <si>
    <t>Pol6</t>
  </si>
  <si>
    <t>VZT potrubí kruhové SPIRO D 125</t>
  </si>
  <si>
    <t>Pol7</t>
  </si>
  <si>
    <t>VZT potrubí kruhové SPIRO D 100</t>
  </si>
  <si>
    <t>Pol8</t>
  </si>
  <si>
    <t>tepelná izolace minerální s AL polepem 40mm</t>
  </si>
  <si>
    <t>Pol9</t>
  </si>
  <si>
    <t>protipožární izolace minerální s AL polepem odolnost 30min</t>
  </si>
  <si>
    <t>Pol10</t>
  </si>
  <si>
    <t>montážní materiál</t>
  </si>
  <si>
    <t>Větrání soc. zázemí</t>
  </si>
  <si>
    <t>2.N1</t>
  </si>
  <si>
    <t>Radiální ventilátor do podhledu odvod 80 m3/h/70Pa, výkon 34W, 230 V</t>
  </si>
  <si>
    <t>2.N2</t>
  </si>
  <si>
    <t>Radiální ventilátor odvod 105-210 m3/h/200Pa, výkon 61W, 230 V manžeta 3ks zpětná klapka</t>
  </si>
  <si>
    <t>2.T1</t>
  </si>
  <si>
    <t>tlumič hluku D 100 L 900</t>
  </si>
  <si>
    <t>2.Z1</t>
  </si>
  <si>
    <t>výfuková hlavice D 160 složená OL 90, OL45 mřížka</t>
  </si>
  <si>
    <t>3.S1</t>
  </si>
  <si>
    <t>Talířový ventil odtahový D 100 kovový</t>
  </si>
  <si>
    <t>2.H.1</t>
  </si>
  <si>
    <t>2.H.2</t>
  </si>
  <si>
    <t>Hlukotlumící ohebná hadice D 82</t>
  </si>
  <si>
    <t>Pol11</t>
  </si>
  <si>
    <t>VZT potrubí kruhové SPIRO D 80</t>
  </si>
  <si>
    <t>Pol12</t>
  </si>
  <si>
    <t>Větrání sklepů</t>
  </si>
  <si>
    <t>3.N1</t>
  </si>
  <si>
    <t>Radiální ventilátor odvod 160 m3/h/250Pa, výkon 61W, 230 V manžeta 3ks zpětná klapka</t>
  </si>
  <si>
    <t>3.T1</t>
  </si>
  <si>
    <t>3.Z1</t>
  </si>
  <si>
    <t>výfuková hlavice D 100 složená OL 90, OL45 mřížka</t>
  </si>
  <si>
    <t>Pol13</t>
  </si>
  <si>
    <t>Klimatizace Kanceláří schéma rozvodů v příloze</t>
  </si>
  <si>
    <t>4.K1A</t>
  </si>
  <si>
    <t>venkovní jednotka VRF Systém chladící/topný výkon 33/37,8 kW příkon 15,27 kW / 400V 155 kg vxšxh 1625x1090x380</t>
  </si>
  <si>
    <t>4.K1</t>
  </si>
  <si>
    <t>Vnitřní jednotka kazetová chl. výkon 1,7kW 600x600mm včetně dekoračního panelu</t>
  </si>
  <si>
    <t>4.K2</t>
  </si>
  <si>
    <t>Vnitřní jednotka kazetová chl. výkon 2,2kW 600x600mm včetně dekoračního panelu</t>
  </si>
  <si>
    <t>4.K3</t>
  </si>
  <si>
    <t>Vnitřní jednotka kazetová chl. výkon 2,8kW 600x600mm včetně dekoračního panelu</t>
  </si>
  <si>
    <t>4.K4</t>
  </si>
  <si>
    <t>Vnitřní jednotka kazetová chl. výkon 3,6kW 600x600mm včetně dekoračního panelu</t>
  </si>
  <si>
    <t>Pol14</t>
  </si>
  <si>
    <t>Nástěnný ovladač</t>
  </si>
  <si>
    <t>4.Y1</t>
  </si>
  <si>
    <t>rozbočka do 44kW</t>
  </si>
  <si>
    <t>4.Y2</t>
  </si>
  <si>
    <t>rozbočka do 22kW</t>
  </si>
  <si>
    <t>D2</t>
  </si>
  <si>
    <t>Měděné propojovací potrubí</t>
  </si>
  <si>
    <t>Pol15</t>
  </si>
  <si>
    <t>D 06/12</t>
  </si>
  <si>
    <t>Pol16</t>
  </si>
  <si>
    <t>D 10/16</t>
  </si>
  <si>
    <t>Pol17</t>
  </si>
  <si>
    <t>D 10/19</t>
  </si>
  <si>
    <t>Pol18</t>
  </si>
  <si>
    <t>D 10/22</t>
  </si>
  <si>
    <t>Pol19</t>
  </si>
  <si>
    <t>D 10/28</t>
  </si>
  <si>
    <t>Pol20</t>
  </si>
  <si>
    <t>Chladivo R410a</t>
  </si>
  <si>
    <t>Pol21</t>
  </si>
  <si>
    <t>Konstrukce pod venkovní jednotku</t>
  </si>
  <si>
    <t>Pol22</t>
  </si>
  <si>
    <t>Montážní materiál</t>
  </si>
  <si>
    <t>Klimatizace serveru</t>
  </si>
  <si>
    <t>5.K.1A</t>
  </si>
  <si>
    <t>venkovní klimatizační jednotka chl. výkon 3,6 230V/přílon 1,12kW</t>
  </si>
  <si>
    <t>P</t>
  </si>
  <si>
    <t>Poznámka k položce:_x000d_
celoroční provoz v režimu chlazení</t>
  </si>
  <si>
    <t>Pol23</t>
  </si>
  <si>
    <t>konzole pod klimatizační jednotku</t>
  </si>
  <si>
    <t>5.K1</t>
  </si>
  <si>
    <t>vnitřní klimatizační jednotka nástěnná chl. Výkon 3,6kW včetně nástěnného ovladače</t>
  </si>
  <si>
    <t>Pol24</t>
  </si>
  <si>
    <t>Cu potrubí, izolace armaflex d10/d6 včetně komunikačního kabelu</t>
  </si>
  <si>
    <t>Pol25</t>
  </si>
  <si>
    <t>ostatní náklady</t>
  </si>
  <si>
    <t>VZT 1</t>
  </si>
  <si>
    <t>Dokumentace zkutečného provedení</t>
  </si>
  <si>
    <t>Kč</t>
  </si>
  <si>
    <t>-1753869420</t>
  </si>
  <si>
    <t>VZT 2</t>
  </si>
  <si>
    <t>Montáž vzduchotechnika</t>
  </si>
  <si>
    <t>-1454212216</t>
  </si>
  <si>
    <t>VZT 3</t>
  </si>
  <si>
    <t>Montáž klimatizace</t>
  </si>
  <si>
    <t>841966314</t>
  </si>
  <si>
    <t>VZT 4</t>
  </si>
  <si>
    <t>-1389313320</t>
  </si>
  <si>
    <t>VZT 5</t>
  </si>
  <si>
    <t xml:space="preserve">Vzduchové zaregulování </t>
  </si>
  <si>
    <t>1800666532</t>
  </si>
  <si>
    <t>VZT 6</t>
  </si>
  <si>
    <t>provozní zkoušky</t>
  </si>
  <si>
    <t>-1637753143</t>
  </si>
  <si>
    <t>04 - Strukturovaná kabeláž</t>
  </si>
  <si>
    <t>HSV - HSV</t>
  </si>
  <si>
    <t xml:space="preserve">    D 01 - Technologie	_x000d_
</t>
  </si>
  <si>
    <t xml:space="preserve">    D 02 - Rozvody	_x000d_
</t>
  </si>
  <si>
    <t xml:space="preserve">    D 03 - Revize, koordinace, zkoušky	_x000d_
</t>
  </si>
  <si>
    <t>D 01</t>
  </si>
  <si>
    <t xml:space="preserve">Technologie	_x000d_
</t>
  </si>
  <si>
    <t>Pol26</t>
  </si>
  <si>
    <t>RACK 19" 42U, 800x1000, RAL 7035, prosklené dveře</t>
  </si>
  <si>
    <t>Pol27</t>
  </si>
  <si>
    <t>Ventilační jednotka 4x ventilátor, automatický termostat</t>
  </si>
  <si>
    <t>Pol28</t>
  </si>
  <si>
    <t>Patch panel 24xRJ45 cat.6A, neosazený</t>
  </si>
  <si>
    <t>Pol29</t>
  </si>
  <si>
    <t>Optická vana kompletní včetně kazety, ochran svárů, pigtail, spojky 12x E2000/APC SM</t>
  </si>
  <si>
    <t>Pol30</t>
  </si>
  <si>
    <t>Optická vana kompletní včetně kazety, ochran svárů, pigtail, spojky 24x SC Simplex/APC SM, 24x LC Duplex SM</t>
  </si>
  <si>
    <t>Pol31</t>
  </si>
  <si>
    <t>Vyvazovací panel 1U</t>
  </si>
  <si>
    <t>Pol32</t>
  </si>
  <si>
    <t>Průchozí panel</t>
  </si>
  <si>
    <t>Pol33</t>
  </si>
  <si>
    <t>Zemnící sada pro datové rozvaděče</t>
  </si>
  <si>
    <t>Pol34</t>
  </si>
  <si>
    <t>Patch kabel STP cat.6A, 0,5m</t>
  </si>
  <si>
    <t>Pol35</t>
  </si>
  <si>
    <t>Patch kabel STP cat.6A, 1m</t>
  </si>
  <si>
    <t>Pol36</t>
  </si>
  <si>
    <t>Optickýý patchcord LC/LC 1m</t>
  </si>
  <si>
    <t>Pol37</t>
  </si>
  <si>
    <t>Rozvodný panel 8x230V</t>
  </si>
  <si>
    <t>Pol38</t>
  </si>
  <si>
    <t>Datová zásuvka 2xRJ45, UTP, Cat.6A - do stěny (komplet - krabička, keystone, rámeček, maska)</t>
  </si>
  <si>
    <t>Pol39</t>
  </si>
  <si>
    <t>Datová zásuvka 2x RJ45, UTP, Cat.6A do podhledu (komplet - krabička, keystone, rámeček, maska, včetně záslepky )</t>
  </si>
  <si>
    <t>Pol40</t>
  </si>
  <si>
    <t>Datová zásuvka 1xRJ45, UTP, Cat.6A - do stěny/podhledu (komplet - krabička, keystone, rámeček, maska) - doplněno</t>
  </si>
  <si>
    <t>Pol41</t>
  </si>
  <si>
    <t>Datový konektor RJ45, UTP, Cat.6A pro CCTV zakončený na volný kabel</t>
  </si>
  <si>
    <t>Pol42</t>
  </si>
  <si>
    <t>Pomocné instalační práce, koordinační práce</t>
  </si>
  <si>
    <t>Pol43</t>
  </si>
  <si>
    <t>UPS, 3000 VA, 3000 W, Vstup: C20, Výstupy: (8) C13, (2) C19, Rack/tower, 3U Lithium-iontová baterie, Jeden slot; Gigabitová síťová karta (Network-M2) volitelná</t>
  </si>
  <si>
    <t>Pol44</t>
  </si>
  <si>
    <t>Komunikační karta Gigabit Network Mini-Slot-3 pro UPS</t>
  </si>
  <si>
    <t>D 02</t>
  </si>
  <si>
    <t xml:space="preserve">Rozvody	_x000d_
</t>
  </si>
  <si>
    <t>Pol45</t>
  </si>
  <si>
    <t>Kabel Cat 6A STP B2CA S1 D1 A1</t>
  </si>
  <si>
    <t>Pol46</t>
  </si>
  <si>
    <t>Optický kabel 9/125 SM 12vl, univerzální plášť, LSOH</t>
  </si>
  <si>
    <t>Pol47</t>
  </si>
  <si>
    <t>MT 10/8 provedení LSOH</t>
  </si>
  <si>
    <t>Pol48</t>
  </si>
  <si>
    <t>Trubka PVC 16mm p.o.</t>
  </si>
  <si>
    <t>Pol49</t>
  </si>
  <si>
    <t>Trubka PVC 23mm p.o.</t>
  </si>
  <si>
    <t>Pol50</t>
  </si>
  <si>
    <t>Trubka PVC 29mm p.o.</t>
  </si>
  <si>
    <t>Pol51</t>
  </si>
  <si>
    <t>Kabelový žlab drátový, 100/50 - komplet (žlab, nosné závitové tyče, nosníky)</t>
  </si>
  <si>
    <t>Pol52</t>
  </si>
  <si>
    <t>Kabelový žlab drátový 50/50 - komplet (žlab, nosné závitové tyče, nosníky)</t>
  </si>
  <si>
    <t>Pol53</t>
  </si>
  <si>
    <t>Krabice univerzální pod omítku vč. víčka, kulatá, d=73mm, h=42mm, PVC samozhášivé: přístrojové krabice, odbočné kraice pro trubkové rozvody</t>
  </si>
  <si>
    <t>Pol54</t>
  </si>
  <si>
    <t>Krabice odbočná pod omítku vč. víčka, kulatá, d=103mm, h=50mm, PVC samozhášivé: obočné krabice trubkových tras</t>
  </si>
  <si>
    <t>Pol55</t>
  </si>
  <si>
    <t>Krabice odbočná pod omítku vč. víčka, hranatá, 150x150mm, h=77mm, PVC samozhášivé: obočné krabice trubkových tras</t>
  </si>
  <si>
    <t>Pol56</t>
  </si>
  <si>
    <t>Frézování drážky pro uložení trubky, 50x50mm</t>
  </si>
  <si>
    <t>Pol57</t>
  </si>
  <si>
    <t>Demontáže stávajících rušených rozvodů</t>
  </si>
  <si>
    <t>Pol58</t>
  </si>
  <si>
    <t>Požární ucpávky prostupů kabeláže, požární odolnost 30 minut (z protipožárního tmelu)</t>
  </si>
  <si>
    <t>dm3</t>
  </si>
  <si>
    <t>Pol59</t>
  </si>
  <si>
    <t>Průraz zdivem, síla zdi do 300mm, otvor do 50x50mm</t>
  </si>
  <si>
    <t>Pol60</t>
  </si>
  <si>
    <t>Pomocné montážní práce: zednické výpomoci, bourací práce, koordinační práce</t>
  </si>
  <si>
    <t>D 03</t>
  </si>
  <si>
    <t xml:space="preserve">Revize, koordinace, zkoušky	_x000d_
</t>
  </si>
  <si>
    <t>Pol61</t>
  </si>
  <si>
    <t>Kontrola vedení</t>
  </si>
  <si>
    <t>Pol62</t>
  </si>
  <si>
    <t>Instalace a konfigurace systému</t>
  </si>
  <si>
    <t>Pol63</t>
  </si>
  <si>
    <t>Kontrolní provoz, zaškolení, vedlejší výdaje</t>
  </si>
  <si>
    <t>Pol64</t>
  </si>
  <si>
    <t>Ekologická likvidace odpadu</t>
  </si>
  <si>
    <t>Pol65</t>
  </si>
  <si>
    <t>Měření a kontrola met.vedení</t>
  </si>
  <si>
    <t>Pol66</t>
  </si>
  <si>
    <t>Měření a kontrola optického vedení OTDR metodou</t>
  </si>
  <si>
    <t>Pol67</t>
  </si>
  <si>
    <t>Pol68</t>
  </si>
  <si>
    <t>Uvedení zařízení do provozu a připojení</t>
  </si>
  <si>
    <t>Pol69</t>
  </si>
  <si>
    <t>05 - PZTS+EKV</t>
  </si>
  <si>
    <t>Pol70</t>
  </si>
  <si>
    <t>Ústředna PZTS, 16 smyček, 8 podsystémů, 100 uživatelů</t>
  </si>
  <si>
    <t>Pol71</t>
  </si>
  <si>
    <t>Koncentrátor v plastovém krytu pro 8 vstupů a až 8 PGM výstupů</t>
  </si>
  <si>
    <t>Pol72</t>
  </si>
  <si>
    <t>PIR detektor s vestavěnými EOL rezistory s dosahem 12m</t>
  </si>
  <si>
    <t>Pol73</t>
  </si>
  <si>
    <t>Opticko kouřový detektor</t>
  </si>
  <si>
    <t>Pol74</t>
  </si>
  <si>
    <t>GSM systémový komunikátor pro připojení na PCO</t>
  </si>
  <si>
    <t>Pol75</t>
  </si>
  <si>
    <t>Klávesnice LCD, dva řádky</t>
  </si>
  <si>
    <t>Pol76</t>
  </si>
  <si>
    <t>Ethernetový modul pro dálkový přístup</t>
  </si>
  <si>
    <t>Pol77</t>
  </si>
  <si>
    <t>VRLA Akumulátor 12V/7Ah</t>
  </si>
  <si>
    <t>Pol78</t>
  </si>
  <si>
    <t>Hlavní jednotka modulárního IP interkom systému, 1 tlačítko</t>
  </si>
  <si>
    <t>Pol79</t>
  </si>
  <si>
    <t>Modul se 6 tlačítky modulárního interkom systému</t>
  </si>
  <si>
    <t>Pol80</t>
  </si>
  <si>
    <t>Drobný montážní materiál, konektory, stahovací pásky apod.</t>
  </si>
  <si>
    <t>Pol81</t>
  </si>
  <si>
    <t>Rám pro povrch. instalaci modul. interkom systému, 2 moduly</t>
  </si>
  <si>
    <t>Pol82</t>
  </si>
  <si>
    <t>Videomonitor (monitor) pro modulární interkom systém</t>
  </si>
  <si>
    <t>Pol83</t>
  </si>
  <si>
    <t>Řídící jednotka systému EKV 2 dveře, síťovatelná</t>
  </si>
  <si>
    <t>Pol84</t>
  </si>
  <si>
    <t>Bezkontaktní multitechnol.čtečka (podpora SIO) 13.56 MHz a 125 kHz</t>
  </si>
  <si>
    <t>Pol85</t>
  </si>
  <si>
    <t>Spínaný zdroj 13,8 Vss / 2,5A v kovovém krytu, AKU max. 7Ah</t>
  </si>
  <si>
    <t>Pol86</t>
  </si>
  <si>
    <t>SW pro EKV, 3000 uživatelů, tvorba sestav, MS SQL server</t>
  </si>
  <si>
    <t>Pol87</t>
  </si>
  <si>
    <t>Pomocné instalační práce: značení tras vedení, koordinační práce</t>
  </si>
  <si>
    <t>Pol88</t>
  </si>
  <si>
    <t>PraflaCom 3x2x0,5</t>
  </si>
  <si>
    <t>Pol89</t>
  </si>
  <si>
    <t>Kabel FTP Cat5e B2CA S1 D1 A1</t>
  </si>
  <si>
    <t>Pol90</t>
  </si>
  <si>
    <t>Pol91</t>
  </si>
  <si>
    <t>Pol92</t>
  </si>
  <si>
    <t>Pol93</t>
  </si>
  <si>
    <t>Pol94</t>
  </si>
  <si>
    <t>Pol95</t>
  </si>
  <si>
    <t>Pol96</t>
  </si>
  <si>
    <t>Pol97</t>
  </si>
  <si>
    <t>Pol98</t>
  </si>
  <si>
    <t>Pol99</t>
  </si>
  <si>
    <t>Pol100</t>
  </si>
  <si>
    <t>Pol101</t>
  </si>
  <si>
    <t>Pol102</t>
  </si>
  <si>
    <t>Připojení na PCO</t>
  </si>
  <si>
    <t>Pol103</t>
  </si>
  <si>
    <t>Pol104</t>
  </si>
  <si>
    <t>Pol105</t>
  </si>
  <si>
    <t>Uvedení do trv. Provozu, nastavení, oživení</t>
  </si>
  <si>
    <t>06 - Ochrana před bleskem</t>
  </si>
  <si>
    <t>D1 - Ochrana před bleskem</t>
  </si>
  <si>
    <t>Pol170</t>
  </si>
  <si>
    <t>Podpůrná trubka D 50mm L 1950mm GFK/Al s jímačem D 22/16/10mm L 2500mm</t>
  </si>
  <si>
    <t>Pol171</t>
  </si>
  <si>
    <t>Držák mezi střešní krokve</t>
  </si>
  <si>
    <t>Pol172</t>
  </si>
  <si>
    <t>Sada pro upevnění vodičů HVI Long</t>
  </si>
  <si>
    <t>Pol173</t>
  </si>
  <si>
    <t>Vodič HVI long šedý</t>
  </si>
  <si>
    <t>Pol174</t>
  </si>
  <si>
    <t>Sada připojovacích prvků - vnitřní uložení</t>
  </si>
  <si>
    <t>Pol175</t>
  </si>
  <si>
    <t>Sada připojovacích prvků - vnější uložení</t>
  </si>
  <si>
    <t>Pol176</t>
  </si>
  <si>
    <t>Krabice se zkušební svorkou UF</t>
  </si>
  <si>
    <t>Pol177</t>
  </si>
  <si>
    <t>Střešní držák vedení</t>
  </si>
  <si>
    <t>Pol178</t>
  </si>
  <si>
    <t>Držák vedení pro montáž na stěnu</t>
  </si>
  <si>
    <t>Pol179</t>
  </si>
  <si>
    <t>Číselný štítek 16mm</t>
  </si>
  <si>
    <t>Pol180</t>
  </si>
  <si>
    <t>Zaváděcí tyč 16/1000 mm</t>
  </si>
  <si>
    <t>Pol181</t>
  </si>
  <si>
    <t>Držák na stěnu 16mm</t>
  </si>
  <si>
    <t>Pol182</t>
  </si>
  <si>
    <t>Plastová podložka</t>
  </si>
  <si>
    <t>Pol183</t>
  </si>
  <si>
    <t>Křížová svorka pro zaváděcí tyče</t>
  </si>
  <si>
    <t>Pol184</t>
  </si>
  <si>
    <t>Připojovací svorka šikmá</t>
  </si>
  <si>
    <t>Pol185</t>
  </si>
  <si>
    <t>Hloubkový zemnič</t>
  </si>
  <si>
    <t>Pol186</t>
  </si>
  <si>
    <t>Zarážecí hrot</t>
  </si>
  <si>
    <t>Pol187</t>
  </si>
  <si>
    <t>Pásová ocel Role 50kg 30x4mm St FT</t>
  </si>
  <si>
    <t>Pol188</t>
  </si>
  <si>
    <t>MET</t>
  </si>
  <si>
    <t>Pol189</t>
  </si>
  <si>
    <t>Drobný instalační materiál</t>
  </si>
  <si>
    <t>07 - zdravotní instalace</t>
  </si>
  <si>
    <t xml:space="preserve">    721 - Zdravotechnika - vnitřní kanalizace</t>
  </si>
  <si>
    <t xml:space="preserve">    722 - Zdravotechnika - vnitřní vodovod</t>
  </si>
  <si>
    <t xml:space="preserve">    729 - Ostatrní náklady</t>
  </si>
  <si>
    <t>721</t>
  </si>
  <si>
    <t>Zdravotechnika - vnitřní kanalizace</t>
  </si>
  <si>
    <t>721 - 01</t>
  </si>
  <si>
    <t>Připojovací, odpadní potrubí PP- HT, včetně všech odboček, tvarovek a montáže d 32</t>
  </si>
  <si>
    <t>-868815594</t>
  </si>
  <si>
    <t>721 - 02</t>
  </si>
  <si>
    <t>Připojovací, odpadní potrubí PP- HT, včetně všech odboček, tvarovek a montáže d 50</t>
  </si>
  <si>
    <t>1157003976</t>
  </si>
  <si>
    <t>721 - 03</t>
  </si>
  <si>
    <t>Připojovací, odpadní potrubí PP- HT, včetně všech odboček, tvarovek a montáže d 110</t>
  </si>
  <si>
    <t>-60456640</t>
  </si>
  <si>
    <t>721 - 04</t>
  </si>
  <si>
    <t>Čistící kus HT d 110</t>
  </si>
  <si>
    <t>408472869</t>
  </si>
  <si>
    <t>721 - 05</t>
  </si>
  <si>
    <t>Čistící kus KG d150</t>
  </si>
  <si>
    <t>-431811174</t>
  </si>
  <si>
    <t>721 - 06</t>
  </si>
  <si>
    <t>Revizní dvířka 200x300mm, pod dlažbu, včetně montáže</t>
  </si>
  <si>
    <t>1321983745</t>
  </si>
  <si>
    <t>721 - 07</t>
  </si>
  <si>
    <t>Svodné potrubí PVC-KG, včetně všech tvarovek, odboček a montáže d 100</t>
  </si>
  <si>
    <t>-611356261</t>
  </si>
  <si>
    <t>721 - 08</t>
  </si>
  <si>
    <t>Svodné potrubí PVC-KG, včetně všech tvarovek, odboček a montáže d 125</t>
  </si>
  <si>
    <t>-252832759</t>
  </si>
  <si>
    <t>721 - 09</t>
  </si>
  <si>
    <t>Svodné potrubí PVC-KG, včetně všech tvarovek, odboček a montáže d 150</t>
  </si>
  <si>
    <t>465337277</t>
  </si>
  <si>
    <t>721 - 10</t>
  </si>
  <si>
    <t>Tlakové potrubí PPr d32</t>
  </si>
  <si>
    <t>-106747030</t>
  </si>
  <si>
    <t>721 - 11</t>
  </si>
  <si>
    <t>Napojení tlakového potrubí do gravitační kanalizace</t>
  </si>
  <si>
    <t>807753612</t>
  </si>
  <si>
    <t>721 - 12</t>
  </si>
  <si>
    <t>Čerpací tlaková stanice (pod umyvadlo), např. sololift2 včetně montáže</t>
  </si>
  <si>
    <t>-1304865447</t>
  </si>
  <si>
    <t>721 - 13</t>
  </si>
  <si>
    <t>Zkouška těsnosti kanalizace vodou do d150</t>
  </si>
  <si>
    <t>sb</t>
  </si>
  <si>
    <t>846744293</t>
  </si>
  <si>
    <t>721 - 14</t>
  </si>
  <si>
    <t>Uchycení kanalizačního potrubí</t>
  </si>
  <si>
    <t>671276969</t>
  </si>
  <si>
    <t>721 - 15</t>
  </si>
  <si>
    <t>Větrací hlavice DN100 s integrovanou manžeetou pro PVC fólii, černé provedení</t>
  </si>
  <si>
    <t>-1493675009</t>
  </si>
  <si>
    <t>721 - 16</t>
  </si>
  <si>
    <t>Zhotovení prostupu střešní KCÍ osazen bitumenovou manžetou</t>
  </si>
  <si>
    <t>1256903528</t>
  </si>
  <si>
    <t>721 - 17</t>
  </si>
  <si>
    <t>Příprava pro napojení klimatizačních jendotek, zápachová uzávěrka</t>
  </si>
  <si>
    <t>1922492218</t>
  </si>
  <si>
    <t>721 - 18</t>
  </si>
  <si>
    <t>Napojení na kanalizační přípojku</t>
  </si>
  <si>
    <t>991704545</t>
  </si>
  <si>
    <t>722</t>
  </si>
  <si>
    <t>Zdravotechnika - vnitřní vodovod</t>
  </si>
  <si>
    <t>722 - 01</t>
  </si>
  <si>
    <t>plastové potrubí PPr, včetně tvarovek vč montáže d 20</t>
  </si>
  <si>
    <t>-1118557216</t>
  </si>
  <si>
    <t>722 - 02</t>
  </si>
  <si>
    <t>plastové potrubí PPr, včetně tvarovek vč montáže d 25</t>
  </si>
  <si>
    <t>-50708495</t>
  </si>
  <si>
    <t>722 - 03</t>
  </si>
  <si>
    <t>plastové potrubí PPr, včetně tvarovek vč montáže d 32</t>
  </si>
  <si>
    <t>-1468313641</t>
  </si>
  <si>
    <t>722 - 04</t>
  </si>
  <si>
    <t>plastové potrubí PPr, včetně tvarovek vč montáže d 40</t>
  </si>
  <si>
    <t>582706117</t>
  </si>
  <si>
    <t>722 - 05</t>
  </si>
  <si>
    <t>plastové potrubí PPr, včetně tvarovek vč montáže d 50</t>
  </si>
  <si>
    <t>-2059287560</t>
  </si>
  <si>
    <t>722 - 06</t>
  </si>
  <si>
    <t>Návleková tepelná izolace, včetně spon a lepící pásky - potrubí studené vody tl. 9 mm vnitřní průměr 22 mm</t>
  </si>
  <si>
    <t>-1518960424</t>
  </si>
  <si>
    <t>722 - 07</t>
  </si>
  <si>
    <t>Návleková tepelná izolace, včetně spon a lepící pásky - potrubí studené vody tl. 9 mm vnitřní průměr 25 mm</t>
  </si>
  <si>
    <t>1915822713</t>
  </si>
  <si>
    <t>722 - 08</t>
  </si>
  <si>
    <t>Návleková tepelná izolace, včetně spon a lepící pásky - potrubí studené vody tl. 9 mm vnitřní průměr 32 mm</t>
  </si>
  <si>
    <t>772065878</t>
  </si>
  <si>
    <t>722 - 09</t>
  </si>
  <si>
    <t>Návleková tepelná izolace, včetně spon a lepící pásky - potrubí studené vody tl. 9 mm vnitřní průměr 40 mm</t>
  </si>
  <si>
    <t>960292302</t>
  </si>
  <si>
    <t>722 - 10</t>
  </si>
  <si>
    <t>Návleková tepelná izolace, včetně spon a lepící pásky - potrubí studené vody tl. 13 mm vnitřní průměr 50 mm</t>
  </si>
  <si>
    <t>1388885683</t>
  </si>
  <si>
    <t>722 - 11</t>
  </si>
  <si>
    <t>Návleková tepelná izolace, včetně spon a lepící pásky - potrubí teplé vody tl. 13 mm vnitřní průměr 22 mm</t>
  </si>
  <si>
    <t>-1891673810</t>
  </si>
  <si>
    <t>722 - 12</t>
  </si>
  <si>
    <t>Návleková tepelná izolace, včetně spon a lepící pásky - potrubí teplé vody tl. 13 mm vnitřní průměr 25 mm</t>
  </si>
  <si>
    <t>-2101237802</t>
  </si>
  <si>
    <t>722 - 13</t>
  </si>
  <si>
    <t>Návleková tepelná izolace, včetně spon a lepící pásky - potrubí teplé vody tl. 13 mm vnitřní průměr 32 mm</t>
  </si>
  <si>
    <t>1027178277</t>
  </si>
  <si>
    <t>722 - 14</t>
  </si>
  <si>
    <t>Návleková tepelná izolace, včetně spon a lepící pásky - potrubí teplé vody tl. 13 mm vnitřní průměr 40 mm</t>
  </si>
  <si>
    <t>1974940734</t>
  </si>
  <si>
    <t>722 - 15</t>
  </si>
  <si>
    <t>Návleková tepelná izolace, včetně spon a lepící pásky - potrubí teplé vody tl. 20 mm vnitřní průměr 50 mm</t>
  </si>
  <si>
    <t>62887448</t>
  </si>
  <si>
    <t>722 - 16</t>
  </si>
  <si>
    <t>Kulový kohout, tmax 120 °C, PN10 DN 15</t>
  </si>
  <si>
    <t>-797053834</t>
  </si>
  <si>
    <t>722 - 17</t>
  </si>
  <si>
    <t>Kulový kohout, tmax 120 °C, PN10 DN 20</t>
  </si>
  <si>
    <t>-1440942227</t>
  </si>
  <si>
    <t>722 - 18</t>
  </si>
  <si>
    <t>Kulový kohout, tmax 120 °C, PN10 DN 25</t>
  </si>
  <si>
    <t>-411279135</t>
  </si>
  <si>
    <t>722 - 19</t>
  </si>
  <si>
    <t>Kulový kohout, tmax 120 °C, PN10 DN 32</t>
  </si>
  <si>
    <t>394499694</t>
  </si>
  <si>
    <t>722 - 20</t>
  </si>
  <si>
    <t>Kulový kohout, tmax 120 °C, PN10 DN 40</t>
  </si>
  <si>
    <t>-629444903</t>
  </si>
  <si>
    <t>722 - 21</t>
  </si>
  <si>
    <t>Smyčkový regulační ventil, např. hydrocontrol DN20</t>
  </si>
  <si>
    <t>-96686525</t>
  </si>
  <si>
    <t>722 - 22</t>
  </si>
  <si>
    <t>Smyčkový regulační ventil, např. hydrocontrol DN25</t>
  </si>
  <si>
    <t>619296266</t>
  </si>
  <si>
    <t>722 - 23</t>
  </si>
  <si>
    <t>Vypouštěcí kohout DN15</t>
  </si>
  <si>
    <t>-1464145337</t>
  </si>
  <si>
    <t>722 - 24</t>
  </si>
  <si>
    <t>Teploměr 0-120°C</t>
  </si>
  <si>
    <t>-1212873463</t>
  </si>
  <si>
    <t>722 - 25</t>
  </si>
  <si>
    <t>Manometr 0-10 bar, M20x1,5</t>
  </si>
  <si>
    <t>1664872902</t>
  </si>
  <si>
    <t>722 - 26</t>
  </si>
  <si>
    <t>Kondenzační smyčka zahnutá přivařovací M20x1,5</t>
  </si>
  <si>
    <t>-1342637558</t>
  </si>
  <si>
    <t>722 - 27</t>
  </si>
  <si>
    <t>Manometrický třícestný ventil zkušební</t>
  </si>
  <si>
    <t>-1276750197</t>
  </si>
  <si>
    <t>722 - 28</t>
  </si>
  <si>
    <t>Nátrubek se závitem G 1/2"</t>
  </si>
  <si>
    <t>-1011390949</t>
  </si>
  <si>
    <t>722 - 29</t>
  </si>
  <si>
    <t>Šroubení DN 15</t>
  </si>
  <si>
    <t>-708797656</t>
  </si>
  <si>
    <t>722 - 30</t>
  </si>
  <si>
    <t>Šroubení DN 20</t>
  </si>
  <si>
    <t>-1671131929</t>
  </si>
  <si>
    <t>722 - 31</t>
  </si>
  <si>
    <t>Šroubení DN 25</t>
  </si>
  <si>
    <t>1714982360</t>
  </si>
  <si>
    <t>722 - 32</t>
  </si>
  <si>
    <t>Šroubení DN 32</t>
  </si>
  <si>
    <t>1492833055</t>
  </si>
  <si>
    <t>722 - 33</t>
  </si>
  <si>
    <t>Šroubení DN 40</t>
  </si>
  <si>
    <t>1923581695</t>
  </si>
  <si>
    <t>722 - 35</t>
  </si>
  <si>
    <t>Tlaková zkouška vodovodního potrubí do d 63, včetně dodání vody, uzavření odvzdušnění a zabezpečení konců potrubí</t>
  </si>
  <si>
    <t>-761884242</t>
  </si>
  <si>
    <t>722 - 36</t>
  </si>
  <si>
    <t>Proplach a dezinfekce vodovodního potrubí do d 63, včetně dodání dezinfekčního přípravku</t>
  </si>
  <si>
    <t>-673292607</t>
  </si>
  <si>
    <t>722 - 37</t>
  </si>
  <si>
    <t>Napuštění nového vodovodního potrubí</t>
  </si>
  <si>
    <t>-1054036950</t>
  </si>
  <si>
    <t>722 - 38</t>
  </si>
  <si>
    <t>Napojení nového vodovodního potrubí na stávající přípojku</t>
  </si>
  <si>
    <t>573657991</t>
  </si>
  <si>
    <t>722 - 39</t>
  </si>
  <si>
    <t>Štítky na potrubí</t>
  </si>
  <si>
    <t>-480403907</t>
  </si>
  <si>
    <t>722 - 40</t>
  </si>
  <si>
    <t>Uchycení vodovodního potrubí</t>
  </si>
  <si>
    <t>-909907567</t>
  </si>
  <si>
    <t>722 - 41</t>
  </si>
  <si>
    <t>Přesun stávajícího zásobníkového ohřívače včetně vystrojení a zpětné montáže</t>
  </si>
  <si>
    <t>-498608690</t>
  </si>
  <si>
    <t>725 - 01</t>
  </si>
  <si>
    <t>Pisoár keramický, závěsný, včetně zápachové uzávěrky a montáže</t>
  </si>
  <si>
    <t>1659176479</t>
  </si>
  <si>
    <t>725 - 02</t>
  </si>
  <si>
    <t>Umyvadlo keramické, závěsné, obdélníkové pod pult, bílé s otvorem pro baterii, včetně zápachové uzávěrky</t>
  </si>
  <si>
    <t>1471470498</t>
  </si>
  <si>
    <t>725 - 03</t>
  </si>
  <si>
    <t>Umyvadlo keramické, závěsné, invalida, bílé s otvorem pro baterii, včetně zápachové uzávěrky</t>
  </si>
  <si>
    <t>-1767079890</t>
  </si>
  <si>
    <t>725 - 04</t>
  </si>
  <si>
    <t>Umyvadlo keramické, závěsné, bílé s otvorem pro baterii, včetně zápachové uzávěrky</t>
  </si>
  <si>
    <t>-696040732</t>
  </si>
  <si>
    <t>725 - 05</t>
  </si>
  <si>
    <t>Montáž umyvadel na konzoly, včetně dodání konzol</t>
  </si>
  <si>
    <t>1779221896</t>
  </si>
  <si>
    <t>725 - 06</t>
  </si>
  <si>
    <t>Konstrukce pro osazení závěsného klozetu včetně veškerého příslušenství pro připojení</t>
  </si>
  <si>
    <t>-1334422892</t>
  </si>
  <si>
    <t>725 - 07</t>
  </si>
  <si>
    <t>Keramická klozetová mísa s hlubokým splachováním, - závěsný</t>
  </si>
  <si>
    <t>1145232879</t>
  </si>
  <si>
    <t>725 - 08</t>
  </si>
  <si>
    <t>Keramická klozetová mísa s hlubokým splachováním, samostatně stojící - WC kombi</t>
  </si>
  <si>
    <t>1173079514</t>
  </si>
  <si>
    <t>725 - 09</t>
  </si>
  <si>
    <t>Keramická klozetová mísa s hlubokým splachováním, závěsný invalidní s madly</t>
  </si>
  <si>
    <t>1777519361</t>
  </si>
  <si>
    <t>725 - 10</t>
  </si>
  <si>
    <t>Sedátko s poklopem pro klozet</t>
  </si>
  <si>
    <t>-1171103609</t>
  </si>
  <si>
    <t>725 - 11</t>
  </si>
  <si>
    <t>Montáž klozetových mís</t>
  </si>
  <si>
    <t>605208785</t>
  </si>
  <si>
    <t>725 - 15</t>
  </si>
  <si>
    <t>Osilikování zařizovacích předmětů</t>
  </si>
  <si>
    <t>-1294542562</t>
  </si>
  <si>
    <t>725 - 16</t>
  </si>
  <si>
    <t>Zápachová uzávěrka pro klimatizační jednotky, podomítková, případně spirálová hadička min. 150 mm</t>
  </si>
  <si>
    <t>1129088462</t>
  </si>
  <si>
    <t>725 - 17</t>
  </si>
  <si>
    <t>Podomítková vodní záp. uzávěrka s tvarovkou pro přívod vody a výtokovým ventilem na hadici, přip. 1"/3/4", odtok DN40/50,materiál PE/Nerez ocel/MS, včetně montáže (pro napojení automatických praček a myček)</t>
  </si>
  <si>
    <t>-1995597050</t>
  </si>
  <si>
    <t>725 - 19</t>
  </si>
  <si>
    <t>Výlevka keramická, včetně mřížky a příslušenství samostatně stojící</t>
  </si>
  <si>
    <t>-1274206613</t>
  </si>
  <si>
    <t>725 - 20</t>
  </si>
  <si>
    <t>Montáž výlevky</t>
  </si>
  <si>
    <t>-951160300</t>
  </si>
  <si>
    <t>725 - 21</t>
  </si>
  <si>
    <t>Automatické splachování pisoáru včetně senzoru a zdroje</t>
  </si>
  <si>
    <t>565777570</t>
  </si>
  <si>
    <t>725 - 22</t>
  </si>
  <si>
    <t>Rohový ventil s filtrem a maticí , 1/2" x 3/8", včetně montáže</t>
  </si>
  <si>
    <t>-2117767313</t>
  </si>
  <si>
    <t>725 - 23</t>
  </si>
  <si>
    <t>Baterie umyvadlová stojánk. ruční páková, včetně mntáže</t>
  </si>
  <si>
    <t>698349308</t>
  </si>
  <si>
    <t>729</t>
  </si>
  <si>
    <t>Ostatrní náklady</t>
  </si>
  <si>
    <t>729 - 01</t>
  </si>
  <si>
    <t>Zaregulování systému</t>
  </si>
  <si>
    <t>-1453000491</t>
  </si>
  <si>
    <t>729 - 02</t>
  </si>
  <si>
    <t>Uvedení do provozu</t>
  </si>
  <si>
    <t>-472654631</t>
  </si>
  <si>
    <t>729 - 03</t>
  </si>
  <si>
    <t>Desinfekce potrubí</t>
  </si>
  <si>
    <t>-1092905828</t>
  </si>
  <si>
    <t>729 - 04</t>
  </si>
  <si>
    <t>Koordinační práce - ostatní profese</t>
  </si>
  <si>
    <t>-536336679</t>
  </si>
  <si>
    <t>729 - 05</t>
  </si>
  <si>
    <t>Stavební přípomocné práce</t>
  </si>
  <si>
    <t>-130091432</t>
  </si>
  <si>
    <t>729 - 06</t>
  </si>
  <si>
    <t>Napuštění soustavy, uvedení do provozu</t>
  </si>
  <si>
    <t>-369590718</t>
  </si>
  <si>
    <t>729 - 07</t>
  </si>
  <si>
    <t>Zkoušky potrubí</t>
  </si>
  <si>
    <t>-1668366595</t>
  </si>
  <si>
    <t>729 - 08</t>
  </si>
  <si>
    <t>Přídružné práce</t>
  </si>
  <si>
    <t>1006359797</t>
  </si>
  <si>
    <t>08 - vytápění</t>
  </si>
  <si>
    <t xml:space="preserve">    731 - Ústřední vytápění </t>
  </si>
  <si>
    <t xml:space="preserve">    735 - Ústřední vytápění - otopná tělesa</t>
  </si>
  <si>
    <t xml:space="preserve">    739 - Ostatní náklady</t>
  </si>
  <si>
    <t>731</t>
  </si>
  <si>
    <t xml:space="preserve">Ústřední vytápění </t>
  </si>
  <si>
    <t>731 - 01</t>
  </si>
  <si>
    <t>Přesun hmot pro vytápění</t>
  </si>
  <si>
    <t>2065430467</t>
  </si>
  <si>
    <t>731 - 02</t>
  </si>
  <si>
    <t>Deskové otopné těleso Korado Radik VK se spodním připojením, včetně ventilové vložky 11 - 4040</t>
  </si>
  <si>
    <t>226492643</t>
  </si>
  <si>
    <t>731 - 03</t>
  </si>
  <si>
    <t>Deskové otopné těleso Korado Radik VK se spodním připojením, včetně ventilové vložky 11 - 5040</t>
  </si>
  <si>
    <t>154141074</t>
  </si>
  <si>
    <t>731 - 04</t>
  </si>
  <si>
    <t>Deskové otopné těleso Korado Radik VK se spodním připojením, včetně ventilové vložky 22 - 5050</t>
  </si>
  <si>
    <t>512625755</t>
  </si>
  <si>
    <t>731 - 05</t>
  </si>
  <si>
    <t>Deskové otopné těleso Korado Radik VK se spodním připojením, včetně ventilové vložky 22 - 5060</t>
  </si>
  <si>
    <t>53075883</t>
  </si>
  <si>
    <t>731 - 06</t>
  </si>
  <si>
    <t>Deskové otopné těleso Korado Radik VK se spodním připojením, včetně ventilové vložky 22 - 5070</t>
  </si>
  <si>
    <t>-1162018179</t>
  </si>
  <si>
    <t>731 - 07</t>
  </si>
  <si>
    <t>Deskové otopné těleso Korado Radik VK se spodním připojením, včetně ventilové vložky 22 - 5080</t>
  </si>
  <si>
    <t>1794945156</t>
  </si>
  <si>
    <t>731 - 08</t>
  </si>
  <si>
    <t>Deskové otopné těleso Korado Radik VK se spodním připojením, včetně ventilové vložky 22 - 5090</t>
  </si>
  <si>
    <t>-997527106</t>
  </si>
  <si>
    <t>731 - 09</t>
  </si>
  <si>
    <t>Deskové otopné těleso Korado Radik VK se spodním připojením, včetně ventilové vložky 22 - 50100</t>
  </si>
  <si>
    <t>1316894513</t>
  </si>
  <si>
    <t>731 - 10</t>
  </si>
  <si>
    <t>Deskové otopné těleso Korado Radik VK se spodním připojením, včetně ventilové vložky 22 - 50120</t>
  </si>
  <si>
    <t>395941777</t>
  </si>
  <si>
    <t>731 - 11</t>
  </si>
  <si>
    <t>Deskové otopné těleso Korado Radik VK se spodním připojením, včetně ventilové vložky 22 - 50140</t>
  </si>
  <si>
    <t>-2018286841</t>
  </si>
  <si>
    <t>731 - 12</t>
  </si>
  <si>
    <t>Montáž deskových otopných těles</t>
  </si>
  <si>
    <t>-171721181</t>
  </si>
  <si>
    <t>731 - 13</t>
  </si>
  <si>
    <t>Radiátorové šrubení Oventrop Multiflex, VK</t>
  </si>
  <si>
    <t>-1358279904</t>
  </si>
  <si>
    <t>731 - 14</t>
  </si>
  <si>
    <t>Termostatický ventil radiátorový</t>
  </si>
  <si>
    <t>812876654</t>
  </si>
  <si>
    <t>731 - 15</t>
  </si>
  <si>
    <t>Termostatická hlavice nastavitelná Uni- LH</t>
  </si>
  <si>
    <t>122558220</t>
  </si>
  <si>
    <t>731 - 16</t>
  </si>
  <si>
    <t>1257633881</t>
  </si>
  <si>
    <t>731 - 17</t>
  </si>
  <si>
    <t>Závěsy typu U, L a objímky na potrubí</t>
  </si>
  <si>
    <t>-793965338</t>
  </si>
  <si>
    <t>731 - 18</t>
  </si>
  <si>
    <t>Potrubí měděné, včetně všech tvarovek (může být nahrazeno na ocel DN15,DN20) 18 x 1</t>
  </si>
  <si>
    <t>-1987472115</t>
  </si>
  <si>
    <t>731 - 19</t>
  </si>
  <si>
    <t>Potrubí měděné, včetně všech tvarovek (může být nahrazeno na ocel DN15,DN20) 22 x 1</t>
  </si>
  <si>
    <t>20613254</t>
  </si>
  <si>
    <t>731 - 20</t>
  </si>
  <si>
    <t>Montáž potrubí z měděných trubek spojovaných lisováním 18x1</t>
  </si>
  <si>
    <t>687385927</t>
  </si>
  <si>
    <t>731 - 21</t>
  </si>
  <si>
    <t>Montáž potrubí z měděných trubek spojovaných lisováním 22x1</t>
  </si>
  <si>
    <t>1890847935</t>
  </si>
  <si>
    <t>731 - 22</t>
  </si>
  <si>
    <t>Tepelní návleková izolace Mirelon tl. Stěny 13 mm, pro potrubí 15x1</t>
  </si>
  <si>
    <t>588829263</t>
  </si>
  <si>
    <t>731 - 23</t>
  </si>
  <si>
    <t>Tepelní návleková izolace Mirelon tl. Stěny 13 mm, pro potrubí 22x1</t>
  </si>
  <si>
    <t>-250830170</t>
  </si>
  <si>
    <t>731 - 24</t>
  </si>
  <si>
    <t>Automatický odvzdušňovací ventil, tmax=100°C, PN6 DN15</t>
  </si>
  <si>
    <t>-667486241</t>
  </si>
  <si>
    <t>731 - 25</t>
  </si>
  <si>
    <t>Radiátorový odvzdušňovací ventil 1/2" s těsněním</t>
  </si>
  <si>
    <t>-2128822917</t>
  </si>
  <si>
    <t>731 - 26</t>
  </si>
  <si>
    <t>-1772441484</t>
  </si>
  <si>
    <t>731 - 27</t>
  </si>
  <si>
    <t>Manometr 0-2,5 bar, M20x1,5</t>
  </si>
  <si>
    <t>-1895049184</t>
  </si>
  <si>
    <t>731 - 28</t>
  </si>
  <si>
    <t>2108972892</t>
  </si>
  <si>
    <t>731 - 29</t>
  </si>
  <si>
    <t>-206931009</t>
  </si>
  <si>
    <t>731 - 30</t>
  </si>
  <si>
    <t>Napojení na stávající rozvody</t>
  </si>
  <si>
    <t>1675138563</t>
  </si>
  <si>
    <t>735</t>
  </si>
  <si>
    <t>Ústřední vytápění - otopná tělesa</t>
  </si>
  <si>
    <t>735151812</t>
  </si>
  <si>
    <t>Demontáž otopných těles panelových jednořadých stavební délky přes 1500 do 2820 mm</t>
  </si>
  <si>
    <t>359907099</t>
  </si>
  <si>
    <t>https://podminky.urs.cz/item/CS_URS_2024_02/735151812</t>
  </si>
  <si>
    <t>739</t>
  </si>
  <si>
    <t>Ostatní náklady</t>
  </si>
  <si>
    <t>739 - 01</t>
  </si>
  <si>
    <t>Zaregulování rozvodů</t>
  </si>
  <si>
    <t>-1496783516</t>
  </si>
  <si>
    <t>739 - 02</t>
  </si>
  <si>
    <t>Stavební přípomoce</t>
  </si>
  <si>
    <t>1160612592</t>
  </si>
  <si>
    <t>739 - 03</t>
  </si>
  <si>
    <t>861857345</t>
  </si>
  <si>
    <t>739 - 04</t>
  </si>
  <si>
    <t>984291957</t>
  </si>
  <si>
    <t>739 - 05</t>
  </si>
  <si>
    <t>Topná zkouška</t>
  </si>
  <si>
    <t>1586772294</t>
  </si>
  <si>
    <t>739 - 06</t>
  </si>
  <si>
    <t>Přídružné a koordinační práce</t>
  </si>
  <si>
    <t>-1988751639</t>
  </si>
  <si>
    <t>99 - vedlejší a ostatní náklady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</si>
  <si>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</si>
  <si>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</si>
  <si>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</si>
  <si>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</si>
  <si>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</si>
  <si>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</si>
  <si>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</si>
  <si>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</si>
  <si>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3.109</t>
  </si>
  <si>
    <t>Dopravní opatření</t>
  </si>
  <si>
    <t>-1621262541</t>
  </si>
  <si>
    <t>3.111</t>
  </si>
  <si>
    <t>Označení stavby</t>
  </si>
  <si>
    <t>-1881381045</t>
  </si>
  <si>
    <t>3.112</t>
  </si>
  <si>
    <t>Fotodokumentace stavby a všech objektů</t>
  </si>
  <si>
    <t>-525337798</t>
  </si>
  <si>
    <t>3.113</t>
  </si>
  <si>
    <t>Pasportizace stávajících objektů před výstavbou (1x) a po výstavbě (1x)</t>
  </si>
  <si>
    <t>-427761195</t>
  </si>
  <si>
    <t>VRN1</t>
  </si>
  <si>
    <t>Průzkumné, geodetické a projektové práce</t>
  </si>
  <si>
    <t>012002000</t>
  </si>
  <si>
    <t>Geodetické práce</t>
  </si>
  <si>
    <t>-1075320316</t>
  </si>
  <si>
    <t>vytyčení sítí a konstrukcí, práce v průběhu realizace</t>
  </si>
  <si>
    <t>vytičení sítí</t>
  </si>
  <si>
    <t>013254000</t>
  </si>
  <si>
    <t>Dokumentace skutečného provedení stavby</t>
  </si>
  <si>
    <t>-1386734600</t>
  </si>
  <si>
    <t>013294000.1</t>
  </si>
  <si>
    <t>vzorkování</t>
  </si>
  <si>
    <t>-1585920588</t>
  </si>
  <si>
    <t>VRN3</t>
  </si>
  <si>
    <t>Zařízení staveniště</t>
  </si>
  <si>
    <t>030001000</t>
  </si>
  <si>
    <t>proc</t>
  </si>
  <si>
    <t>2019719179</t>
  </si>
  <si>
    <t>031303000</t>
  </si>
  <si>
    <t>Náklady na zábor</t>
  </si>
  <si>
    <t>1024</t>
  </si>
  <si>
    <t>-205033595</t>
  </si>
  <si>
    <t>https://podminky.urs.cz/item/CS_URS_2024_02/031303000</t>
  </si>
  <si>
    <t>VRN4</t>
  </si>
  <si>
    <t>Inženýrská činnost</t>
  </si>
  <si>
    <t>045203000</t>
  </si>
  <si>
    <t>Kompletační činnost</t>
  </si>
  <si>
    <t>594012705</t>
  </si>
  <si>
    <t>049103000</t>
  </si>
  <si>
    <t>Náklady vzniklé v souvislosti s realizací stavby</t>
  </si>
  <si>
    <t>-944243876</t>
  </si>
  <si>
    <t>VRN7</t>
  </si>
  <si>
    <t>Provozní vlivy</t>
  </si>
  <si>
    <t>070001000.3</t>
  </si>
  <si>
    <t>Dílenská projektová dokumentace - atypické výplně otvorů</t>
  </si>
  <si>
    <t>1176110592</t>
  </si>
  <si>
    <t xml:space="preserve">dílenská projektová dokumentace </t>
  </si>
  <si>
    <t>070001000.31</t>
  </si>
  <si>
    <t>Dílenská projektová dokumentace - ocelové konstrukce</t>
  </si>
  <si>
    <t>1278039997</t>
  </si>
  <si>
    <t>070001000.32</t>
  </si>
  <si>
    <t>Dílenská projektová dokumentace - kuchyňské linky</t>
  </si>
  <si>
    <t>-2040302835</t>
  </si>
  <si>
    <t>070001000.33</t>
  </si>
  <si>
    <t>Dílenská projektová dokumentace - zámečnické konstrukce</t>
  </si>
  <si>
    <t>-1401501408</t>
  </si>
  <si>
    <t>070001000.7</t>
  </si>
  <si>
    <t>Podklady pro zajištění kolaudace stavby</t>
  </si>
  <si>
    <t>241760961</t>
  </si>
  <si>
    <t>podklady pro zajištění kolaudace stavby nebo souhlasu s užíváním stavby, účast na kolaudaci stavby</t>
  </si>
  <si>
    <t xml:space="preserve">dvě vyhotovení dokladové části + digitální forna  v pdf</t>
  </si>
  <si>
    <t>080001000.1</t>
  </si>
  <si>
    <t>Předání sítí před zakrytím sítí</t>
  </si>
  <si>
    <t>-276946800</t>
  </si>
  <si>
    <t>VRN9</t>
  </si>
  <si>
    <t>091002000</t>
  </si>
  <si>
    <t>sondy pro ověření stávajících sítí TI</t>
  </si>
  <si>
    <t>-616781657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</si>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</sst>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71" TargetMode="External" /><Relationship Id="rId2" Type="http://schemas.openxmlformats.org/officeDocument/2006/relationships/hyperlink" Target="https://podminky.urs.cz/item/CS_URS_2024_02/113107181" TargetMode="External" /><Relationship Id="rId3" Type="http://schemas.openxmlformats.org/officeDocument/2006/relationships/hyperlink" Target="https://podminky.urs.cz/item/CS_URS_2024_02/12225110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310239211" TargetMode="External" /><Relationship Id="rId11" Type="http://schemas.openxmlformats.org/officeDocument/2006/relationships/hyperlink" Target="https://podminky.urs.cz/item/CS_URS_2024_02/317168012" TargetMode="External" /><Relationship Id="rId12" Type="http://schemas.openxmlformats.org/officeDocument/2006/relationships/hyperlink" Target="https://podminky.urs.cz/item/CS_URS_2024_02/317168013" TargetMode="External" /><Relationship Id="rId13" Type="http://schemas.openxmlformats.org/officeDocument/2006/relationships/hyperlink" Target="https://podminky.urs.cz/item/CS_URS_2024_02/317234410" TargetMode="External" /><Relationship Id="rId14" Type="http://schemas.openxmlformats.org/officeDocument/2006/relationships/hyperlink" Target="https://podminky.urs.cz/item/CS_URS_2024_02/317944321" TargetMode="External" /><Relationship Id="rId15" Type="http://schemas.openxmlformats.org/officeDocument/2006/relationships/hyperlink" Target="https://podminky.urs.cz/item/CS_URS_2024_02/317944323" TargetMode="External" /><Relationship Id="rId16" Type="http://schemas.openxmlformats.org/officeDocument/2006/relationships/hyperlink" Target="https://podminky.urs.cz/item/CS_URS_2024_02/340231115" TargetMode="External" /><Relationship Id="rId17" Type="http://schemas.openxmlformats.org/officeDocument/2006/relationships/hyperlink" Target="https://podminky.urs.cz/item/CS_URS_2024_02/340237212" TargetMode="External" /><Relationship Id="rId18" Type="http://schemas.openxmlformats.org/officeDocument/2006/relationships/hyperlink" Target="https://podminky.urs.cz/item/CS_URS_2024_02/340239212" TargetMode="External" /><Relationship Id="rId19" Type="http://schemas.openxmlformats.org/officeDocument/2006/relationships/hyperlink" Target="https://podminky.urs.cz/item/CS_URS_2024_02/342244211" TargetMode="External" /><Relationship Id="rId20" Type="http://schemas.openxmlformats.org/officeDocument/2006/relationships/hyperlink" Target="https://podminky.urs.cz/item/CS_URS_2024_02/342291112" TargetMode="External" /><Relationship Id="rId21" Type="http://schemas.openxmlformats.org/officeDocument/2006/relationships/hyperlink" Target="https://podminky.urs.cz/item/CS_URS_2024_02/342291121" TargetMode="External" /><Relationship Id="rId22" Type="http://schemas.openxmlformats.org/officeDocument/2006/relationships/hyperlink" Target="https://podminky.urs.cz/item/CS_URS_2024_02/346244381" TargetMode="External" /><Relationship Id="rId23" Type="http://schemas.openxmlformats.org/officeDocument/2006/relationships/hyperlink" Target="https://podminky.urs.cz/item/CS_URS_2024_02/349231811" TargetMode="External" /><Relationship Id="rId24" Type="http://schemas.openxmlformats.org/officeDocument/2006/relationships/hyperlink" Target="https://podminky.urs.cz/item/CS_URS_2024_02/349231821" TargetMode="External" /><Relationship Id="rId25" Type="http://schemas.openxmlformats.org/officeDocument/2006/relationships/hyperlink" Target="https://podminky.urs.cz/item/CS_URS_2024_02/413232211" TargetMode="External" /><Relationship Id="rId26" Type="http://schemas.openxmlformats.org/officeDocument/2006/relationships/hyperlink" Target="https://podminky.urs.cz/item/CS_URS_2024_02/413232221" TargetMode="External" /><Relationship Id="rId27" Type="http://schemas.openxmlformats.org/officeDocument/2006/relationships/hyperlink" Target="https://podminky.urs.cz/item/CS_URS_2024_02/430321414" TargetMode="External" /><Relationship Id="rId28" Type="http://schemas.openxmlformats.org/officeDocument/2006/relationships/hyperlink" Target="https://podminky.urs.cz/item/CS_URS_2024_02/431351121" TargetMode="External" /><Relationship Id="rId29" Type="http://schemas.openxmlformats.org/officeDocument/2006/relationships/hyperlink" Target="https://podminky.urs.cz/item/CS_URS_2024_02/431351122" TargetMode="External" /><Relationship Id="rId30" Type="http://schemas.openxmlformats.org/officeDocument/2006/relationships/hyperlink" Target="https://podminky.urs.cz/item/CS_URS_2024_02/564910411" TargetMode="External" /><Relationship Id="rId31" Type="http://schemas.openxmlformats.org/officeDocument/2006/relationships/hyperlink" Target="https://podminky.urs.cz/item/CS_URS_2024_02/573111112" TargetMode="External" /><Relationship Id="rId32" Type="http://schemas.openxmlformats.org/officeDocument/2006/relationships/hyperlink" Target="https://podminky.urs.cz/item/CS_URS_2024_02/611131101" TargetMode="External" /><Relationship Id="rId33" Type="http://schemas.openxmlformats.org/officeDocument/2006/relationships/hyperlink" Target="https://podminky.urs.cz/item/CS_URS_2024_02/611311133" TargetMode="External" /><Relationship Id="rId34" Type="http://schemas.openxmlformats.org/officeDocument/2006/relationships/hyperlink" Target="https://podminky.urs.cz/item/CS_URS_2024_02/611321123" TargetMode="External" /><Relationship Id="rId35" Type="http://schemas.openxmlformats.org/officeDocument/2006/relationships/hyperlink" Target="https://podminky.urs.cz/item/CS_URS_2024_02/611321191" TargetMode="External" /><Relationship Id="rId36" Type="http://schemas.openxmlformats.org/officeDocument/2006/relationships/hyperlink" Target="https://podminky.urs.cz/item/CS_URS_2024_02/612131101" TargetMode="External" /><Relationship Id="rId37" Type="http://schemas.openxmlformats.org/officeDocument/2006/relationships/hyperlink" Target="https://podminky.urs.cz/item/CS_URS_2024_02/612311131" TargetMode="External" /><Relationship Id="rId38" Type="http://schemas.openxmlformats.org/officeDocument/2006/relationships/hyperlink" Target="https://podminky.urs.cz/item/CS_URS_2024_02/612321121" TargetMode="External" /><Relationship Id="rId39" Type="http://schemas.openxmlformats.org/officeDocument/2006/relationships/hyperlink" Target="https://podminky.urs.cz/item/CS_URS_2024_02/612321191" TargetMode="External" /><Relationship Id="rId40" Type="http://schemas.openxmlformats.org/officeDocument/2006/relationships/hyperlink" Target="https://podminky.urs.cz/item/CS_URS_2024_02/612325302" TargetMode="External" /><Relationship Id="rId41" Type="http://schemas.openxmlformats.org/officeDocument/2006/relationships/hyperlink" Target="https://podminky.urs.cz/item/CS_URS_2024_02/615142012" TargetMode="External" /><Relationship Id="rId42" Type="http://schemas.openxmlformats.org/officeDocument/2006/relationships/hyperlink" Target="https://podminky.urs.cz/item/CS_URS_2024_02/621221003" TargetMode="External" /><Relationship Id="rId43" Type="http://schemas.openxmlformats.org/officeDocument/2006/relationships/hyperlink" Target="https://podminky.urs.cz/item/CS_URS_2024_02/622151031" TargetMode="External" /><Relationship Id="rId44" Type="http://schemas.openxmlformats.org/officeDocument/2006/relationships/hyperlink" Target="https://podminky.urs.cz/item/CS_URS_2024_02/622325452" TargetMode="External" /><Relationship Id="rId45" Type="http://schemas.openxmlformats.org/officeDocument/2006/relationships/hyperlink" Target="https://podminky.urs.cz/item/CS_URS_2024_02/622531012" TargetMode="External" /><Relationship Id="rId46" Type="http://schemas.openxmlformats.org/officeDocument/2006/relationships/hyperlink" Target="https://podminky.urs.cz/item/CS_URS_2024_02/628195001" TargetMode="External" /><Relationship Id="rId47" Type="http://schemas.openxmlformats.org/officeDocument/2006/relationships/hyperlink" Target="https://podminky.urs.cz/item/CS_URS_2024_02/642942111" TargetMode="External" /><Relationship Id="rId48" Type="http://schemas.openxmlformats.org/officeDocument/2006/relationships/hyperlink" Target="https://podminky.urs.cz/item/CS_URS_2024_02/953334121" TargetMode="External" /><Relationship Id="rId49" Type="http://schemas.openxmlformats.org/officeDocument/2006/relationships/hyperlink" Target="https://podminky.urs.cz/item/CS_URS_2024_02/953961213" TargetMode="External" /><Relationship Id="rId50" Type="http://schemas.openxmlformats.org/officeDocument/2006/relationships/hyperlink" Target="https://podminky.urs.cz/item/CS_URS_2024_02/953965124" TargetMode="External" /><Relationship Id="rId51" Type="http://schemas.openxmlformats.org/officeDocument/2006/relationships/hyperlink" Target="https://podminky.urs.cz/item/CS_URS_2024_02/962031133" TargetMode="External" /><Relationship Id="rId52" Type="http://schemas.openxmlformats.org/officeDocument/2006/relationships/hyperlink" Target="https://podminky.urs.cz/item/CS_URS_2024_02/967031733" TargetMode="External" /><Relationship Id="rId53" Type="http://schemas.openxmlformats.org/officeDocument/2006/relationships/hyperlink" Target="https://podminky.urs.cz/item/CS_URS_2024_02/967031734" TargetMode="External" /><Relationship Id="rId54" Type="http://schemas.openxmlformats.org/officeDocument/2006/relationships/hyperlink" Target="https://podminky.urs.cz/item/CS_URS_2024_02/968062354" TargetMode="External" /><Relationship Id="rId55" Type="http://schemas.openxmlformats.org/officeDocument/2006/relationships/hyperlink" Target="https://podminky.urs.cz/item/CS_URS_2024_02/968072455" TargetMode="External" /><Relationship Id="rId56" Type="http://schemas.openxmlformats.org/officeDocument/2006/relationships/hyperlink" Target="https://podminky.urs.cz/item/CS_URS_2024_02/971033441" TargetMode="External" /><Relationship Id="rId57" Type="http://schemas.openxmlformats.org/officeDocument/2006/relationships/hyperlink" Target="https://podminky.urs.cz/item/CS_URS_2024_02/971033631" TargetMode="External" /><Relationship Id="rId58" Type="http://schemas.openxmlformats.org/officeDocument/2006/relationships/hyperlink" Target="https://podminky.urs.cz/item/CS_URS_2024_02/971033651" TargetMode="External" /><Relationship Id="rId59" Type="http://schemas.openxmlformats.org/officeDocument/2006/relationships/hyperlink" Target="https://podminky.urs.cz/item/CS_URS_2024_02/971033681" TargetMode="External" /><Relationship Id="rId60" Type="http://schemas.openxmlformats.org/officeDocument/2006/relationships/hyperlink" Target="https://podminky.urs.cz/item/CS_URS_2024_02/972033171" TargetMode="External" /><Relationship Id="rId61" Type="http://schemas.openxmlformats.org/officeDocument/2006/relationships/hyperlink" Target="https://podminky.urs.cz/item/CS_URS_2024_02/972033271" TargetMode="External" /><Relationship Id="rId62" Type="http://schemas.openxmlformats.org/officeDocument/2006/relationships/hyperlink" Target="https://podminky.urs.cz/item/CS_URS_2024_02/973031151" TargetMode="External" /><Relationship Id="rId63" Type="http://schemas.openxmlformats.org/officeDocument/2006/relationships/hyperlink" Target="https://podminky.urs.cz/item/CS_URS_2024_02/974031664" TargetMode="External" /><Relationship Id="rId64" Type="http://schemas.openxmlformats.org/officeDocument/2006/relationships/hyperlink" Target="https://podminky.urs.cz/item/CS_URS_2024_02/974031666" TargetMode="External" /><Relationship Id="rId65" Type="http://schemas.openxmlformats.org/officeDocument/2006/relationships/hyperlink" Target="https://podminky.urs.cz/item/CS_URS_2024_02/978011191" TargetMode="External" /><Relationship Id="rId66" Type="http://schemas.openxmlformats.org/officeDocument/2006/relationships/hyperlink" Target="https://podminky.urs.cz/item/CS_URS_2024_02/978013191" TargetMode="External" /><Relationship Id="rId67" Type="http://schemas.openxmlformats.org/officeDocument/2006/relationships/hyperlink" Target="https://podminky.urs.cz/item/CS_URS_2024_02/978019331" TargetMode="External" /><Relationship Id="rId68" Type="http://schemas.openxmlformats.org/officeDocument/2006/relationships/hyperlink" Target="https://podminky.urs.cz/item/CS_URS_2024_02/981511116" TargetMode="External" /><Relationship Id="rId69" Type="http://schemas.openxmlformats.org/officeDocument/2006/relationships/hyperlink" Target="https://podminky.urs.cz/item/CS_URS_2024_02/985311311" TargetMode="External" /><Relationship Id="rId70" Type="http://schemas.openxmlformats.org/officeDocument/2006/relationships/hyperlink" Target="https://podminky.urs.cz/item/CS_URS_2024_02/985312132" TargetMode="External" /><Relationship Id="rId71" Type="http://schemas.openxmlformats.org/officeDocument/2006/relationships/hyperlink" Target="https://podminky.urs.cz/item/CS_URS_2024_02/711112001" TargetMode="External" /><Relationship Id="rId72" Type="http://schemas.openxmlformats.org/officeDocument/2006/relationships/hyperlink" Target="https://podminky.urs.cz/item/CS_URS_2024_02/711142559" TargetMode="External" /><Relationship Id="rId73" Type="http://schemas.openxmlformats.org/officeDocument/2006/relationships/hyperlink" Target="https://podminky.urs.cz/item/CS_URS_2024_02/711492485" TargetMode="External" /><Relationship Id="rId74" Type="http://schemas.openxmlformats.org/officeDocument/2006/relationships/hyperlink" Target="https://podminky.urs.cz/item/CS_URS_2024_02/711493111" TargetMode="External" /><Relationship Id="rId75" Type="http://schemas.openxmlformats.org/officeDocument/2006/relationships/hyperlink" Target="https://podminky.urs.cz/item/CS_URS_2024_02/711493121" TargetMode="External" /><Relationship Id="rId76" Type="http://schemas.openxmlformats.org/officeDocument/2006/relationships/hyperlink" Target="https://podminky.urs.cz/item/CS_URS_2024_02/998711123" TargetMode="External" /><Relationship Id="rId77" Type="http://schemas.openxmlformats.org/officeDocument/2006/relationships/hyperlink" Target="https://podminky.urs.cz/item/CS_URS_2024_02/998711129" TargetMode="External" /><Relationship Id="rId78" Type="http://schemas.openxmlformats.org/officeDocument/2006/relationships/hyperlink" Target="https://podminky.urs.cz/item/CS_URS_2024_02/725291653" TargetMode="External" /><Relationship Id="rId79" Type="http://schemas.openxmlformats.org/officeDocument/2006/relationships/hyperlink" Target="https://podminky.urs.cz/item/CS_URS_2024_02/725291654" TargetMode="External" /><Relationship Id="rId80" Type="http://schemas.openxmlformats.org/officeDocument/2006/relationships/hyperlink" Target="https://podminky.urs.cz/item/CS_URS_2024_02/725291668" TargetMode="External" /><Relationship Id="rId81" Type="http://schemas.openxmlformats.org/officeDocument/2006/relationships/hyperlink" Target="https://podminky.urs.cz/item/CS_URS_2024_02/725291670" TargetMode="External" /><Relationship Id="rId82" Type="http://schemas.openxmlformats.org/officeDocument/2006/relationships/hyperlink" Target="https://podminky.urs.cz/item/CS_URS_2024_02/998725103" TargetMode="External" /><Relationship Id="rId83" Type="http://schemas.openxmlformats.org/officeDocument/2006/relationships/hyperlink" Target="https://podminky.urs.cz/item/CS_URS_2024_02/998725192" TargetMode="External" /><Relationship Id="rId84" Type="http://schemas.openxmlformats.org/officeDocument/2006/relationships/hyperlink" Target="https://podminky.urs.cz/item/CS_URS_2024_02/762331921" TargetMode="External" /><Relationship Id="rId85" Type="http://schemas.openxmlformats.org/officeDocument/2006/relationships/hyperlink" Target="https://podminky.urs.cz/item/CS_URS_2024_02/762332922" TargetMode="External" /><Relationship Id="rId86" Type="http://schemas.openxmlformats.org/officeDocument/2006/relationships/hyperlink" Target="https://podminky.urs.cz/item/CS_URS_2024_02/998762123" TargetMode="External" /><Relationship Id="rId87" Type="http://schemas.openxmlformats.org/officeDocument/2006/relationships/hyperlink" Target="https://podminky.urs.cz/item/CS_URS_2024_02/998762129" TargetMode="External" /><Relationship Id="rId88" Type="http://schemas.openxmlformats.org/officeDocument/2006/relationships/hyperlink" Target="https://podminky.urs.cz/item/CS_URS_2024_02/763111333" TargetMode="External" /><Relationship Id="rId89" Type="http://schemas.openxmlformats.org/officeDocument/2006/relationships/hyperlink" Target="https://podminky.urs.cz/item/CS_URS_2024_02/763111417" TargetMode="External" /><Relationship Id="rId90" Type="http://schemas.openxmlformats.org/officeDocument/2006/relationships/hyperlink" Target="https://podminky.urs.cz/item/CS_URS_2024_02/763111437" TargetMode="External" /><Relationship Id="rId91" Type="http://schemas.openxmlformats.org/officeDocument/2006/relationships/hyperlink" Target="https://podminky.urs.cz/item/CS_URS_2024_02/763111717" TargetMode="External" /><Relationship Id="rId92" Type="http://schemas.openxmlformats.org/officeDocument/2006/relationships/hyperlink" Target="https://podminky.urs.cz/item/CS_URS_2024_02/763111718" TargetMode="External" /><Relationship Id="rId93" Type="http://schemas.openxmlformats.org/officeDocument/2006/relationships/hyperlink" Target="https://podminky.urs.cz/item/CS_URS_2024_02/763111771" TargetMode="External" /><Relationship Id="rId94" Type="http://schemas.openxmlformats.org/officeDocument/2006/relationships/hyperlink" Target="https://podminky.urs.cz/item/CS_URS_2024_02/763112363" TargetMode="External" /><Relationship Id="rId95" Type="http://schemas.openxmlformats.org/officeDocument/2006/relationships/hyperlink" Target="https://podminky.urs.cz/item/CS_URS_2024_02/763113349" TargetMode="External" /><Relationship Id="rId96" Type="http://schemas.openxmlformats.org/officeDocument/2006/relationships/hyperlink" Target="https://podminky.urs.cz/item/CS_URS_2024_02/763121450" TargetMode="External" /><Relationship Id="rId97" Type="http://schemas.openxmlformats.org/officeDocument/2006/relationships/hyperlink" Target="https://podminky.urs.cz/item/CS_URS_2024_02/763121714" TargetMode="External" /><Relationship Id="rId98" Type="http://schemas.openxmlformats.org/officeDocument/2006/relationships/hyperlink" Target="https://podminky.urs.cz/item/CS_URS_2024_02/763121715" TargetMode="External" /><Relationship Id="rId99" Type="http://schemas.openxmlformats.org/officeDocument/2006/relationships/hyperlink" Target="https://podminky.urs.cz/item/CS_URS_2024_02/763121761" TargetMode="External" /><Relationship Id="rId100" Type="http://schemas.openxmlformats.org/officeDocument/2006/relationships/hyperlink" Target="https://podminky.urs.cz/item/CS_URS_2024_02/763131411" TargetMode="External" /><Relationship Id="rId101" Type="http://schemas.openxmlformats.org/officeDocument/2006/relationships/hyperlink" Target="https://podminky.urs.cz/item/CS_URS_2024_02/763131441" TargetMode="External" /><Relationship Id="rId102" Type="http://schemas.openxmlformats.org/officeDocument/2006/relationships/hyperlink" Target="https://podminky.urs.cz/item/CS_URS_2024_02/763131714" TargetMode="External" /><Relationship Id="rId103" Type="http://schemas.openxmlformats.org/officeDocument/2006/relationships/hyperlink" Target="https://podminky.urs.cz/item/CS_URS_2024_02/763131731" TargetMode="External" /><Relationship Id="rId104" Type="http://schemas.openxmlformats.org/officeDocument/2006/relationships/hyperlink" Target="https://podminky.urs.cz/item/CS_URS_2024_02/763131751" TargetMode="External" /><Relationship Id="rId105" Type="http://schemas.openxmlformats.org/officeDocument/2006/relationships/hyperlink" Target="https://podminky.urs.cz/item/CS_URS_2024_02/763131771" TargetMode="External" /><Relationship Id="rId106" Type="http://schemas.openxmlformats.org/officeDocument/2006/relationships/hyperlink" Target="https://podminky.urs.cz/item/CS_URS_2024_02/763131821" TargetMode="External" /><Relationship Id="rId107" Type="http://schemas.openxmlformats.org/officeDocument/2006/relationships/hyperlink" Target="https://podminky.urs.cz/item/CS_URS_2024_02/763135102" TargetMode="External" /><Relationship Id="rId108" Type="http://schemas.openxmlformats.org/officeDocument/2006/relationships/hyperlink" Target="https://podminky.urs.cz/item/CS_URS_2024_02/763135812" TargetMode="External" /><Relationship Id="rId109" Type="http://schemas.openxmlformats.org/officeDocument/2006/relationships/hyperlink" Target="https://podminky.urs.cz/item/CS_URS_2024_02/763161761" TargetMode="External" /><Relationship Id="rId110" Type="http://schemas.openxmlformats.org/officeDocument/2006/relationships/hyperlink" Target="https://podminky.urs.cz/item/CS_URS_2024_02/763161763" TargetMode="External" /><Relationship Id="rId111" Type="http://schemas.openxmlformats.org/officeDocument/2006/relationships/hyperlink" Target="https://podminky.urs.cz/item/CS_URS_2024_02/763161791" TargetMode="External" /><Relationship Id="rId112" Type="http://schemas.openxmlformats.org/officeDocument/2006/relationships/hyperlink" Target="https://podminky.urs.cz/item/CS_URS_2024_02/763161822" TargetMode="External" /><Relationship Id="rId113" Type="http://schemas.openxmlformats.org/officeDocument/2006/relationships/hyperlink" Target="https://podminky.urs.cz/item/CS_URS_2024_02/763172413" TargetMode="External" /><Relationship Id="rId114" Type="http://schemas.openxmlformats.org/officeDocument/2006/relationships/hyperlink" Target="https://podminky.urs.cz/item/CS_URS_2024_02/763172415" TargetMode="External" /><Relationship Id="rId115" Type="http://schemas.openxmlformats.org/officeDocument/2006/relationships/hyperlink" Target="https://podminky.urs.cz/item/CS_URS_2024_02/763181311" TargetMode="External" /><Relationship Id="rId116" Type="http://schemas.openxmlformats.org/officeDocument/2006/relationships/hyperlink" Target="https://podminky.urs.cz/item/CS_URS_2024_02/763181412" TargetMode="External" /><Relationship Id="rId117" Type="http://schemas.openxmlformats.org/officeDocument/2006/relationships/hyperlink" Target="https://podminky.urs.cz/item/CS_URS_2024_02/763182411" TargetMode="External" /><Relationship Id="rId118" Type="http://schemas.openxmlformats.org/officeDocument/2006/relationships/hyperlink" Target="https://podminky.urs.cz/item/CS_URS_2024_02/998763333" TargetMode="External" /><Relationship Id="rId119" Type="http://schemas.openxmlformats.org/officeDocument/2006/relationships/hyperlink" Target="https://podminky.urs.cz/item/CS_URS_2024_02/998763339" TargetMode="External" /><Relationship Id="rId120" Type="http://schemas.openxmlformats.org/officeDocument/2006/relationships/hyperlink" Target="https://podminky.urs.cz/item/CS_URS_2024_02/764203152" TargetMode="External" /><Relationship Id="rId121" Type="http://schemas.openxmlformats.org/officeDocument/2006/relationships/hyperlink" Target="https://podminky.urs.cz/item/CS_URS_2024_02/764213652" TargetMode="External" /><Relationship Id="rId122" Type="http://schemas.openxmlformats.org/officeDocument/2006/relationships/hyperlink" Target="https://podminky.urs.cz/item/CS_URS_2024_02/764241566" TargetMode="External" /><Relationship Id="rId123" Type="http://schemas.openxmlformats.org/officeDocument/2006/relationships/hyperlink" Target="https://podminky.urs.cz/item/CS_URS_2024_02/764242504" TargetMode="External" /><Relationship Id="rId124" Type="http://schemas.openxmlformats.org/officeDocument/2006/relationships/hyperlink" Target="https://podminky.urs.cz/item/CS_URS_2024_02/764242533" TargetMode="External" /><Relationship Id="rId125" Type="http://schemas.openxmlformats.org/officeDocument/2006/relationships/hyperlink" Target="https://podminky.urs.cz/item/CS_URS_2024_02/764246542" TargetMode="External" /><Relationship Id="rId126" Type="http://schemas.openxmlformats.org/officeDocument/2006/relationships/hyperlink" Target="https://podminky.urs.cz/item/CS_URS_2024_02/764341517" TargetMode="External" /><Relationship Id="rId127" Type="http://schemas.openxmlformats.org/officeDocument/2006/relationships/hyperlink" Target="https://podminky.urs.cz/item/CS_URS_2024_02/998764123" TargetMode="External" /><Relationship Id="rId128" Type="http://schemas.openxmlformats.org/officeDocument/2006/relationships/hyperlink" Target="https://podminky.urs.cz/item/CS_URS_2024_02/998764129" TargetMode="External" /><Relationship Id="rId129" Type="http://schemas.openxmlformats.org/officeDocument/2006/relationships/hyperlink" Target="https://podminky.urs.cz/item/CS_URS_2024_02/765192001" TargetMode="External" /><Relationship Id="rId130" Type="http://schemas.openxmlformats.org/officeDocument/2006/relationships/hyperlink" Target="https://podminky.urs.cz/item/CS_URS_2024_02/998765123" TargetMode="External" /><Relationship Id="rId131" Type="http://schemas.openxmlformats.org/officeDocument/2006/relationships/hyperlink" Target="https://podminky.urs.cz/item/CS_URS_2024_02/998765129" TargetMode="External" /><Relationship Id="rId132" Type="http://schemas.openxmlformats.org/officeDocument/2006/relationships/hyperlink" Target="https://podminky.urs.cz/item/CS_URS_2024_02/766622125" TargetMode="External" /><Relationship Id="rId133" Type="http://schemas.openxmlformats.org/officeDocument/2006/relationships/hyperlink" Target="https://podminky.urs.cz/item/CS_URS_2024_02/766660001" TargetMode="External" /><Relationship Id="rId134" Type="http://schemas.openxmlformats.org/officeDocument/2006/relationships/hyperlink" Target="https://podminky.urs.cz/item/CS_URS_2024_02/766660002" TargetMode="External" /><Relationship Id="rId135" Type="http://schemas.openxmlformats.org/officeDocument/2006/relationships/hyperlink" Target="https://podminky.urs.cz/item/CS_URS_2024_02/766660022" TargetMode="External" /><Relationship Id="rId136" Type="http://schemas.openxmlformats.org/officeDocument/2006/relationships/hyperlink" Target="https://podminky.urs.cz/item/CS_URS_2024_02/766660461" TargetMode="External" /><Relationship Id="rId137" Type="http://schemas.openxmlformats.org/officeDocument/2006/relationships/hyperlink" Target="https://podminky.urs.cz/item/CS_URS_2024_02/766694116" TargetMode="External" /><Relationship Id="rId138" Type="http://schemas.openxmlformats.org/officeDocument/2006/relationships/hyperlink" Target="https://podminky.urs.cz/item/CS_URS_2024_02/998766123" TargetMode="External" /><Relationship Id="rId139" Type="http://schemas.openxmlformats.org/officeDocument/2006/relationships/hyperlink" Target="https://podminky.urs.cz/item/CS_URS_2024_02/998766129" TargetMode="External" /><Relationship Id="rId140" Type="http://schemas.openxmlformats.org/officeDocument/2006/relationships/hyperlink" Target="https://podminky.urs.cz/item/CS_URS_2024_02/767661811" TargetMode="External" /><Relationship Id="rId141" Type="http://schemas.openxmlformats.org/officeDocument/2006/relationships/hyperlink" Target="https://podminky.urs.cz/item/CS_URS_2024_02/998767123" TargetMode="External" /><Relationship Id="rId142" Type="http://schemas.openxmlformats.org/officeDocument/2006/relationships/hyperlink" Target="https://podminky.urs.cz/item/CS_URS_2024_02/998767129" TargetMode="External" /><Relationship Id="rId143" Type="http://schemas.openxmlformats.org/officeDocument/2006/relationships/hyperlink" Target="https://podminky.urs.cz/item/CS_URS_2024_02/771121011" TargetMode="External" /><Relationship Id="rId144" Type="http://schemas.openxmlformats.org/officeDocument/2006/relationships/hyperlink" Target="https://podminky.urs.cz/item/CS_URS_2024_02/771121027" TargetMode="External" /><Relationship Id="rId145" Type="http://schemas.openxmlformats.org/officeDocument/2006/relationships/hyperlink" Target="https://podminky.urs.cz/item/CS_URS_2024_02/771151022" TargetMode="External" /><Relationship Id="rId146" Type="http://schemas.openxmlformats.org/officeDocument/2006/relationships/hyperlink" Target="https://podminky.urs.cz/item/CS_URS_2024_02/771161021" TargetMode="External" /><Relationship Id="rId147" Type="http://schemas.openxmlformats.org/officeDocument/2006/relationships/hyperlink" Target="https://podminky.urs.cz/item/CS_URS_2024_02/771161022" TargetMode="External" /><Relationship Id="rId148" Type="http://schemas.openxmlformats.org/officeDocument/2006/relationships/hyperlink" Target="https://podminky.urs.cz/item/CS_URS_2024_02/771471810" TargetMode="External" /><Relationship Id="rId149" Type="http://schemas.openxmlformats.org/officeDocument/2006/relationships/hyperlink" Target="https://podminky.urs.cz/item/CS_URS_2024_02/771474113" TargetMode="External" /><Relationship Id="rId150" Type="http://schemas.openxmlformats.org/officeDocument/2006/relationships/hyperlink" Target="https://podminky.urs.cz/item/CS_URS_2024_02/771474114" TargetMode="External" /><Relationship Id="rId151" Type="http://schemas.openxmlformats.org/officeDocument/2006/relationships/hyperlink" Target="https://podminky.urs.cz/item/CS_URS_2024_02/771571810" TargetMode="External" /><Relationship Id="rId152" Type="http://schemas.openxmlformats.org/officeDocument/2006/relationships/hyperlink" Target="https://podminky.urs.cz/item/CS_URS_2024_02/771574414" TargetMode="External" /><Relationship Id="rId153" Type="http://schemas.openxmlformats.org/officeDocument/2006/relationships/hyperlink" Target="https://podminky.urs.cz/item/CS_URS_2024_02/771577211" TargetMode="External" /><Relationship Id="rId154" Type="http://schemas.openxmlformats.org/officeDocument/2006/relationships/hyperlink" Target="https://podminky.urs.cz/item/CS_URS_2024_02/771591115" TargetMode="External" /><Relationship Id="rId155" Type="http://schemas.openxmlformats.org/officeDocument/2006/relationships/hyperlink" Target="https://podminky.urs.cz/item/CS_URS_2024_02/771591184" TargetMode="External" /><Relationship Id="rId156" Type="http://schemas.openxmlformats.org/officeDocument/2006/relationships/hyperlink" Target="https://podminky.urs.cz/item/CS_URS_2024_02/771592011" TargetMode="External" /><Relationship Id="rId157" Type="http://schemas.openxmlformats.org/officeDocument/2006/relationships/hyperlink" Target="https://podminky.urs.cz/item/CS_URS_2024_02/998771123" TargetMode="External" /><Relationship Id="rId158" Type="http://schemas.openxmlformats.org/officeDocument/2006/relationships/hyperlink" Target="https://podminky.urs.cz/item/CS_URS_2024_02/998771129" TargetMode="External" /><Relationship Id="rId159" Type="http://schemas.openxmlformats.org/officeDocument/2006/relationships/hyperlink" Target="https://podminky.urs.cz/item/CS_URS_2024_02/776111117" TargetMode="External" /><Relationship Id="rId160" Type="http://schemas.openxmlformats.org/officeDocument/2006/relationships/hyperlink" Target="https://podminky.urs.cz/item/CS_URS_2024_02/776111311" TargetMode="External" /><Relationship Id="rId161" Type="http://schemas.openxmlformats.org/officeDocument/2006/relationships/hyperlink" Target="https://podminky.urs.cz/item/CS_URS_2024_02/776121321" TargetMode="External" /><Relationship Id="rId162" Type="http://schemas.openxmlformats.org/officeDocument/2006/relationships/hyperlink" Target="https://podminky.urs.cz/item/CS_URS_2024_02/776141122" TargetMode="External" /><Relationship Id="rId163" Type="http://schemas.openxmlformats.org/officeDocument/2006/relationships/hyperlink" Target="https://podminky.urs.cz/item/CS_URS_2024_02/776201812" TargetMode="External" /><Relationship Id="rId164" Type="http://schemas.openxmlformats.org/officeDocument/2006/relationships/hyperlink" Target="https://podminky.urs.cz/item/CS_URS_2024_02/776221111" TargetMode="External" /><Relationship Id="rId165" Type="http://schemas.openxmlformats.org/officeDocument/2006/relationships/hyperlink" Target="https://podminky.urs.cz/item/CS_URS_2024_02/776410811" TargetMode="External" /><Relationship Id="rId166" Type="http://schemas.openxmlformats.org/officeDocument/2006/relationships/hyperlink" Target="https://podminky.urs.cz/item/CS_URS_2024_02/776411111" TargetMode="External" /><Relationship Id="rId167" Type="http://schemas.openxmlformats.org/officeDocument/2006/relationships/hyperlink" Target="https://podminky.urs.cz/item/CS_URS_2024_02/998776123" TargetMode="External" /><Relationship Id="rId168" Type="http://schemas.openxmlformats.org/officeDocument/2006/relationships/hyperlink" Target="https://podminky.urs.cz/item/CS_URS_2024_02/998776129" TargetMode="External" /><Relationship Id="rId169" Type="http://schemas.openxmlformats.org/officeDocument/2006/relationships/hyperlink" Target="https://podminky.urs.cz/item/CS_URS_2024_02/781121011" TargetMode="External" /><Relationship Id="rId170" Type="http://schemas.openxmlformats.org/officeDocument/2006/relationships/hyperlink" Target="https://podminky.urs.cz/item/CS_URS_2024_02/781471810" TargetMode="External" /><Relationship Id="rId171" Type="http://schemas.openxmlformats.org/officeDocument/2006/relationships/hyperlink" Target="https://podminky.urs.cz/item/CS_URS_2024_02/781472214" TargetMode="External" /><Relationship Id="rId172" Type="http://schemas.openxmlformats.org/officeDocument/2006/relationships/hyperlink" Target="https://podminky.urs.cz/item/CS_URS_2024_02/781472291" TargetMode="External" /><Relationship Id="rId173" Type="http://schemas.openxmlformats.org/officeDocument/2006/relationships/hyperlink" Target="https://podminky.urs.cz/item/CS_URS_2024_02/781491021" TargetMode="External" /><Relationship Id="rId174" Type="http://schemas.openxmlformats.org/officeDocument/2006/relationships/hyperlink" Target="https://podminky.urs.cz/item/CS_URS_2024_02/781492211" TargetMode="External" /><Relationship Id="rId175" Type="http://schemas.openxmlformats.org/officeDocument/2006/relationships/hyperlink" Target="https://podminky.urs.cz/item/CS_URS_2024_02/781495115" TargetMode="External" /><Relationship Id="rId176" Type="http://schemas.openxmlformats.org/officeDocument/2006/relationships/hyperlink" Target="https://podminky.urs.cz/item/CS_URS_2024_02/781495141" TargetMode="External" /><Relationship Id="rId177" Type="http://schemas.openxmlformats.org/officeDocument/2006/relationships/hyperlink" Target="https://podminky.urs.cz/item/CS_URS_2024_02/781495142" TargetMode="External" /><Relationship Id="rId178" Type="http://schemas.openxmlformats.org/officeDocument/2006/relationships/hyperlink" Target="https://podminky.urs.cz/item/CS_URS_2024_02/781495143" TargetMode="External" /><Relationship Id="rId179" Type="http://schemas.openxmlformats.org/officeDocument/2006/relationships/hyperlink" Target="https://podminky.urs.cz/item/CS_URS_2024_02/781495184" TargetMode="External" /><Relationship Id="rId180" Type="http://schemas.openxmlformats.org/officeDocument/2006/relationships/hyperlink" Target="https://podminky.urs.cz/item/CS_URS_2024_02/781495211" TargetMode="External" /><Relationship Id="rId181" Type="http://schemas.openxmlformats.org/officeDocument/2006/relationships/hyperlink" Target="https://podminky.urs.cz/item/CS_URS_2024_02/998781123" TargetMode="External" /><Relationship Id="rId182" Type="http://schemas.openxmlformats.org/officeDocument/2006/relationships/hyperlink" Target="https://podminky.urs.cz/item/CS_URS_2024_02/998781129" TargetMode="External" /><Relationship Id="rId183" Type="http://schemas.openxmlformats.org/officeDocument/2006/relationships/hyperlink" Target="https://podminky.urs.cz/item/CS_URS_2024_02/783314201" TargetMode="External" /><Relationship Id="rId184" Type="http://schemas.openxmlformats.org/officeDocument/2006/relationships/hyperlink" Target="https://podminky.urs.cz/item/CS_URS_2024_02/783315101" TargetMode="External" /><Relationship Id="rId185" Type="http://schemas.openxmlformats.org/officeDocument/2006/relationships/hyperlink" Target="https://podminky.urs.cz/item/CS_URS_2024_02/783317101" TargetMode="External" /><Relationship Id="rId186" Type="http://schemas.openxmlformats.org/officeDocument/2006/relationships/hyperlink" Target="https://podminky.urs.cz/item/CS_URS_2024_02/783823135" TargetMode="External" /><Relationship Id="rId187" Type="http://schemas.openxmlformats.org/officeDocument/2006/relationships/hyperlink" Target="https://podminky.urs.cz/item/CS_URS_2024_02/783827425" TargetMode="External" /><Relationship Id="rId188" Type="http://schemas.openxmlformats.org/officeDocument/2006/relationships/hyperlink" Target="https://podminky.urs.cz/item/CS_URS_2024_02/784121001" TargetMode="External" /><Relationship Id="rId189" Type="http://schemas.openxmlformats.org/officeDocument/2006/relationships/hyperlink" Target="https://podminky.urs.cz/item/CS_URS_2024_02/784181101" TargetMode="External" /><Relationship Id="rId190" Type="http://schemas.openxmlformats.org/officeDocument/2006/relationships/hyperlink" Target="https://podminky.urs.cz/item/CS_URS_2024_02/784211101" TargetMode="External" /><Relationship Id="rId19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35151812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1303000" TargetMode="External" /><Relationship Id="rId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180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24P-FAP022A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Ústí nad Labem - rekonstrukce budovy předmostí čp 50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1. 12. 2024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'01 - stavební část'!P106</f>
        <v>0</v>
      </c>
      <c r="AV55" s="123">
        <f>'01 - stavební část'!J33</f>
        <v>0</v>
      </c>
      <c r="AW55" s="123">
        <f>'01 - stavební část'!J34</f>
        <v>0</v>
      </c>
      <c r="AX55" s="123">
        <f>'01 - stavební část'!J35</f>
        <v>0</v>
      </c>
      <c r="AY55" s="123">
        <f>'01 - stavební část'!J36</f>
        <v>0</v>
      </c>
      <c r="AZ55" s="123">
        <f>'01 - stavební část'!F33</f>
        <v>0</v>
      </c>
      <c r="BA55" s="123">
        <f>'01 - stavební část'!F34</f>
        <v>0</v>
      </c>
      <c r="BB55" s="123">
        <f>'01 - stavební část'!F35</f>
        <v>0</v>
      </c>
      <c r="BC55" s="123">
        <f>'01 - stavební část'!F36</f>
        <v>0</v>
      </c>
      <c r="BD55" s="125">
        <f>'01 - stavební část'!F37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73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Elektroinstalace'!J30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v>0</v>
      </c>
      <c r="AT56" s="123">
        <f>ROUND(SUM(AV56:AW56),2)</f>
        <v>0</v>
      </c>
      <c r="AU56" s="124">
        <f>'02 - Elektroinstalace'!P84</f>
        <v>0</v>
      </c>
      <c r="AV56" s="123">
        <f>'02 - Elektroinstalace'!J33</f>
        <v>0</v>
      </c>
      <c r="AW56" s="123">
        <f>'02 - Elektroinstalace'!J34</f>
        <v>0</v>
      </c>
      <c r="AX56" s="123">
        <f>'02 - Elektroinstalace'!J35</f>
        <v>0</v>
      </c>
      <c r="AY56" s="123">
        <f>'02 - Elektroinstalace'!J36</f>
        <v>0</v>
      </c>
      <c r="AZ56" s="123">
        <f>'02 - Elektroinstalace'!F33</f>
        <v>0</v>
      </c>
      <c r="BA56" s="123">
        <f>'02 - Elektroinstalace'!F34</f>
        <v>0</v>
      </c>
      <c r="BB56" s="123">
        <f>'02 - Elektroinstalace'!F35</f>
        <v>0</v>
      </c>
      <c r="BC56" s="123">
        <f>'02 - Elektroinstalace'!F36</f>
        <v>0</v>
      </c>
      <c r="BD56" s="125">
        <f>'02 - Elektroinstalace'!F37</f>
        <v>0</v>
      </c>
      <c r="BE56" s="7"/>
      <c r="BT56" s="126" t="s">
        <v>77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73</v>
      </c>
      <c r="B57" s="115"/>
      <c r="C57" s="116"/>
      <c r="D57" s="117" t="s">
        <v>83</v>
      </c>
      <c r="E57" s="117"/>
      <c r="F57" s="117"/>
      <c r="G57" s="117"/>
      <c r="H57" s="117"/>
      <c r="I57" s="118"/>
      <c r="J57" s="117" t="s">
        <v>84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vzduchotechnika'!J30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76</v>
      </c>
      <c r="AR57" s="121"/>
      <c r="AS57" s="122">
        <v>0</v>
      </c>
      <c r="AT57" s="123">
        <f>ROUND(SUM(AV57:AW57),2)</f>
        <v>0</v>
      </c>
      <c r="AU57" s="124">
        <f>'03 - vzduchotechnika'!P86</f>
        <v>0</v>
      </c>
      <c r="AV57" s="123">
        <f>'03 - vzduchotechnika'!J33</f>
        <v>0</v>
      </c>
      <c r="AW57" s="123">
        <f>'03 - vzduchotechnika'!J34</f>
        <v>0</v>
      </c>
      <c r="AX57" s="123">
        <f>'03 - vzduchotechnika'!J35</f>
        <v>0</v>
      </c>
      <c r="AY57" s="123">
        <f>'03 - vzduchotechnika'!J36</f>
        <v>0</v>
      </c>
      <c r="AZ57" s="123">
        <f>'03 - vzduchotechnika'!F33</f>
        <v>0</v>
      </c>
      <c r="BA57" s="123">
        <f>'03 - vzduchotechnika'!F34</f>
        <v>0</v>
      </c>
      <c r="BB57" s="123">
        <f>'03 - vzduchotechnika'!F35</f>
        <v>0</v>
      </c>
      <c r="BC57" s="123">
        <f>'03 - vzduchotechnika'!F36</f>
        <v>0</v>
      </c>
      <c r="BD57" s="125">
        <f>'03 - vzduchotechnika'!F37</f>
        <v>0</v>
      </c>
      <c r="BE57" s="7"/>
      <c r="BT57" s="126" t="s">
        <v>77</v>
      </c>
      <c r="BV57" s="126" t="s">
        <v>71</v>
      </c>
      <c r="BW57" s="126" t="s">
        <v>85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73</v>
      </c>
      <c r="B58" s="115"/>
      <c r="C58" s="116"/>
      <c r="D58" s="117" t="s">
        <v>86</v>
      </c>
      <c r="E58" s="117"/>
      <c r="F58" s="117"/>
      <c r="G58" s="117"/>
      <c r="H58" s="117"/>
      <c r="I58" s="118"/>
      <c r="J58" s="117" t="s">
        <v>87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Strukturovaná kabeláž'!J30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76</v>
      </c>
      <c r="AR58" s="121"/>
      <c r="AS58" s="122">
        <v>0</v>
      </c>
      <c r="AT58" s="123">
        <f>ROUND(SUM(AV58:AW58),2)</f>
        <v>0</v>
      </c>
      <c r="AU58" s="124">
        <f>'04 - Strukturovaná kabeláž'!P83</f>
        <v>0</v>
      </c>
      <c r="AV58" s="123">
        <f>'04 - Strukturovaná kabeláž'!J33</f>
        <v>0</v>
      </c>
      <c r="AW58" s="123">
        <f>'04 - Strukturovaná kabeláž'!J34</f>
        <v>0</v>
      </c>
      <c r="AX58" s="123">
        <f>'04 - Strukturovaná kabeláž'!J35</f>
        <v>0</v>
      </c>
      <c r="AY58" s="123">
        <f>'04 - Strukturovaná kabeláž'!J36</f>
        <v>0</v>
      </c>
      <c r="AZ58" s="123">
        <f>'04 - Strukturovaná kabeláž'!F33</f>
        <v>0</v>
      </c>
      <c r="BA58" s="123">
        <f>'04 - Strukturovaná kabeláž'!F34</f>
        <v>0</v>
      </c>
      <c r="BB58" s="123">
        <f>'04 - Strukturovaná kabeláž'!F35</f>
        <v>0</v>
      </c>
      <c r="BC58" s="123">
        <f>'04 - Strukturovaná kabeláž'!F36</f>
        <v>0</v>
      </c>
      <c r="BD58" s="125">
        <f>'04 - Strukturovaná kabeláž'!F37</f>
        <v>0</v>
      </c>
      <c r="BE58" s="7"/>
      <c r="BT58" s="126" t="s">
        <v>77</v>
      </c>
      <c r="BV58" s="126" t="s">
        <v>71</v>
      </c>
      <c r="BW58" s="126" t="s">
        <v>88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73</v>
      </c>
      <c r="B59" s="115"/>
      <c r="C59" s="116"/>
      <c r="D59" s="117" t="s">
        <v>89</v>
      </c>
      <c r="E59" s="117"/>
      <c r="F59" s="117"/>
      <c r="G59" s="117"/>
      <c r="H59" s="117"/>
      <c r="I59" s="118"/>
      <c r="J59" s="117" t="s">
        <v>90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PZTS+EKV'!J30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76</v>
      </c>
      <c r="AR59" s="121"/>
      <c r="AS59" s="122">
        <v>0</v>
      </c>
      <c r="AT59" s="123">
        <f>ROUND(SUM(AV59:AW59),2)</f>
        <v>0</v>
      </c>
      <c r="AU59" s="124">
        <f>'05 - PZTS+EKV'!P83</f>
        <v>0</v>
      </c>
      <c r="AV59" s="123">
        <f>'05 - PZTS+EKV'!J33</f>
        <v>0</v>
      </c>
      <c r="AW59" s="123">
        <f>'05 - PZTS+EKV'!J34</f>
        <v>0</v>
      </c>
      <c r="AX59" s="123">
        <f>'05 - PZTS+EKV'!J35</f>
        <v>0</v>
      </c>
      <c r="AY59" s="123">
        <f>'05 - PZTS+EKV'!J36</f>
        <v>0</v>
      </c>
      <c r="AZ59" s="123">
        <f>'05 - PZTS+EKV'!F33</f>
        <v>0</v>
      </c>
      <c r="BA59" s="123">
        <f>'05 - PZTS+EKV'!F34</f>
        <v>0</v>
      </c>
      <c r="BB59" s="123">
        <f>'05 - PZTS+EKV'!F35</f>
        <v>0</v>
      </c>
      <c r="BC59" s="123">
        <f>'05 - PZTS+EKV'!F36</f>
        <v>0</v>
      </c>
      <c r="BD59" s="125">
        <f>'05 - PZTS+EKV'!F37</f>
        <v>0</v>
      </c>
      <c r="BE59" s="7"/>
      <c r="BT59" s="126" t="s">
        <v>77</v>
      </c>
      <c r="BV59" s="126" t="s">
        <v>71</v>
      </c>
      <c r="BW59" s="126" t="s">
        <v>91</v>
      </c>
      <c r="BX59" s="126" t="s">
        <v>5</v>
      </c>
      <c r="CL59" s="126" t="s">
        <v>19</v>
      </c>
      <c r="CM59" s="126" t="s">
        <v>79</v>
      </c>
    </row>
    <row r="60" s="7" customFormat="1" ht="16.5" customHeight="1">
      <c r="A60" s="114" t="s">
        <v>73</v>
      </c>
      <c r="B60" s="115"/>
      <c r="C60" s="116"/>
      <c r="D60" s="117" t="s">
        <v>92</v>
      </c>
      <c r="E60" s="117"/>
      <c r="F60" s="117"/>
      <c r="G60" s="117"/>
      <c r="H60" s="117"/>
      <c r="I60" s="118"/>
      <c r="J60" s="117" t="s">
        <v>93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Ochrana před bleskem'!J30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76</v>
      </c>
      <c r="AR60" s="121"/>
      <c r="AS60" s="122">
        <v>0</v>
      </c>
      <c r="AT60" s="123">
        <f>ROUND(SUM(AV60:AW60),2)</f>
        <v>0</v>
      </c>
      <c r="AU60" s="124">
        <f>'06 - Ochrana před bleskem'!P80</f>
        <v>0</v>
      </c>
      <c r="AV60" s="123">
        <f>'06 - Ochrana před bleskem'!J33</f>
        <v>0</v>
      </c>
      <c r="AW60" s="123">
        <f>'06 - Ochrana před bleskem'!J34</f>
        <v>0</v>
      </c>
      <c r="AX60" s="123">
        <f>'06 - Ochrana před bleskem'!J35</f>
        <v>0</v>
      </c>
      <c r="AY60" s="123">
        <f>'06 - Ochrana před bleskem'!J36</f>
        <v>0</v>
      </c>
      <c r="AZ60" s="123">
        <f>'06 - Ochrana před bleskem'!F33</f>
        <v>0</v>
      </c>
      <c r="BA60" s="123">
        <f>'06 - Ochrana před bleskem'!F34</f>
        <v>0</v>
      </c>
      <c r="BB60" s="123">
        <f>'06 - Ochrana před bleskem'!F35</f>
        <v>0</v>
      </c>
      <c r="BC60" s="123">
        <f>'06 - Ochrana před bleskem'!F36</f>
        <v>0</v>
      </c>
      <c r="BD60" s="125">
        <f>'06 - Ochrana před bleskem'!F37</f>
        <v>0</v>
      </c>
      <c r="BE60" s="7"/>
      <c r="BT60" s="126" t="s">
        <v>77</v>
      </c>
      <c r="BV60" s="126" t="s">
        <v>71</v>
      </c>
      <c r="BW60" s="126" t="s">
        <v>94</v>
      </c>
      <c r="BX60" s="126" t="s">
        <v>5</v>
      </c>
      <c r="CL60" s="126" t="s">
        <v>19</v>
      </c>
      <c r="CM60" s="126" t="s">
        <v>79</v>
      </c>
    </row>
    <row r="61" s="7" customFormat="1" ht="16.5" customHeight="1">
      <c r="A61" s="114" t="s">
        <v>73</v>
      </c>
      <c r="B61" s="115"/>
      <c r="C61" s="116"/>
      <c r="D61" s="117" t="s">
        <v>95</v>
      </c>
      <c r="E61" s="117"/>
      <c r="F61" s="117"/>
      <c r="G61" s="117"/>
      <c r="H61" s="117"/>
      <c r="I61" s="118"/>
      <c r="J61" s="117" t="s">
        <v>96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'07 - zdravotní instalace'!J30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76</v>
      </c>
      <c r="AR61" s="121"/>
      <c r="AS61" s="122">
        <v>0</v>
      </c>
      <c r="AT61" s="123">
        <f>ROUND(SUM(AV61:AW61),2)</f>
        <v>0</v>
      </c>
      <c r="AU61" s="124">
        <f>'07 - zdravotní instalace'!P84</f>
        <v>0</v>
      </c>
      <c r="AV61" s="123">
        <f>'07 - zdravotní instalace'!J33</f>
        <v>0</v>
      </c>
      <c r="AW61" s="123">
        <f>'07 - zdravotní instalace'!J34</f>
        <v>0</v>
      </c>
      <c r="AX61" s="123">
        <f>'07 - zdravotní instalace'!J35</f>
        <v>0</v>
      </c>
      <c r="AY61" s="123">
        <f>'07 - zdravotní instalace'!J36</f>
        <v>0</v>
      </c>
      <c r="AZ61" s="123">
        <f>'07 - zdravotní instalace'!F33</f>
        <v>0</v>
      </c>
      <c r="BA61" s="123">
        <f>'07 - zdravotní instalace'!F34</f>
        <v>0</v>
      </c>
      <c r="BB61" s="123">
        <f>'07 - zdravotní instalace'!F35</f>
        <v>0</v>
      </c>
      <c r="BC61" s="123">
        <f>'07 - zdravotní instalace'!F36</f>
        <v>0</v>
      </c>
      <c r="BD61" s="125">
        <f>'07 - zdravotní instalace'!F37</f>
        <v>0</v>
      </c>
      <c r="BE61" s="7"/>
      <c r="BT61" s="126" t="s">
        <v>77</v>
      </c>
      <c r="BV61" s="126" t="s">
        <v>71</v>
      </c>
      <c r="BW61" s="126" t="s">
        <v>97</v>
      </c>
      <c r="BX61" s="126" t="s">
        <v>5</v>
      </c>
      <c r="CL61" s="126" t="s">
        <v>19</v>
      </c>
      <c r="CM61" s="126" t="s">
        <v>79</v>
      </c>
    </row>
    <row r="62" s="7" customFormat="1" ht="16.5" customHeight="1">
      <c r="A62" s="114" t="s">
        <v>73</v>
      </c>
      <c r="B62" s="115"/>
      <c r="C62" s="116"/>
      <c r="D62" s="117" t="s">
        <v>98</v>
      </c>
      <c r="E62" s="117"/>
      <c r="F62" s="117"/>
      <c r="G62" s="117"/>
      <c r="H62" s="117"/>
      <c r="I62" s="118"/>
      <c r="J62" s="117" t="s">
        <v>99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'08 - vytápění'!J30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76</v>
      </c>
      <c r="AR62" s="121"/>
      <c r="AS62" s="122">
        <v>0</v>
      </c>
      <c r="AT62" s="123">
        <f>ROUND(SUM(AV62:AW62),2)</f>
        <v>0</v>
      </c>
      <c r="AU62" s="124">
        <f>'08 - vytápění'!P83</f>
        <v>0</v>
      </c>
      <c r="AV62" s="123">
        <f>'08 - vytápění'!J33</f>
        <v>0</v>
      </c>
      <c r="AW62" s="123">
        <f>'08 - vytápění'!J34</f>
        <v>0</v>
      </c>
      <c r="AX62" s="123">
        <f>'08 - vytápění'!J35</f>
        <v>0</v>
      </c>
      <c r="AY62" s="123">
        <f>'08 - vytápění'!J36</f>
        <v>0</v>
      </c>
      <c r="AZ62" s="123">
        <f>'08 - vytápění'!F33</f>
        <v>0</v>
      </c>
      <c r="BA62" s="123">
        <f>'08 - vytápění'!F34</f>
        <v>0</v>
      </c>
      <c r="BB62" s="123">
        <f>'08 - vytápění'!F35</f>
        <v>0</v>
      </c>
      <c r="BC62" s="123">
        <f>'08 - vytápění'!F36</f>
        <v>0</v>
      </c>
      <c r="BD62" s="125">
        <f>'08 - vytápění'!F37</f>
        <v>0</v>
      </c>
      <c r="BE62" s="7"/>
      <c r="BT62" s="126" t="s">
        <v>77</v>
      </c>
      <c r="BV62" s="126" t="s">
        <v>71</v>
      </c>
      <c r="BW62" s="126" t="s">
        <v>100</v>
      </c>
      <c r="BX62" s="126" t="s">
        <v>5</v>
      </c>
      <c r="CL62" s="126" t="s">
        <v>19</v>
      </c>
      <c r="CM62" s="126" t="s">
        <v>79</v>
      </c>
    </row>
    <row r="63" s="7" customFormat="1" ht="16.5" customHeight="1">
      <c r="A63" s="114" t="s">
        <v>73</v>
      </c>
      <c r="B63" s="115"/>
      <c r="C63" s="116"/>
      <c r="D63" s="117" t="s">
        <v>101</v>
      </c>
      <c r="E63" s="117"/>
      <c r="F63" s="117"/>
      <c r="G63" s="117"/>
      <c r="H63" s="117"/>
      <c r="I63" s="118"/>
      <c r="J63" s="117" t="s">
        <v>102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'99 - vedlejší a ostatní n...'!J30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76</v>
      </c>
      <c r="AR63" s="121"/>
      <c r="AS63" s="127">
        <v>0</v>
      </c>
      <c r="AT63" s="128">
        <f>ROUND(SUM(AV63:AW63),2)</f>
        <v>0</v>
      </c>
      <c r="AU63" s="129">
        <f>'99 - vedlejší a ostatní n...'!P85</f>
        <v>0</v>
      </c>
      <c r="AV63" s="128">
        <f>'99 - vedlejší a ostatní n...'!J33</f>
        <v>0</v>
      </c>
      <c r="AW63" s="128">
        <f>'99 - vedlejší a ostatní n...'!J34</f>
        <v>0</v>
      </c>
      <c r="AX63" s="128">
        <f>'99 - vedlejší a ostatní n...'!J35</f>
        <v>0</v>
      </c>
      <c r="AY63" s="128">
        <f>'99 - vedlejší a ostatní n...'!J36</f>
        <v>0</v>
      </c>
      <c r="AZ63" s="128">
        <f>'99 - vedlejší a ostatní n...'!F33</f>
        <v>0</v>
      </c>
      <c r="BA63" s="128">
        <f>'99 - vedlejší a ostatní n...'!F34</f>
        <v>0</v>
      </c>
      <c r="BB63" s="128">
        <f>'99 - vedlejší a ostatní n...'!F35</f>
        <v>0</v>
      </c>
      <c r="BC63" s="128">
        <f>'99 - vedlejší a ostatní n...'!F36</f>
        <v>0</v>
      </c>
      <c r="BD63" s="130">
        <f>'99 - vedlejší a ostatní n...'!F37</f>
        <v>0</v>
      </c>
      <c r="BE63" s="7"/>
      <c r="BT63" s="126" t="s">
        <v>77</v>
      </c>
      <c r="BV63" s="126" t="s">
        <v>71</v>
      </c>
      <c r="BW63" s="126" t="s">
        <v>103</v>
      </c>
      <c r="BX63" s="126" t="s">
        <v>5</v>
      </c>
      <c r="CL63" s="126" t="s">
        <v>19</v>
      </c>
      <c r="CM63" s="126" t="s">
        <v>79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XTTacNU7RZ9znfDYCvbChgek5OA8zdGx14NXdqWrPNLgV+g5iQxIopBAcHUb3HetWHL7SWb10WXV+cBpTBM7jA==" hashValue="6XU7idvcBJc8Ix69mIaupJ3hemHyhWFBhaA2FGNPKUCtQmFsLB17domu8HtX2OV2cRfu+jqnospuBoSSmCwtcg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Elektroinstalace'!C2" display="/"/>
    <hyperlink ref="A57" location="'03 - vzduchotechnika'!C2" display="/"/>
    <hyperlink ref="A58" location="'04 - Strukturovaná kabeláž'!C2" display="/"/>
    <hyperlink ref="A59" location="'05 - PZTS+EKV'!C2" display="/"/>
    <hyperlink ref="A60" location="'06 - Ochrana před bleskem'!C2" display="/"/>
    <hyperlink ref="A61" location="'07 - zdravotní instalace'!C2" display="/"/>
    <hyperlink ref="A62" location="'08 - vytápění'!C2" display="/"/>
    <hyperlink ref="A63" location="'99 - vedlejší a ostatn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- rekonstrukce budovy předmostí čp 50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ROUND(J106,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ROUND((SUM(BE106:BE2494)),  2)</f>
        <v>0</v>
      </c>
      <c r="G33" s="41"/>
      <c r="H33" s="41"/>
      <c r="I33" s="151">
        <v>0.20999999999999999</v>
      </c>
      <c r="J33" s="150">
        <f>ROUND(((SUM(BE106:BE2494))*I33),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ROUND((SUM(BF106:BF2494)),  2)</f>
        <v>0</v>
      </c>
      <c r="G34" s="41"/>
      <c r="H34" s="41"/>
      <c r="I34" s="151">
        <v>0.12</v>
      </c>
      <c r="J34" s="150">
        <f>ROUND(((SUM(BF106:BF2494))*I34),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ROUND((SUM(BG106:BG2494)),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ROUND((SUM(BH106:BH2494)),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ROUND((SUM(BI106:BI2494)),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- rekonstrukce budovy předmostí čp 50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J106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111</v>
      </c>
      <c r="E60" s="171"/>
      <c r="F60" s="171"/>
      <c r="G60" s="171"/>
      <c r="H60" s="171"/>
      <c r="I60" s="171"/>
      <c r="J60" s="172">
        <f>J107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112</v>
      </c>
      <c r="E61" s="177"/>
      <c r="F61" s="177"/>
      <c r="G61" s="177"/>
      <c r="H61" s="177"/>
      <c r="I61" s="177"/>
      <c r="J61" s="178">
        <f>J108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113</v>
      </c>
      <c r="E62" s="177"/>
      <c r="F62" s="177"/>
      <c r="G62" s="177"/>
      <c r="H62" s="177"/>
      <c r="I62" s="177"/>
      <c r="J62" s="178">
        <f>J175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114</v>
      </c>
      <c r="E63" s="177"/>
      <c r="F63" s="177"/>
      <c r="G63" s="177"/>
      <c r="H63" s="177"/>
      <c r="I63" s="177"/>
      <c r="J63" s="178">
        <f>J369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115</v>
      </c>
      <c r="E64" s="177"/>
      <c r="F64" s="177"/>
      <c r="G64" s="177"/>
      <c r="H64" s="177"/>
      <c r="I64" s="177"/>
      <c r="J64" s="178">
        <f>J409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116</v>
      </c>
      <c r="E65" s="177"/>
      <c r="F65" s="177"/>
      <c r="G65" s="177"/>
      <c r="H65" s="177"/>
      <c r="I65" s="177"/>
      <c r="J65" s="178">
        <f>J428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117</v>
      </c>
      <c r="E66" s="177"/>
      <c r="F66" s="177"/>
      <c r="G66" s="177"/>
      <c r="H66" s="177"/>
      <c r="I66" s="177"/>
      <c r="J66" s="178">
        <f>J938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118</v>
      </c>
      <c r="E67" s="177"/>
      <c r="F67" s="177"/>
      <c r="G67" s="177"/>
      <c r="H67" s="177"/>
      <c r="I67" s="177"/>
      <c r="J67" s="178">
        <f>J1314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119</v>
      </c>
      <c r="E68" s="177"/>
      <c r="F68" s="177"/>
      <c r="G68" s="177"/>
      <c r="H68" s="177"/>
      <c r="I68" s="177"/>
      <c r="J68" s="178">
        <f>J1321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120</v>
      </c>
      <c r="E69" s="171"/>
      <c r="F69" s="171"/>
      <c r="G69" s="171"/>
      <c r="H69" s="171"/>
      <c r="I69" s="171"/>
      <c r="J69" s="172">
        <f>J1323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121</v>
      </c>
      <c r="E70" s="177"/>
      <c r="F70" s="177"/>
      <c r="G70" s="177"/>
      <c r="H70" s="177"/>
      <c r="I70" s="177"/>
      <c r="J70" s="178">
        <f>J1324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122</v>
      </c>
      <c r="E71" s="177"/>
      <c r="F71" s="177"/>
      <c r="G71" s="177"/>
      <c r="H71" s="177"/>
      <c r="I71" s="177"/>
      <c r="J71" s="178">
        <f>J1368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123</v>
      </c>
      <c r="E72" s="177"/>
      <c r="F72" s="177"/>
      <c r="G72" s="177"/>
      <c r="H72" s="177"/>
      <c r="I72" s="177"/>
      <c r="J72" s="178">
        <f>J1387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124</v>
      </c>
      <c r="E73" s="177"/>
      <c r="F73" s="177"/>
      <c r="G73" s="177"/>
      <c r="H73" s="177"/>
      <c r="I73" s="177"/>
      <c r="J73" s="178">
        <f>J1428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125</v>
      </c>
      <c r="E74" s="177"/>
      <c r="F74" s="177"/>
      <c r="G74" s="177"/>
      <c r="H74" s="177"/>
      <c r="I74" s="177"/>
      <c r="J74" s="178">
        <f>J1674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126</v>
      </c>
      <c r="E75" s="177"/>
      <c r="F75" s="177"/>
      <c r="G75" s="177"/>
      <c r="H75" s="177"/>
      <c r="I75" s="177"/>
      <c r="J75" s="178">
        <f>J1743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127</v>
      </c>
      <c r="E76" s="177"/>
      <c r="F76" s="177"/>
      <c r="G76" s="177"/>
      <c r="H76" s="177"/>
      <c r="I76" s="177"/>
      <c r="J76" s="178">
        <f>J1767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128</v>
      </c>
      <c r="E77" s="177"/>
      <c r="F77" s="177"/>
      <c r="G77" s="177"/>
      <c r="H77" s="177"/>
      <c r="I77" s="177"/>
      <c r="J77" s="178">
        <f>J1915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129</v>
      </c>
      <c r="E78" s="177"/>
      <c r="F78" s="177"/>
      <c r="G78" s="177"/>
      <c r="H78" s="177"/>
      <c r="I78" s="177"/>
      <c r="J78" s="178">
        <f>J1960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130</v>
      </c>
      <c r="E79" s="177"/>
      <c r="F79" s="177"/>
      <c r="G79" s="177"/>
      <c r="H79" s="177"/>
      <c r="I79" s="177"/>
      <c r="J79" s="178">
        <f>J2089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131</v>
      </c>
      <c r="E80" s="177"/>
      <c r="F80" s="177"/>
      <c r="G80" s="177"/>
      <c r="H80" s="177"/>
      <c r="I80" s="177"/>
      <c r="J80" s="178">
        <f>J2148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132</v>
      </c>
      <c r="E81" s="177"/>
      <c r="F81" s="177"/>
      <c r="G81" s="177"/>
      <c r="H81" s="177"/>
      <c r="I81" s="177"/>
      <c r="J81" s="178">
        <f>J2257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133</v>
      </c>
      <c r="E82" s="177"/>
      <c r="F82" s="177"/>
      <c r="G82" s="177"/>
      <c r="H82" s="177"/>
      <c r="I82" s="177"/>
      <c r="J82" s="178">
        <f>J2307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134</v>
      </c>
      <c r="E83" s="177"/>
      <c r="F83" s="177"/>
      <c r="G83" s="177"/>
      <c r="H83" s="177"/>
      <c r="I83" s="177"/>
      <c r="J83" s="178">
        <f>J2483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68"/>
      <c r="C84" s="169"/>
      <c r="D84" s="170" t="s">
        <v>135</v>
      </c>
      <c r="E84" s="171"/>
      <c r="F84" s="171"/>
      <c r="G84" s="171"/>
      <c r="H84" s="171"/>
      <c r="I84" s="171"/>
      <c r="J84" s="172">
        <f>J2485</f>
        <v>0</v>
      </c>
      <c r="K84" s="169"/>
      <c r="L84" s="17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0" customFormat="1" ht="19.92" customHeight="1">
      <c r="A85" s="10"/>
      <c r="B85" s="174"/>
      <c r="C85" s="175"/>
      <c r="D85" s="176" t="s">
        <v>136</v>
      </c>
      <c r="E85" s="177"/>
      <c r="F85" s="177"/>
      <c r="G85" s="177"/>
      <c r="H85" s="177"/>
      <c r="I85" s="177"/>
      <c r="J85" s="178">
        <f>J2486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8"/>
      <c r="C86" s="169"/>
      <c r="D86" s="170" t="s">
        <v>137</v>
      </c>
      <c r="E86" s="171"/>
      <c r="F86" s="171"/>
      <c r="G86" s="171"/>
      <c r="H86" s="171"/>
      <c r="I86" s="171"/>
      <c r="J86" s="172">
        <f>J2491</f>
        <v>0</v>
      </c>
      <c r="K86" s="169"/>
      <c r="L86" s="17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92" s="2" customFormat="1" ht="6.96" customHeight="1">
      <c r="A92" s="41"/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4.96" customHeight="1">
      <c r="A93" s="41"/>
      <c r="B93" s="42"/>
      <c r="C93" s="26" t="s">
        <v>138</v>
      </c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16</v>
      </c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163" t="str">
        <f>E7</f>
        <v>Ústí nad Labem - rekonstrukce budovy předmostí čp 50</v>
      </c>
      <c r="F96" s="35"/>
      <c r="G96" s="35"/>
      <c r="H96" s="35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105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E9</f>
        <v>01 - stavební část</v>
      </c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F12</f>
        <v xml:space="preserve"> </v>
      </c>
      <c r="G100" s="43"/>
      <c r="H100" s="43"/>
      <c r="I100" s="35" t="s">
        <v>23</v>
      </c>
      <c r="J100" s="75" t="str">
        <f>IF(J12="","",J12)</f>
        <v>1. 12. 2024</v>
      </c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25</v>
      </c>
      <c r="D102" s="43"/>
      <c r="E102" s="43"/>
      <c r="F102" s="30" t="str">
        <f>E15</f>
        <v xml:space="preserve"> </v>
      </c>
      <c r="G102" s="43"/>
      <c r="H102" s="43"/>
      <c r="I102" s="35" t="s">
        <v>30</v>
      </c>
      <c r="J102" s="39" t="str">
        <f>E21</f>
        <v xml:space="preserve"> </v>
      </c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28</v>
      </c>
      <c r="D103" s="43"/>
      <c r="E103" s="43"/>
      <c r="F103" s="30" t="str">
        <f>IF(E18="","",E18)</f>
        <v>Vyplň údaj</v>
      </c>
      <c r="G103" s="43"/>
      <c r="H103" s="43"/>
      <c r="I103" s="35" t="s">
        <v>32</v>
      </c>
      <c r="J103" s="39" t="str">
        <f>E24</f>
        <v xml:space="preserve"> </v>
      </c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80"/>
      <c r="B105" s="181"/>
      <c r="C105" s="182" t="s">
        <v>139</v>
      </c>
      <c r="D105" s="183" t="s">
        <v>54</v>
      </c>
      <c r="E105" s="183" t="s">
        <v>50</v>
      </c>
      <c r="F105" s="183" t="s">
        <v>51</v>
      </c>
      <c r="G105" s="183" t="s">
        <v>140</v>
      </c>
      <c r="H105" s="183" t="s">
        <v>141</v>
      </c>
      <c r="I105" s="183" t="s">
        <v>142</v>
      </c>
      <c r="J105" s="183" t="s">
        <v>109</v>
      </c>
      <c r="K105" s="184" t="s">
        <v>143</v>
      </c>
      <c r="L105" s="185"/>
      <c r="M105" s="95" t="s">
        <v>19</v>
      </c>
      <c r="N105" s="96" t="s">
        <v>39</v>
      </c>
      <c r="O105" s="96" t="s">
        <v>144</v>
      </c>
      <c r="P105" s="96" t="s">
        <v>145</v>
      </c>
      <c r="Q105" s="96" t="s">
        <v>146</v>
      </c>
      <c r="R105" s="96" t="s">
        <v>147</v>
      </c>
      <c r="S105" s="96" t="s">
        <v>148</v>
      </c>
      <c r="T105" s="97" t="s">
        <v>149</v>
      </c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</row>
    <row r="106" s="2" customFormat="1" ht="22.8" customHeight="1">
      <c r="A106" s="41"/>
      <c r="B106" s="42"/>
      <c r="C106" s="102" t="s">
        <v>150</v>
      </c>
      <c r="D106" s="43"/>
      <c r="E106" s="43"/>
      <c r="F106" s="43"/>
      <c r="G106" s="43"/>
      <c r="H106" s="43"/>
      <c r="I106" s="43"/>
      <c r="J106" s="186">
        <f>BK106</f>
        <v>0</v>
      </c>
      <c r="K106" s="43"/>
      <c r="L106" s="47"/>
      <c r="M106" s="98"/>
      <c r="N106" s="187"/>
      <c r="O106" s="99"/>
      <c r="P106" s="188">
        <f>P107+P1323+P2485+P2491</f>
        <v>0</v>
      </c>
      <c r="Q106" s="99"/>
      <c r="R106" s="188">
        <f>R107+R1323+R2485+R2491</f>
        <v>168.08595671999996</v>
      </c>
      <c r="S106" s="99"/>
      <c r="T106" s="189">
        <f>T107+T1323+T2485+T2491</f>
        <v>206.78558902999998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68</v>
      </c>
      <c r="AU106" s="20" t="s">
        <v>110</v>
      </c>
      <c r="BK106" s="190">
        <f>BK107+BK1323+BK2485+BK2491</f>
        <v>0</v>
      </c>
    </row>
    <row r="107" s="12" customFormat="1" ht="25.92" customHeight="1">
      <c r="A107" s="12"/>
      <c r="B107" s="191"/>
      <c r="C107" s="192"/>
      <c r="D107" s="193" t="s">
        <v>68</v>
      </c>
      <c r="E107" s="194" t="s">
        <v>151</v>
      </c>
      <c r="F107" s="194" t="s">
        <v>152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P108+P175+P369+P409+P428+P938+P1314+P1321</f>
        <v>0</v>
      </c>
      <c r="Q107" s="199"/>
      <c r="R107" s="200">
        <f>R108+R175+R369+R409+R428+R938+R1314+R1321</f>
        <v>132.32369537999998</v>
      </c>
      <c r="S107" s="199"/>
      <c r="T107" s="201">
        <f>T108+T175+T369+T409+T428+T938+T1314+T1321</f>
        <v>172.66984399999998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77</v>
      </c>
      <c r="AT107" s="203" t="s">
        <v>68</v>
      </c>
      <c r="AU107" s="203" t="s">
        <v>69</v>
      </c>
      <c r="AY107" s="202" t="s">
        <v>153</v>
      </c>
      <c r="BK107" s="204">
        <f>BK108+BK175+BK369+BK409+BK428+BK938+BK1314+BK1321</f>
        <v>0</v>
      </c>
    </row>
    <row r="108" s="12" customFormat="1" ht="22.8" customHeight="1">
      <c r="A108" s="12"/>
      <c r="B108" s="191"/>
      <c r="C108" s="192"/>
      <c r="D108" s="193" t="s">
        <v>68</v>
      </c>
      <c r="E108" s="205" t="s">
        <v>77</v>
      </c>
      <c r="F108" s="205" t="s">
        <v>154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SUM(P109:P174)</f>
        <v>0</v>
      </c>
      <c r="Q108" s="199"/>
      <c r="R108" s="200">
        <f>SUM(R109:R174)</f>
        <v>9.2232000000000003</v>
      </c>
      <c r="S108" s="199"/>
      <c r="T108" s="201">
        <f>SUM(T109:T174)</f>
        <v>25.379999999999999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77</v>
      </c>
      <c r="AT108" s="203" t="s">
        <v>68</v>
      </c>
      <c r="AU108" s="203" t="s">
        <v>77</v>
      </c>
      <c r="AY108" s="202" t="s">
        <v>153</v>
      </c>
      <c r="BK108" s="204">
        <f>SUM(BK109:BK174)</f>
        <v>0</v>
      </c>
    </row>
    <row r="109" s="2" customFormat="1" ht="37.8" customHeight="1">
      <c r="A109" s="41"/>
      <c r="B109" s="42"/>
      <c r="C109" s="207" t="s">
        <v>77</v>
      </c>
      <c r="D109" s="207" t="s">
        <v>155</v>
      </c>
      <c r="E109" s="208" t="s">
        <v>156</v>
      </c>
      <c r="F109" s="209" t="s">
        <v>157</v>
      </c>
      <c r="G109" s="210" t="s">
        <v>158</v>
      </c>
      <c r="H109" s="211">
        <v>60</v>
      </c>
      <c r="I109" s="212"/>
      <c r="J109" s="213">
        <f>ROUND(I109*H109,2)</f>
        <v>0</v>
      </c>
      <c r="K109" s="209" t="s">
        <v>159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0.32500000000000001</v>
      </c>
      <c r="T109" s="217">
        <f>S109*H109</f>
        <v>19.5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160</v>
      </c>
      <c r="AT109" s="218" t="s">
        <v>155</v>
      </c>
      <c r="AU109" s="218" t="s">
        <v>79</v>
      </c>
      <c r="AY109" s="20" t="s">
        <v>153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160</v>
      </c>
      <c r="BM109" s="218" t="s">
        <v>161</v>
      </c>
    </row>
    <row r="110" s="2" customFormat="1">
      <c r="A110" s="41"/>
      <c r="B110" s="42"/>
      <c r="C110" s="43"/>
      <c r="D110" s="220" t="s">
        <v>162</v>
      </c>
      <c r="E110" s="43"/>
      <c r="F110" s="221" t="s">
        <v>163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162</v>
      </c>
      <c r="AU110" s="20" t="s">
        <v>79</v>
      </c>
    </row>
    <row r="111" s="13" customFormat="1">
      <c r="A111" s="13"/>
      <c r="B111" s="225"/>
      <c r="C111" s="226"/>
      <c r="D111" s="227" t="s">
        <v>164</v>
      </c>
      <c r="E111" s="228" t="s">
        <v>19</v>
      </c>
      <c r="F111" s="229" t="s">
        <v>165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164</v>
      </c>
      <c r="AU111" s="235" t="s">
        <v>79</v>
      </c>
      <c r="AV111" s="13" t="s">
        <v>77</v>
      </c>
      <c r="AW111" s="13" t="s">
        <v>31</v>
      </c>
      <c r="AX111" s="13" t="s">
        <v>69</v>
      </c>
      <c r="AY111" s="235" t="s">
        <v>153</v>
      </c>
    </row>
    <row r="112" s="14" customFormat="1">
      <c r="A112" s="14"/>
      <c r="B112" s="236"/>
      <c r="C112" s="237"/>
      <c r="D112" s="227" t="s">
        <v>164</v>
      </c>
      <c r="E112" s="238" t="s">
        <v>19</v>
      </c>
      <c r="F112" s="239" t="s">
        <v>166</v>
      </c>
      <c r="G112" s="237"/>
      <c r="H112" s="240">
        <v>60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164</v>
      </c>
      <c r="AU112" s="246" t="s">
        <v>79</v>
      </c>
      <c r="AV112" s="14" t="s">
        <v>79</v>
      </c>
      <c r="AW112" s="14" t="s">
        <v>31</v>
      </c>
      <c r="AX112" s="14" t="s">
        <v>69</v>
      </c>
      <c r="AY112" s="246" t="s">
        <v>153</v>
      </c>
    </row>
    <row r="113" s="15" customFormat="1">
      <c r="A113" s="15"/>
      <c r="B113" s="247"/>
      <c r="C113" s="248"/>
      <c r="D113" s="227" t="s">
        <v>164</v>
      </c>
      <c r="E113" s="249" t="s">
        <v>19</v>
      </c>
      <c r="F113" s="250" t="s">
        <v>167</v>
      </c>
      <c r="G113" s="248"/>
      <c r="H113" s="251">
        <v>60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7" t="s">
        <v>164</v>
      </c>
      <c r="AU113" s="257" t="s">
        <v>79</v>
      </c>
      <c r="AV113" s="15" t="s">
        <v>160</v>
      </c>
      <c r="AW113" s="15" t="s">
        <v>31</v>
      </c>
      <c r="AX113" s="15" t="s">
        <v>77</v>
      </c>
      <c r="AY113" s="257" t="s">
        <v>153</v>
      </c>
    </row>
    <row r="114" s="2" customFormat="1" ht="33" customHeight="1">
      <c r="A114" s="41"/>
      <c r="B114" s="42"/>
      <c r="C114" s="207" t="s">
        <v>79</v>
      </c>
      <c r="D114" s="207" t="s">
        <v>155</v>
      </c>
      <c r="E114" s="208" t="s">
        <v>168</v>
      </c>
      <c r="F114" s="209" t="s">
        <v>169</v>
      </c>
      <c r="G114" s="210" t="s">
        <v>158</v>
      </c>
      <c r="H114" s="211">
        <v>60</v>
      </c>
      <c r="I114" s="212"/>
      <c r="J114" s="213">
        <f>ROUND(I114*H114,2)</f>
        <v>0</v>
      </c>
      <c r="K114" s="209" t="s">
        <v>159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0.098000000000000004</v>
      </c>
      <c r="T114" s="217">
        <f>S114*H114</f>
        <v>5.8799999999999999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79</v>
      </c>
      <c r="AY114" s="20" t="s">
        <v>153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160</v>
      </c>
      <c r="BM114" s="218" t="s">
        <v>170</v>
      </c>
    </row>
    <row r="115" s="2" customFormat="1">
      <c r="A115" s="41"/>
      <c r="B115" s="42"/>
      <c r="C115" s="43"/>
      <c r="D115" s="220" t="s">
        <v>162</v>
      </c>
      <c r="E115" s="43"/>
      <c r="F115" s="221" t="s">
        <v>171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162</v>
      </c>
      <c r="AU115" s="20" t="s">
        <v>79</v>
      </c>
    </row>
    <row r="116" s="13" customFormat="1">
      <c r="A116" s="13"/>
      <c r="B116" s="225"/>
      <c r="C116" s="226"/>
      <c r="D116" s="227" t="s">
        <v>164</v>
      </c>
      <c r="E116" s="228" t="s">
        <v>19</v>
      </c>
      <c r="F116" s="229" t="s">
        <v>172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164</v>
      </c>
      <c r="AU116" s="235" t="s">
        <v>79</v>
      </c>
      <c r="AV116" s="13" t="s">
        <v>77</v>
      </c>
      <c r="AW116" s="13" t="s">
        <v>31</v>
      </c>
      <c r="AX116" s="13" t="s">
        <v>69</v>
      </c>
      <c r="AY116" s="235" t="s">
        <v>153</v>
      </c>
    </row>
    <row r="117" s="14" customFormat="1">
      <c r="A117" s="14"/>
      <c r="B117" s="236"/>
      <c r="C117" s="237"/>
      <c r="D117" s="227" t="s">
        <v>164</v>
      </c>
      <c r="E117" s="238" t="s">
        <v>19</v>
      </c>
      <c r="F117" s="239" t="s">
        <v>166</v>
      </c>
      <c r="G117" s="237"/>
      <c r="H117" s="240">
        <v>60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164</v>
      </c>
      <c r="AU117" s="246" t="s">
        <v>79</v>
      </c>
      <c r="AV117" s="14" t="s">
        <v>79</v>
      </c>
      <c r="AW117" s="14" t="s">
        <v>31</v>
      </c>
      <c r="AX117" s="14" t="s">
        <v>69</v>
      </c>
      <c r="AY117" s="246" t="s">
        <v>153</v>
      </c>
    </row>
    <row r="118" s="15" customFormat="1">
      <c r="A118" s="15"/>
      <c r="B118" s="247"/>
      <c r="C118" s="248"/>
      <c r="D118" s="227" t="s">
        <v>164</v>
      </c>
      <c r="E118" s="249" t="s">
        <v>19</v>
      </c>
      <c r="F118" s="250" t="s">
        <v>167</v>
      </c>
      <c r="G118" s="248"/>
      <c r="H118" s="251">
        <v>60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164</v>
      </c>
      <c r="AU118" s="257" t="s">
        <v>79</v>
      </c>
      <c r="AV118" s="15" t="s">
        <v>160</v>
      </c>
      <c r="AW118" s="15" t="s">
        <v>31</v>
      </c>
      <c r="AX118" s="15" t="s">
        <v>77</v>
      </c>
      <c r="AY118" s="257" t="s">
        <v>153</v>
      </c>
    </row>
    <row r="119" s="2" customFormat="1" ht="16.5" customHeight="1">
      <c r="A119" s="41"/>
      <c r="B119" s="42"/>
      <c r="C119" s="207" t="s">
        <v>173</v>
      </c>
      <c r="D119" s="207" t="s">
        <v>155</v>
      </c>
      <c r="E119" s="208" t="s">
        <v>174</v>
      </c>
      <c r="F119" s="209" t="s">
        <v>175</v>
      </c>
      <c r="G119" s="210" t="s">
        <v>176</v>
      </c>
      <c r="H119" s="211">
        <v>3</v>
      </c>
      <c r="I119" s="212"/>
      <c r="J119" s="213">
        <f>ROUND(I119*H119,2)</f>
        <v>0</v>
      </c>
      <c r="K119" s="209" t="s">
        <v>159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160</v>
      </c>
      <c r="AT119" s="218" t="s">
        <v>155</v>
      </c>
      <c r="AU119" s="218" t="s">
        <v>79</v>
      </c>
      <c r="AY119" s="20" t="s">
        <v>153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160</v>
      </c>
      <c r="BM119" s="218" t="s">
        <v>177</v>
      </c>
    </row>
    <row r="120" s="2" customFormat="1">
      <c r="A120" s="41"/>
      <c r="B120" s="42"/>
      <c r="C120" s="43"/>
      <c r="D120" s="220" t="s">
        <v>162</v>
      </c>
      <c r="E120" s="43"/>
      <c r="F120" s="221" t="s">
        <v>178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79</v>
      </c>
    </row>
    <row r="121" s="13" customFormat="1">
      <c r="A121" s="13"/>
      <c r="B121" s="225"/>
      <c r="C121" s="226"/>
      <c r="D121" s="227" t="s">
        <v>164</v>
      </c>
      <c r="E121" s="228" t="s">
        <v>19</v>
      </c>
      <c r="F121" s="229" t="s">
        <v>179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164</v>
      </c>
      <c r="AU121" s="235" t="s">
        <v>79</v>
      </c>
      <c r="AV121" s="13" t="s">
        <v>77</v>
      </c>
      <c r="AW121" s="13" t="s">
        <v>31</v>
      </c>
      <c r="AX121" s="13" t="s">
        <v>69</v>
      </c>
      <c r="AY121" s="235" t="s">
        <v>153</v>
      </c>
    </row>
    <row r="122" s="14" customFormat="1">
      <c r="A122" s="14"/>
      <c r="B122" s="236"/>
      <c r="C122" s="237"/>
      <c r="D122" s="227" t="s">
        <v>164</v>
      </c>
      <c r="E122" s="238" t="s">
        <v>19</v>
      </c>
      <c r="F122" s="239" t="s">
        <v>180</v>
      </c>
      <c r="G122" s="237"/>
      <c r="H122" s="240">
        <v>3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164</v>
      </c>
      <c r="AU122" s="246" t="s">
        <v>79</v>
      </c>
      <c r="AV122" s="14" t="s">
        <v>79</v>
      </c>
      <c r="AW122" s="14" t="s">
        <v>31</v>
      </c>
      <c r="AX122" s="14" t="s">
        <v>69</v>
      </c>
      <c r="AY122" s="246" t="s">
        <v>153</v>
      </c>
    </row>
    <row r="123" s="15" customFormat="1">
      <c r="A123" s="15"/>
      <c r="B123" s="247"/>
      <c r="C123" s="248"/>
      <c r="D123" s="227" t="s">
        <v>164</v>
      </c>
      <c r="E123" s="249" t="s">
        <v>19</v>
      </c>
      <c r="F123" s="250" t="s">
        <v>167</v>
      </c>
      <c r="G123" s="248"/>
      <c r="H123" s="251">
        <v>3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164</v>
      </c>
      <c r="AU123" s="257" t="s">
        <v>79</v>
      </c>
      <c r="AV123" s="15" t="s">
        <v>160</v>
      </c>
      <c r="AW123" s="15" t="s">
        <v>31</v>
      </c>
      <c r="AX123" s="15" t="s">
        <v>77</v>
      </c>
      <c r="AY123" s="257" t="s">
        <v>153</v>
      </c>
    </row>
    <row r="124" s="2" customFormat="1" ht="16.5" customHeight="1">
      <c r="A124" s="41"/>
      <c r="B124" s="42"/>
      <c r="C124" s="207" t="s">
        <v>160</v>
      </c>
      <c r="D124" s="207" t="s">
        <v>155</v>
      </c>
      <c r="E124" s="208" t="s">
        <v>181</v>
      </c>
      <c r="F124" s="209" t="s">
        <v>182</v>
      </c>
      <c r="G124" s="210" t="s">
        <v>176</v>
      </c>
      <c r="H124" s="211">
        <v>72.379999999999995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160</v>
      </c>
      <c r="AT124" s="218" t="s">
        <v>155</v>
      </c>
      <c r="AU124" s="218" t="s">
        <v>79</v>
      </c>
      <c r="AY124" s="20" t="s">
        <v>153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160</v>
      </c>
      <c r="BM124" s="218" t="s">
        <v>183</v>
      </c>
    </row>
    <row r="125" s="13" customFormat="1">
      <c r="A125" s="13"/>
      <c r="B125" s="225"/>
      <c r="C125" s="226"/>
      <c r="D125" s="227" t="s">
        <v>164</v>
      </c>
      <c r="E125" s="228" t="s">
        <v>19</v>
      </c>
      <c r="F125" s="229" t="s">
        <v>184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164</v>
      </c>
      <c r="AU125" s="235" t="s">
        <v>79</v>
      </c>
      <c r="AV125" s="13" t="s">
        <v>77</v>
      </c>
      <c r="AW125" s="13" t="s">
        <v>31</v>
      </c>
      <c r="AX125" s="13" t="s">
        <v>69</v>
      </c>
      <c r="AY125" s="235" t="s">
        <v>153</v>
      </c>
    </row>
    <row r="126" s="14" customFormat="1">
      <c r="A126" s="14"/>
      <c r="B126" s="236"/>
      <c r="C126" s="237"/>
      <c r="D126" s="227" t="s">
        <v>164</v>
      </c>
      <c r="E126" s="238" t="s">
        <v>19</v>
      </c>
      <c r="F126" s="239" t="s">
        <v>185</v>
      </c>
      <c r="G126" s="237"/>
      <c r="H126" s="240">
        <v>72.379999999999995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164</v>
      </c>
      <c r="AU126" s="246" t="s">
        <v>79</v>
      </c>
      <c r="AV126" s="14" t="s">
        <v>79</v>
      </c>
      <c r="AW126" s="14" t="s">
        <v>31</v>
      </c>
      <c r="AX126" s="14" t="s">
        <v>69</v>
      </c>
      <c r="AY126" s="246" t="s">
        <v>153</v>
      </c>
    </row>
    <row r="127" s="15" customFormat="1">
      <c r="A127" s="15"/>
      <c r="B127" s="247"/>
      <c r="C127" s="248"/>
      <c r="D127" s="227" t="s">
        <v>164</v>
      </c>
      <c r="E127" s="249" t="s">
        <v>19</v>
      </c>
      <c r="F127" s="250" t="s">
        <v>167</v>
      </c>
      <c r="G127" s="248"/>
      <c r="H127" s="251">
        <v>72.379999999999995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164</v>
      </c>
      <c r="AU127" s="257" t="s">
        <v>79</v>
      </c>
      <c r="AV127" s="15" t="s">
        <v>160</v>
      </c>
      <c r="AW127" s="15" t="s">
        <v>31</v>
      </c>
      <c r="AX127" s="15" t="s">
        <v>77</v>
      </c>
      <c r="AY127" s="257" t="s">
        <v>153</v>
      </c>
    </row>
    <row r="128" s="2" customFormat="1" ht="16.5" customHeight="1">
      <c r="A128" s="41"/>
      <c r="B128" s="42"/>
      <c r="C128" s="207" t="s">
        <v>186</v>
      </c>
      <c r="D128" s="207" t="s">
        <v>155</v>
      </c>
      <c r="E128" s="208" t="s">
        <v>187</v>
      </c>
      <c r="F128" s="209" t="s">
        <v>188</v>
      </c>
      <c r="G128" s="210" t="s">
        <v>176</v>
      </c>
      <c r="H128" s="211">
        <v>4.7999999999999998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160</v>
      </c>
      <c r="AT128" s="218" t="s">
        <v>155</v>
      </c>
      <c r="AU128" s="218" t="s">
        <v>79</v>
      </c>
      <c r="AY128" s="20" t="s">
        <v>153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160</v>
      </c>
      <c r="BM128" s="218" t="s">
        <v>189</v>
      </c>
    </row>
    <row r="129" s="13" customFormat="1">
      <c r="A129" s="13"/>
      <c r="B129" s="225"/>
      <c r="C129" s="226"/>
      <c r="D129" s="227" t="s">
        <v>164</v>
      </c>
      <c r="E129" s="228" t="s">
        <v>19</v>
      </c>
      <c r="F129" s="229" t="s">
        <v>190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164</v>
      </c>
      <c r="AU129" s="235" t="s">
        <v>79</v>
      </c>
      <c r="AV129" s="13" t="s">
        <v>77</v>
      </c>
      <c r="AW129" s="13" t="s">
        <v>31</v>
      </c>
      <c r="AX129" s="13" t="s">
        <v>69</v>
      </c>
      <c r="AY129" s="235" t="s">
        <v>153</v>
      </c>
    </row>
    <row r="130" s="14" customFormat="1">
      <c r="A130" s="14"/>
      <c r="B130" s="236"/>
      <c r="C130" s="237"/>
      <c r="D130" s="227" t="s">
        <v>164</v>
      </c>
      <c r="E130" s="238" t="s">
        <v>19</v>
      </c>
      <c r="F130" s="239" t="s">
        <v>191</v>
      </c>
      <c r="G130" s="237"/>
      <c r="H130" s="240">
        <v>4.7999999999999998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164</v>
      </c>
      <c r="AU130" s="246" t="s">
        <v>79</v>
      </c>
      <c r="AV130" s="14" t="s">
        <v>79</v>
      </c>
      <c r="AW130" s="14" t="s">
        <v>31</v>
      </c>
      <c r="AX130" s="14" t="s">
        <v>69</v>
      </c>
      <c r="AY130" s="246" t="s">
        <v>153</v>
      </c>
    </row>
    <row r="131" s="15" customFormat="1">
      <c r="A131" s="15"/>
      <c r="B131" s="247"/>
      <c r="C131" s="248"/>
      <c r="D131" s="227" t="s">
        <v>164</v>
      </c>
      <c r="E131" s="249" t="s">
        <v>19</v>
      </c>
      <c r="F131" s="250" t="s">
        <v>167</v>
      </c>
      <c r="G131" s="248"/>
      <c r="H131" s="251">
        <v>4.7999999999999998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164</v>
      </c>
      <c r="AU131" s="257" t="s">
        <v>79</v>
      </c>
      <c r="AV131" s="15" t="s">
        <v>160</v>
      </c>
      <c r="AW131" s="15" t="s">
        <v>31</v>
      </c>
      <c r="AX131" s="15" t="s">
        <v>77</v>
      </c>
      <c r="AY131" s="257" t="s">
        <v>153</v>
      </c>
    </row>
    <row r="132" s="2" customFormat="1" ht="16.5" customHeight="1">
      <c r="A132" s="41"/>
      <c r="B132" s="42"/>
      <c r="C132" s="207" t="s">
        <v>192</v>
      </c>
      <c r="D132" s="207" t="s">
        <v>155</v>
      </c>
      <c r="E132" s="208" t="s">
        <v>193</v>
      </c>
      <c r="F132" s="209" t="s">
        <v>194</v>
      </c>
      <c r="G132" s="210" t="s">
        <v>195</v>
      </c>
      <c r="H132" s="211">
        <v>48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0.017149999999999999</v>
      </c>
      <c r="R132" s="216">
        <f>Q132*H132</f>
        <v>0.82319999999999993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160</v>
      </c>
      <c r="AT132" s="218" t="s">
        <v>155</v>
      </c>
      <c r="AU132" s="218" t="s">
        <v>79</v>
      </c>
      <c r="AY132" s="20" t="s">
        <v>153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160</v>
      </c>
      <c r="BM132" s="218" t="s">
        <v>196</v>
      </c>
    </row>
    <row r="133" s="13" customFormat="1">
      <c r="A133" s="13"/>
      <c r="B133" s="225"/>
      <c r="C133" s="226"/>
      <c r="D133" s="227" t="s">
        <v>164</v>
      </c>
      <c r="E133" s="228" t="s">
        <v>19</v>
      </c>
      <c r="F133" s="229" t="s">
        <v>197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164</v>
      </c>
      <c r="AU133" s="235" t="s">
        <v>79</v>
      </c>
      <c r="AV133" s="13" t="s">
        <v>77</v>
      </c>
      <c r="AW133" s="13" t="s">
        <v>31</v>
      </c>
      <c r="AX133" s="13" t="s">
        <v>69</v>
      </c>
      <c r="AY133" s="235" t="s">
        <v>153</v>
      </c>
    </row>
    <row r="134" s="14" customFormat="1">
      <c r="A134" s="14"/>
      <c r="B134" s="236"/>
      <c r="C134" s="237"/>
      <c r="D134" s="227" t="s">
        <v>164</v>
      </c>
      <c r="E134" s="238" t="s">
        <v>19</v>
      </c>
      <c r="F134" s="239" t="s">
        <v>198</v>
      </c>
      <c r="G134" s="237"/>
      <c r="H134" s="240">
        <v>48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164</v>
      </c>
      <c r="AU134" s="246" t="s">
        <v>79</v>
      </c>
      <c r="AV134" s="14" t="s">
        <v>79</v>
      </c>
      <c r="AW134" s="14" t="s">
        <v>31</v>
      </c>
      <c r="AX134" s="14" t="s">
        <v>77</v>
      </c>
      <c r="AY134" s="246" t="s">
        <v>153</v>
      </c>
    </row>
    <row r="135" s="2" customFormat="1" ht="16.5" customHeight="1">
      <c r="A135" s="41"/>
      <c r="B135" s="42"/>
      <c r="C135" s="207" t="s">
        <v>199</v>
      </c>
      <c r="D135" s="207" t="s">
        <v>155</v>
      </c>
      <c r="E135" s="208" t="s">
        <v>200</v>
      </c>
      <c r="F135" s="209" t="s">
        <v>201</v>
      </c>
      <c r="G135" s="210" t="s">
        <v>176</v>
      </c>
      <c r="H135" s="211">
        <v>4.7999999999999998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160</v>
      </c>
      <c r="AT135" s="218" t="s">
        <v>155</v>
      </c>
      <c r="AU135" s="218" t="s">
        <v>79</v>
      </c>
      <c r="AY135" s="20" t="s">
        <v>153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160</v>
      </c>
      <c r="BM135" s="218" t="s">
        <v>202</v>
      </c>
    </row>
    <row r="136" s="2" customFormat="1" ht="24.15" customHeight="1">
      <c r="A136" s="41"/>
      <c r="B136" s="42"/>
      <c r="C136" s="207" t="s">
        <v>203</v>
      </c>
      <c r="D136" s="207" t="s">
        <v>155</v>
      </c>
      <c r="E136" s="208" t="s">
        <v>204</v>
      </c>
      <c r="F136" s="209" t="s">
        <v>205</v>
      </c>
      <c r="G136" s="210" t="s">
        <v>176</v>
      </c>
      <c r="H136" s="211">
        <v>4.7999999999999998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160</v>
      </c>
      <c r="AT136" s="218" t="s">
        <v>155</v>
      </c>
      <c r="AU136" s="218" t="s">
        <v>79</v>
      </c>
      <c r="AY136" s="20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160</v>
      </c>
      <c r="BM136" s="218" t="s">
        <v>206</v>
      </c>
    </row>
    <row r="137" s="2" customFormat="1" ht="37.8" customHeight="1">
      <c r="A137" s="41"/>
      <c r="B137" s="42"/>
      <c r="C137" s="207" t="s">
        <v>207</v>
      </c>
      <c r="D137" s="207" t="s">
        <v>155</v>
      </c>
      <c r="E137" s="208" t="s">
        <v>208</v>
      </c>
      <c r="F137" s="209" t="s">
        <v>209</v>
      </c>
      <c r="G137" s="210" t="s">
        <v>176</v>
      </c>
      <c r="H137" s="211">
        <v>20.280000000000001</v>
      </c>
      <c r="I137" s="212"/>
      <c r="J137" s="213">
        <f>ROUND(I137*H137,2)</f>
        <v>0</v>
      </c>
      <c r="K137" s="209" t="s">
        <v>159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160</v>
      </c>
      <c r="AT137" s="218" t="s">
        <v>155</v>
      </c>
      <c r="AU137" s="218" t="s">
        <v>79</v>
      </c>
      <c r="AY137" s="20" t="s">
        <v>153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160</v>
      </c>
      <c r="BM137" s="218" t="s">
        <v>210</v>
      </c>
    </row>
    <row r="138" s="2" customFormat="1">
      <c r="A138" s="41"/>
      <c r="B138" s="42"/>
      <c r="C138" s="43"/>
      <c r="D138" s="220" t="s">
        <v>162</v>
      </c>
      <c r="E138" s="43"/>
      <c r="F138" s="221" t="s">
        <v>211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162</v>
      </c>
      <c r="AU138" s="20" t="s">
        <v>79</v>
      </c>
    </row>
    <row r="139" s="13" customFormat="1">
      <c r="A139" s="13"/>
      <c r="B139" s="225"/>
      <c r="C139" s="226"/>
      <c r="D139" s="227" t="s">
        <v>164</v>
      </c>
      <c r="E139" s="228" t="s">
        <v>19</v>
      </c>
      <c r="F139" s="229" t="s">
        <v>212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164</v>
      </c>
      <c r="AU139" s="235" t="s">
        <v>79</v>
      </c>
      <c r="AV139" s="13" t="s">
        <v>77</v>
      </c>
      <c r="AW139" s="13" t="s">
        <v>31</v>
      </c>
      <c r="AX139" s="13" t="s">
        <v>69</v>
      </c>
      <c r="AY139" s="235" t="s">
        <v>153</v>
      </c>
    </row>
    <row r="140" s="14" customFormat="1">
      <c r="A140" s="14"/>
      <c r="B140" s="236"/>
      <c r="C140" s="237"/>
      <c r="D140" s="227" t="s">
        <v>164</v>
      </c>
      <c r="E140" s="238" t="s">
        <v>19</v>
      </c>
      <c r="F140" s="239" t="s">
        <v>213</v>
      </c>
      <c r="G140" s="237"/>
      <c r="H140" s="240">
        <v>75.379999999999995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164</v>
      </c>
      <c r="AU140" s="246" t="s">
        <v>79</v>
      </c>
      <c r="AV140" s="14" t="s">
        <v>79</v>
      </c>
      <c r="AW140" s="14" t="s">
        <v>31</v>
      </c>
      <c r="AX140" s="14" t="s">
        <v>69</v>
      </c>
      <c r="AY140" s="246" t="s">
        <v>153</v>
      </c>
    </row>
    <row r="141" s="13" customFormat="1">
      <c r="A141" s="13"/>
      <c r="B141" s="225"/>
      <c r="C141" s="226"/>
      <c r="D141" s="227" t="s">
        <v>164</v>
      </c>
      <c r="E141" s="228" t="s">
        <v>19</v>
      </c>
      <c r="F141" s="229" t="s">
        <v>214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164</v>
      </c>
      <c r="AU141" s="235" t="s">
        <v>79</v>
      </c>
      <c r="AV141" s="13" t="s">
        <v>77</v>
      </c>
      <c r="AW141" s="13" t="s">
        <v>31</v>
      </c>
      <c r="AX141" s="13" t="s">
        <v>69</v>
      </c>
      <c r="AY141" s="235" t="s">
        <v>153</v>
      </c>
    </row>
    <row r="142" s="14" customFormat="1">
      <c r="A142" s="14"/>
      <c r="B142" s="236"/>
      <c r="C142" s="237"/>
      <c r="D142" s="227" t="s">
        <v>164</v>
      </c>
      <c r="E142" s="238" t="s">
        <v>19</v>
      </c>
      <c r="F142" s="239" t="s">
        <v>215</v>
      </c>
      <c r="G142" s="237"/>
      <c r="H142" s="240">
        <v>-55.100000000000001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164</v>
      </c>
      <c r="AU142" s="246" t="s">
        <v>79</v>
      </c>
      <c r="AV142" s="14" t="s">
        <v>79</v>
      </c>
      <c r="AW142" s="14" t="s">
        <v>31</v>
      </c>
      <c r="AX142" s="14" t="s">
        <v>69</v>
      </c>
      <c r="AY142" s="246" t="s">
        <v>153</v>
      </c>
    </row>
    <row r="143" s="15" customFormat="1">
      <c r="A143" s="15"/>
      <c r="B143" s="247"/>
      <c r="C143" s="248"/>
      <c r="D143" s="227" t="s">
        <v>164</v>
      </c>
      <c r="E143" s="249" t="s">
        <v>19</v>
      </c>
      <c r="F143" s="250" t="s">
        <v>167</v>
      </c>
      <c r="G143" s="248"/>
      <c r="H143" s="251">
        <v>20.279999999999994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164</v>
      </c>
      <c r="AU143" s="257" t="s">
        <v>79</v>
      </c>
      <c r="AV143" s="15" t="s">
        <v>160</v>
      </c>
      <c r="AW143" s="15" t="s">
        <v>31</v>
      </c>
      <c r="AX143" s="15" t="s">
        <v>77</v>
      </c>
      <c r="AY143" s="257" t="s">
        <v>153</v>
      </c>
    </row>
    <row r="144" s="2" customFormat="1" ht="37.8" customHeight="1">
      <c r="A144" s="41"/>
      <c r="B144" s="42"/>
      <c r="C144" s="207" t="s">
        <v>216</v>
      </c>
      <c r="D144" s="207" t="s">
        <v>155</v>
      </c>
      <c r="E144" s="208" t="s">
        <v>217</v>
      </c>
      <c r="F144" s="209" t="s">
        <v>218</v>
      </c>
      <c r="G144" s="210" t="s">
        <v>176</v>
      </c>
      <c r="H144" s="211">
        <v>101.40000000000001</v>
      </c>
      <c r="I144" s="212"/>
      <c r="J144" s="213">
        <f>ROUND(I144*H144,2)</f>
        <v>0</v>
      </c>
      <c r="K144" s="209" t="s">
        <v>159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160</v>
      </c>
      <c r="AT144" s="218" t="s">
        <v>155</v>
      </c>
      <c r="AU144" s="218" t="s">
        <v>79</v>
      </c>
      <c r="AY144" s="20" t="s">
        <v>153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160</v>
      </c>
      <c r="BM144" s="218" t="s">
        <v>219</v>
      </c>
    </row>
    <row r="145" s="2" customFormat="1">
      <c r="A145" s="41"/>
      <c r="B145" s="42"/>
      <c r="C145" s="43"/>
      <c r="D145" s="220" t="s">
        <v>162</v>
      </c>
      <c r="E145" s="43"/>
      <c r="F145" s="221" t="s">
        <v>220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162</v>
      </c>
      <c r="AU145" s="20" t="s">
        <v>79</v>
      </c>
    </row>
    <row r="146" s="14" customFormat="1">
      <c r="A146" s="14"/>
      <c r="B146" s="236"/>
      <c r="C146" s="237"/>
      <c r="D146" s="227" t="s">
        <v>164</v>
      </c>
      <c r="E146" s="237"/>
      <c r="F146" s="239" t="s">
        <v>221</v>
      </c>
      <c r="G146" s="237"/>
      <c r="H146" s="240">
        <v>101.40000000000001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164</v>
      </c>
      <c r="AU146" s="246" t="s">
        <v>79</v>
      </c>
      <c r="AV146" s="14" t="s">
        <v>79</v>
      </c>
      <c r="AW146" s="14" t="s">
        <v>4</v>
      </c>
      <c r="AX146" s="14" t="s">
        <v>77</v>
      </c>
      <c r="AY146" s="246" t="s">
        <v>153</v>
      </c>
    </row>
    <row r="147" s="2" customFormat="1" ht="24.15" customHeight="1">
      <c r="A147" s="41"/>
      <c r="B147" s="42"/>
      <c r="C147" s="207" t="s">
        <v>222</v>
      </c>
      <c r="D147" s="207" t="s">
        <v>155</v>
      </c>
      <c r="E147" s="208" t="s">
        <v>223</v>
      </c>
      <c r="F147" s="209" t="s">
        <v>224</v>
      </c>
      <c r="G147" s="210" t="s">
        <v>225</v>
      </c>
      <c r="H147" s="211">
        <v>10.951000000000001</v>
      </c>
      <c r="I147" s="212"/>
      <c r="J147" s="213">
        <f>ROUND(I147*H147,2)</f>
        <v>0</v>
      </c>
      <c r="K147" s="209" t="s">
        <v>159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160</v>
      </c>
      <c r="AT147" s="218" t="s">
        <v>155</v>
      </c>
      <c r="AU147" s="218" t="s">
        <v>79</v>
      </c>
      <c r="AY147" s="20" t="s">
        <v>153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160</v>
      </c>
      <c r="BM147" s="218" t="s">
        <v>226</v>
      </c>
    </row>
    <row r="148" s="2" customFormat="1">
      <c r="A148" s="41"/>
      <c r="B148" s="42"/>
      <c r="C148" s="43"/>
      <c r="D148" s="220" t="s">
        <v>162</v>
      </c>
      <c r="E148" s="43"/>
      <c r="F148" s="221" t="s">
        <v>227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162</v>
      </c>
      <c r="AU148" s="20" t="s">
        <v>79</v>
      </c>
    </row>
    <row r="149" s="13" customFormat="1">
      <c r="A149" s="13"/>
      <c r="B149" s="225"/>
      <c r="C149" s="226"/>
      <c r="D149" s="227" t="s">
        <v>164</v>
      </c>
      <c r="E149" s="228" t="s">
        <v>19</v>
      </c>
      <c r="F149" s="229" t="s">
        <v>228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164</v>
      </c>
      <c r="AU149" s="235" t="s">
        <v>79</v>
      </c>
      <c r="AV149" s="13" t="s">
        <v>77</v>
      </c>
      <c r="AW149" s="13" t="s">
        <v>31</v>
      </c>
      <c r="AX149" s="13" t="s">
        <v>69</v>
      </c>
      <c r="AY149" s="235" t="s">
        <v>153</v>
      </c>
    </row>
    <row r="150" s="14" customFormat="1">
      <c r="A150" s="14"/>
      <c r="B150" s="236"/>
      <c r="C150" s="237"/>
      <c r="D150" s="227" t="s">
        <v>164</v>
      </c>
      <c r="E150" s="238" t="s">
        <v>19</v>
      </c>
      <c r="F150" s="239" t="s">
        <v>229</v>
      </c>
      <c r="G150" s="237"/>
      <c r="H150" s="240">
        <v>10.951000000000001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164</v>
      </c>
      <c r="AU150" s="246" t="s">
        <v>79</v>
      </c>
      <c r="AV150" s="14" t="s">
        <v>79</v>
      </c>
      <c r="AW150" s="14" t="s">
        <v>31</v>
      </c>
      <c r="AX150" s="14" t="s">
        <v>69</v>
      </c>
      <c r="AY150" s="246" t="s">
        <v>153</v>
      </c>
    </row>
    <row r="151" s="15" customFormat="1">
      <c r="A151" s="15"/>
      <c r="B151" s="247"/>
      <c r="C151" s="248"/>
      <c r="D151" s="227" t="s">
        <v>164</v>
      </c>
      <c r="E151" s="249" t="s">
        <v>19</v>
      </c>
      <c r="F151" s="250" t="s">
        <v>167</v>
      </c>
      <c r="G151" s="248"/>
      <c r="H151" s="251">
        <v>10.951000000000001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164</v>
      </c>
      <c r="AU151" s="257" t="s">
        <v>79</v>
      </c>
      <c r="AV151" s="15" t="s">
        <v>160</v>
      </c>
      <c r="AW151" s="15" t="s">
        <v>31</v>
      </c>
      <c r="AX151" s="15" t="s">
        <v>77</v>
      </c>
      <c r="AY151" s="257" t="s">
        <v>153</v>
      </c>
    </row>
    <row r="152" s="2" customFormat="1" ht="24.15" customHeight="1">
      <c r="A152" s="41"/>
      <c r="B152" s="42"/>
      <c r="C152" s="207" t="s">
        <v>8</v>
      </c>
      <c r="D152" s="207" t="s">
        <v>155</v>
      </c>
      <c r="E152" s="208" t="s">
        <v>230</v>
      </c>
      <c r="F152" s="209" t="s">
        <v>231</v>
      </c>
      <c r="G152" s="210" t="s">
        <v>225</v>
      </c>
      <c r="H152" s="211">
        <v>25.553000000000001</v>
      </c>
      <c r="I152" s="212"/>
      <c r="J152" s="213">
        <f>ROUND(I152*H152,2)</f>
        <v>0</v>
      </c>
      <c r="K152" s="209" t="s">
        <v>159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160</v>
      </c>
      <c r="AT152" s="218" t="s">
        <v>155</v>
      </c>
      <c r="AU152" s="218" t="s">
        <v>79</v>
      </c>
      <c r="AY152" s="20" t="s">
        <v>153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160</v>
      </c>
      <c r="BM152" s="218" t="s">
        <v>232</v>
      </c>
    </row>
    <row r="153" s="2" customFormat="1">
      <c r="A153" s="41"/>
      <c r="B153" s="42"/>
      <c r="C153" s="43"/>
      <c r="D153" s="220" t="s">
        <v>162</v>
      </c>
      <c r="E153" s="43"/>
      <c r="F153" s="221" t="s">
        <v>233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79</v>
      </c>
    </row>
    <row r="154" s="13" customFormat="1">
      <c r="A154" s="13"/>
      <c r="B154" s="225"/>
      <c r="C154" s="226"/>
      <c r="D154" s="227" t="s">
        <v>164</v>
      </c>
      <c r="E154" s="228" t="s">
        <v>19</v>
      </c>
      <c r="F154" s="229" t="s">
        <v>234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164</v>
      </c>
      <c r="AU154" s="235" t="s">
        <v>79</v>
      </c>
      <c r="AV154" s="13" t="s">
        <v>77</v>
      </c>
      <c r="AW154" s="13" t="s">
        <v>31</v>
      </c>
      <c r="AX154" s="13" t="s">
        <v>69</v>
      </c>
      <c r="AY154" s="235" t="s">
        <v>153</v>
      </c>
    </row>
    <row r="155" s="14" customFormat="1">
      <c r="A155" s="14"/>
      <c r="B155" s="236"/>
      <c r="C155" s="237"/>
      <c r="D155" s="227" t="s">
        <v>164</v>
      </c>
      <c r="E155" s="238" t="s">
        <v>19</v>
      </c>
      <c r="F155" s="239" t="s">
        <v>235</v>
      </c>
      <c r="G155" s="237"/>
      <c r="H155" s="240">
        <v>25.553000000000001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164</v>
      </c>
      <c r="AU155" s="246" t="s">
        <v>79</v>
      </c>
      <c r="AV155" s="14" t="s">
        <v>79</v>
      </c>
      <c r="AW155" s="14" t="s">
        <v>31</v>
      </c>
      <c r="AX155" s="14" t="s">
        <v>69</v>
      </c>
      <c r="AY155" s="246" t="s">
        <v>153</v>
      </c>
    </row>
    <row r="156" s="15" customFormat="1">
      <c r="A156" s="15"/>
      <c r="B156" s="247"/>
      <c r="C156" s="248"/>
      <c r="D156" s="227" t="s">
        <v>164</v>
      </c>
      <c r="E156" s="249" t="s">
        <v>19</v>
      </c>
      <c r="F156" s="250" t="s">
        <v>167</v>
      </c>
      <c r="G156" s="248"/>
      <c r="H156" s="251">
        <v>25.553000000000001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164</v>
      </c>
      <c r="AU156" s="257" t="s">
        <v>79</v>
      </c>
      <c r="AV156" s="15" t="s">
        <v>160</v>
      </c>
      <c r="AW156" s="15" t="s">
        <v>31</v>
      </c>
      <c r="AX156" s="15" t="s">
        <v>77</v>
      </c>
      <c r="AY156" s="257" t="s">
        <v>153</v>
      </c>
    </row>
    <row r="157" s="2" customFormat="1" ht="24.15" customHeight="1">
      <c r="A157" s="41"/>
      <c r="B157" s="42"/>
      <c r="C157" s="207" t="s">
        <v>236</v>
      </c>
      <c r="D157" s="207" t="s">
        <v>155</v>
      </c>
      <c r="E157" s="208" t="s">
        <v>237</v>
      </c>
      <c r="F157" s="209" t="s">
        <v>238</v>
      </c>
      <c r="G157" s="210" t="s">
        <v>176</v>
      </c>
      <c r="H157" s="211">
        <v>20.280000000000001</v>
      </c>
      <c r="I157" s="212"/>
      <c r="J157" s="213">
        <f>ROUND(I157*H157,2)</f>
        <v>0</v>
      </c>
      <c r="K157" s="209" t="s">
        <v>159</v>
      </c>
      <c r="L157" s="47"/>
      <c r="M157" s="214" t="s">
        <v>19</v>
      </c>
      <c r="N157" s="215" t="s">
        <v>40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160</v>
      </c>
      <c r="AT157" s="218" t="s">
        <v>155</v>
      </c>
      <c r="AU157" s="218" t="s">
        <v>79</v>
      </c>
      <c r="AY157" s="20" t="s">
        <v>153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160</v>
      </c>
      <c r="BM157" s="218" t="s">
        <v>239</v>
      </c>
    </row>
    <row r="158" s="2" customFormat="1">
      <c r="A158" s="41"/>
      <c r="B158" s="42"/>
      <c r="C158" s="43"/>
      <c r="D158" s="220" t="s">
        <v>162</v>
      </c>
      <c r="E158" s="43"/>
      <c r="F158" s="221" t="s">
        <v>240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162</v>
      </c>
      <c r="AU158" s="20" t="s">
        <v>79</v>
      </c>
    </row>
    <row r="159" s="2" customFormat="1" ht="16.5" customHeight="1">
      <c r="A159" s="41"/>
      <c r="B159" s="42"/>
      <c r="C159" s="207" t="s">
        <v>241</v>
      </c>
      <c r="D159" s="207" t="s">
        <v>155</v>
      </c>
      <c r="E159" s="208" t="s">
        <v>242</v>
      </c>
      <c r="F159" s="209" t="s">
        <v>243</v>
      </c>
      <c r="G159" s="210" t="s">
        <v>176</v>
      </c>
      <c r="H159" s="211">
        <v>55.100000000000001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160</v>
      </c>
      <c r="AT159" s="218" t="s">
        <v>155</v>
      </c>
      <c r="AU159" s="218" t="s">
        <v>79</v>
      </c>
      <c r="AY159" s="20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160</v>
      </c>
      <c r="BM159" s="218" t="s">
        <v>244</v>
      </c>
    </row>
    <row r="160" s="13" customFormat="1">
      <c r="A160" s="13"/>
      <c r="B160" s="225"/>
      <c r="C160" s="226"/>
      <c r="D160" s="227" t="s">
        <v>164</v>
      </c>
      <c r="E160" s="228" t="s">
        <v>19</v>
      </c>
      <c r="F160" s="229" t="s">
        <v>214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164</v>
      </c>
      <c r="AU160" s="235" t="s">
        <v>79</v>
      </c>
      <c r="AV160" s="13" t="s">
        <v>77</v>
      </c>
      <c r="AW160" s="13" t="s">
        <v>31</v>
      </c>
      <c r="AX160" s="13" t="s">
        <v>69</v>
      </c>
      <c r="AY160" s="235" t="s">
        <v>153</v>
      </c>
    </row>
    <row r="161" s="14" customFormat="1">
      <c r="A161" s="14"/>
      <c r="B161" s="236"/>
      <c r="C161" s="237"/>
      <c r="D161" s="227" t="s">
        <v>164</v>
      </c>
      <c r="E161" s="238" t="s">
        <v>19</v>
      </c>
      <c r="F161" s="239" t="s">
        <v>245</v>
      </c>
      <c r="G161" s="237"/>
      <c r="H161" s="240">
        <v>55.100000000000001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164</v>
      </c>
      <c r="AU161" s="246" t="s">
        <v>79</v>
      </c>
      <c r="AV161" s="14" t="s">
        <v>79</v>
      </c>
      <c r="AW161" s="14" t="s">
        <v>31</v>
      </c>
      <c r="AX161" s="14" t="s">
        <v>69</v>
      </c>
      <c r="AY161" s="246" t="s">
        <v>153</v>
      </c>
    </row>
    <row r="162" s="15" customFormat="1">
      <c r="A162" s="15"/>
      <c r="B162" s="247"/>
      <c r="C162" s="248"/>
      <c r="D162" s="227" t="s">
        <v>164</v>
      </c>
      <c r="E162" s="249" t="s">
        <v>19</v>
      </c>
      <c r="F162" s="250" t="s">
        <v>167</v>
      </c>
      <c r="G162" s="248"/>
      <c r="H162" s="251">
        <v>55.100000000000001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164</v>
      </c>
      <c r="AU162" s="257" t="s">
        <v>79</v>
      </c>
      <c r="AV162" s="15" t="s">
        <v>160</v>
      </c>
      <c r="AW162" s="15" t="s">
        <v>31</v>
      </c>
      <c r="AX162" s="15" t="s">
        <v>77</v>
      </c>
      <c r="AY162" s="257" t="s">
        <v>153</v>
      </c>
    </row>
    <row r="163" s="2" customFormat="1" ht="16.5" customHeight="1">
      <c r="A163" s="41"/>
      <c r="B163" s="42"/>
      <c r="C163" s="207" t="s">
        <v>246</v>
      </c>
      <c r="D163" s="207" t="s">
        <v>155</v>
      </c>
      <c r="E163" s="208" t="s">
        <v>247</v>
      </c>
      <c r="F163" s="209" t="s">
        <v>248</v>
      </c>
      <c r="G163" s="210" t="s">
        <v>176</v>
      </c>
      <c r="H163" s="211">
        <v>4.2000000000000002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40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160</v>
      </c>
      <c r="AT163" s="218" t="s">
        <v>155</v>
      </c>
      <c r="AU163" s="218" t="s">
        <v>79</v>
      </c>
      <c r="AY163" s="20" t="s">
        <v>153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160</v>
      </c>
      <c r="BM163" s="218" t="s">
        <v>249</v>
      </c>
    </row>
    <row r="164" s="13" customFormat="1">
      <c r="A164" s="13"/>
      <c r="B164" s="225"/>
      <c r="C164" s="226"/>
      <c r="D164" s="227" t="s">
        <v>164</v>
      </c>
      <c r="E164" s="228" t="s">
        <v>19</v>
      </c>
      <c r="F164" s="229" t="s">
        <v>250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164</v>
      </c>
      <c r="AU164" s="235" t="s">
        <v>79</v>
      </c>
      <c r="AV164" s="13" t="s">
        <v>77</v>
      </c>
      <c r="AW164" s="13" t="s">
        <v>31</v>
      </c>
      <c r="AX164" s="13" t="s">
        <v>69</v>
      </c>
      <c r="AY164" s="235" t="s">
        <v>153</v>
      </c>
    </row>
    <row r="165" s="14" customFormat="1">
      <c r="A165" s="14"/>
      <c r="B165" s="236"/>
      <c r="C165" s="237"/>
      <c r="D165" s="227" t="s">
        <v>164</v>
      </c>
      <c r="E165" s="238" t="s">
        <v>19</v>
      </c>
      <c r="F165" s="239" t="s">
        <v>251</v>
      </c>
      <c r="G165" s="237"/>
      <c r="H165" s="240">
        <v>4.2000000000000002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164</v>
      </c>
      <c r="AU165" s="246" t="s">
        <v>79</v>
      </c>
      <c r="AV165" s="14" t="s">
        <v>79</v>
      </c>
      <c r="AW165" s="14" t="s">
        <v>31</v>
      </c>
      <c r="AX165" s="14" t="s">
        <v>69</v>
      </c>
      <c r="AY165" s="246" t="s">
        <v>153</v>
      </c>
    </row>
    <row r="166" s="15" customFormat="1">
      <c r="A166" s="15"/>
      <c r="B166" s="247"/>
      <c r="C166" s="248"/>
      <c r="D166" s="227" t="s">
        <v>164</v>
      </c>
      <c r="E166" s="249" t="s">
        <v>19</v>
      </c>
      <c r="F166" s="250" t="s">
        <v>167</v>
      </c>
      <c r="G166" s="248"/>
      <c r="H166" s="251">
        <v>4.2000000000000002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164</v>
      </c>
      <c r="AU166" s="257" t="s">
        <v>79</v>
      </c>
      <c r="AV166" s="15" t="s">
        <v>160</v>
      </c>
      <c r="AW166" s="15" t="s">
        <v>31</v>
      </c>
      <c r="AX166" s="15" t="s">
        <v>77</v>
      </c>
      <c r="AY166" s="257" t="s">
        <v>153</v>
      </c>
    </row>
    <row r="167" s="2" customFormat="1" ht="16.5" customHeight="1">
      <c r="A167" s="41"/>
      <c r="B167" s="42"/>
      <c r="C167" s="258" t="s">
        <v>252</v>
      </c>
      <c r="D167" s="258" t="s">
        <v>253</v>
      </c>
      <c r="E167" s="259" t="s">
        <v>254</v>
      </c>
      <c r="F167" s="260" t="s">
        <v>255</v>
      </c>
      <c r="G167" s="261" t="s">
        <v>225</v>
      </c>
      <c r="H167" s="262">
        <v>8.4000000000000004</v>
      </c>
      <c r="I167" s="263"/>
      <c r="J167" s="264">
        <f>ROUND(I167*H167,2)</f>
        <v>0</v>
      </c>
      <c r="K167" s="260" t="s">
        <v>19</v>
      </c>
      <c r="L167" s="265"/>
      <c r="M167" s="266" t="s">
        <v>19</v>
      </c>
      <c r="N167" s="267" t="s">
        <v>40</v>
      </c>
      <c r="O167" s="87"/>
      <c r="P167" s="216">
        <f>O167*H167</f>
        <v>0</v>
      </c>
      <c r="Q167" s="216">
        <v>1</v>
      </c>
      <c r="R167" s="216">
        <f>Q167*H167</f>
        <v>8.4000000000000004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203</v>
      </c>
      <c r="AT167" s="218" t="s">
        <v>253</v>
      </c>
      <c r="AU167" s="218" t="s">
        <v>79</v>
      </c>
      <c r="AY167" s="20" t="s">
        <v>153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160</v>
      </c>
      <c r="BM167" s="218" t="s">
        <v>256</v>
      </c>
    </row>
    <row r="168" s="14" customFormat="1">
      <c r="A168" s="14"/>
      <c r="B168" s="236"/>
      <c r="C168" s="237"/>
      <c r="D168" s="227" t="s">
        <v>164</v>
      </c>
      <c r="E168" s="238" t="s">
        <v>19</v>
      </c>
      <c r="F168" s="239" t="s">
        <v>257</v>
      </c>
      <c r="G168" s="237"/>
      <c r="H168" s="240">
        <v>8.4000000000000004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164</v>
      </c>
      <c r="AU168" s="246" t="s">
        <v>79</v>
      </c>
      <c r="AV168" s="14" t="s">
        <v>79</v>
      </c>
      <c r="AW168" s="14" t="s">
        <v>31</v>
      </c>
      <c r="AX168" s="14" t="s">
        <v>69</v>
      </c>
      <c r="AY168" s="246" t="s">
        <v>153</v>
      </c>
    </row>
    <row r="169" s="15" customFormat="1">
      <c r="A169" s="15"/>
      <c r="B169" s="247"/>
      <c r="C169" s="248"/>
      <c r="D169" s="227" t="s">
        <v>164</v>
      </c>
      <c r="E169" s="249" t="s">
        <v>19</v>
      </c>
      <c r="F169" s="250" t="s">
        <v>167</v>
      </c>
      <c r="G169" s="248"/>
      <c r="H169" s="251">
        <v>8.4000000000000004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164</v>
      </c>
      <c r="AU169" s="257" t="s">
        <v>79</v>
      </c>
      <c r="AV169" s="15" t="s">
        <v>160</v>
      </c>
      <c r="AW169" s="15" t="s">
        <v>31</v>
      </c>
      <c r="AX169" s="15" t="s">
        <v>77</v>
      </c>
      <c r="AY169" s="257" t="s">
        <v>153</v>
      </c>
    </row>
    <row r="170" s="2" customFormat="1" ht="21.75" customHeight="1">
      <c r="A170" s="41"/>
      <c r="B170" s="42"/>
      <c r="C170" s="207" t="s">
        <v>258</v>
      </c>
      <c r="D170" s="207" t="s">
        <v>155</v>
      </c>
      <c r="E170" s="208" t="s">
        <v>259</v>
      </c>
      <c r="F170" s="209" t="s">
        <v>260</v>
      </c>
      <c r="G170" s="210" t="s">
        <v>158</v>
      </c>
      <c r="H170" s="211">
        <v>60</v>
      </c>
      <c r="I170" s="212"/>
      <c r="J170" s="213">
        <f>ROUND(I170*H170,2)</f>
        <v>0</v>
      </c>
      <c r="K170" s="209" t="s">
        <v>159</v>
      </c>
      <c r="L170" s="47"/>
      <c r="M170" s="214" t="s">
        <v>19</v>
      </c>
      <c r="N170" s="215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160</v>
      </c>
      <c r="AT170" s="218" t="s">
        <v>155</v>
      </c>
      <c r="AU170" s="218" t="s">
        <v>79</v>
      </c>
      <c r="AY170" s="20" t="s">
        <v>153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160</v>
      </c>
      <c r="BM170" s="218" t="s">
        <v>261</v>
      </c>
    </row>
    <row r="171" s="2" customFormat="1">
      <c r="A171" s="41"/>
      <c r="B171" s="42"/>
      <c r="C171" s="43"/>
      <c r="D171" s="220" t="s">
        <v>162</v>
      </c>
      <c r="E171" s="43"/>
      <c r="F171" s="221" t="s">
        <v>262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162</v>
      </c>
      <c r="AU171" s="20" t="s">
        <v>79</v>
      </c>
    </row>
    <row r="172" s="13" customFormat="1">
      <c r="A172" s="13"/>
      <c r="B172" s="225"/>
      <c r="C172" s="226"/>
      <c r="D172" s="227" t="s">
        <v>164</v>
      </c>
      <c r="E172" s="228" t="s">
        <v>19</v>
      </c>
      <c r="F172" s="229" t="s">
        <v>263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164</v>
      </c>
      <c r="AU172" s="235" t="s">
        <v>79</v>
      </c>
      <c r="AV172" s="13" t="s">
        <v>77</v>
      </c>
      <c r="AW172" s="13" t="s">
        <v>31</v>
      </c>
      <c r="AX172" s="13" t="s">
        <v>69</v>
      </c>
      <c r="AY172" s="235" t="s">
        <v>153</v>
      </c>
    </row>
    <row r="173" s="14" customFormat="1">
      <c r="A173" s="14"/>
      <c r="B173" s="236"/>
      <c r="C173" s="237"/>
      <c r="D173" s="227" t="s">
        <v>164</v>
      </c>
      <c r="E173" s="238" t="s">
        <v>19</v>
      </c>
      <c r="F173" s="239" t="s">
        <v>166</v>
      </c>
      <c r="G173" s="237"/>
      <c r="H173" s="240">
        <v>60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164</v>
      </c>
      <c r="AU173" s="246" t="s">
        <v>79</v>
      </c>
      <c r="AV173" s="14" t="s">
        <v>79</v>
      </c>
      <c r="AW173" s="14" t="s">
        <v>31</v>
      </c>
      <c r="AX173" s="14" t="s">
        <v>69</v>
      </c>
      <c r="AY173" s="246" t="s">
        <v>153</v>
      </c>
    </row>
    <row r="174" s="15" customFormat="1">
      <c r="A174" s="15"/>
      <c r="B174" s="247"/>
      <c r="C174" s="248"/>
      <c r="D174" s="227" t="s">
        <v>164</v>
      </c>
      <c r="E174" s="249" t="s">
        <v>19</v>
      </c>
      <c r="F174" s="250" t="s">
        <v>167</v>
      </c>
      <c r="G174" s="248"/>
      <c r="H174" s="251">
        <v>60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164</v>
      </c>
      <c r="AU174" s="257" t="s">
        <v>79</v>
      </c>
      <c r="AV174" s="15" t="s">
        <v>160</v>
      </c>
      <c r="AW174" s="15" t="s">
        <v>31</v>
      </c>
      <c r="AX174" s="15" t="s">
        <v>77</v>
      </c>
      <c r="AY174" s="257" t="s">
        <v>153</v>
      </c>
    </row>
    <row r="175" s="12" customFormat="1" ht="22.8" customHeight="1">
      <c r="A175" s="12"/>
      <c r="B175" s="191"/>
      <c r="C175" s="192"/>
      <c r="D175" s="193" t="s">
        <v>68</v>
      </c>
      <c r="E175" s="205" t="s">
        <v>173</v>
      </c>
      <c r="F175" s="205" t="s">
        <v>264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SUM(P176:P368)</f>
        <v>0</v>
      </c>
      <c r="Q175" s="199"/>
      <c r="R175" s="200">
        <f>SUM(R176:R368)</f>
        <v>18.720904530000002</v>
      </c>
      <c r="S175" s="199"/>
      <c r="T175" s="201">
        <f>SUM(T176:T368)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77</v>
      </c>
      <c r="AT175" s="203" t="s">
        <v>68</v>
      </c>
      <c r="AU175" s="203" t="s">
        <v>77</v>
      </c>
      <c r="AY175" s="202" t="s">
        <v>153</v>
      </c>
      <c r="BK175" s="204">
        <f>SUM(BK176:BK368)</f>
        <v>0</v>
      </c>
    </row>
    <row r="176" s="2" customFormat="1" ht="24.15" customHeight="1">
      <c r="A176" s="41"/>
      <c r="B176" s="42"/>
      <c r="C176" s="207" t="s">
        <v>265</v>
      </c>
      <c r="D176" s="207" t="s">
        <v>155</v>
      </c>
      <c r="E176" s="208" t="s">
        <v>266</v>
      </c>
      <c r="F176" s="209" t="s">
        <v>267</v>
      </c>
      <c r="G176" s="210" t="s">
        <v>176</v>
      </c>
      <c r="H176" s="211">
        <v>1.464</v>
      </c>
      <c r="I176" s="212"/>
      <c r="J176" s="213">
        <f>ROUND(I176*H176,2)</f>
        <v>0</v>
      </c>
      <c r="K176" s="209" t="s">
        <v>159</v>
      </c>
      <c r="L176" s="47"/>
      <c r="M176" s="214" t="s">
        <v>19</v>
      </c>
      <c r="N176" s="215" t="s">
        <v>40</v>
      </c>
      <c r="O176" s="87"/>
      <c r="P176" s="216">
        <f>O176*H176</f>
        <v>0</v>
      </c>
      <c r="Q176" s="216">
        <v>1.8775</v>
      </c>
      <c r="R176" s="216">
        <f>Q176*H176</f>
        <v>2.7486599999999997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160</v>
      </c>
      <c r="AT176" s="218" t="s">
        <v>155</v>
      </c>
      <c r="AU176" s="218" t="s">
        <v>79</v>
      </c>
      <c r="AY176" s="20" t="s">
        <v>153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77</v>
      </c>
      <c r="BK176" s="219">
        <f>ROUND(I176*H176,2)</f>
        <v>0</v>
      </c>
      <c r="BL176" s="20" t="s">
        <v>160</v>
      </c>
      <c r="BM176" s="218" t="s">
        <v>268</v>
      </c>
    </row>
    <row r="177" s="2" customFormat="1">
      <c r="A177" s="41"/>
      <c r="B177" s="42"/>
      <c r="C177" s="43"/>
      <c r="D177" s="220" t="s">
        <v>162</v>
      </c>
      <c r="E177" s="43"/>
      <c r="F177" s="221" t="s">
        <v>269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162</v>
      </c>
      <c r="AU177" s="20" t="s">
        <v>79</v>
      </c>
    </row>
    <row r="178" s="13" customFormat="1">
      <c r="A178" s="13"/>
      <c r="B178" s="225"/>
      <c r="C178" s="226"/>
      <c r="D178" s="227" t="s">
        <v>164</v>
      </c>
      <c r="E178" s="228" t="s">
        <v>19</v>
      </c>
      <c r="F178" s="229" t="s">
        <v>270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164</v>
      </c>
      <c r="AU178" s="235" t="s">
        <v>79</v>
      </c>
      <c r="AV178" s="13" t="s">
        <v>77</v>
      </c>
      <c r="AW178" s="13" t="s">
        <v>31</v>
      </c>
      <c r="AX178" s="13" t="s">
        <v>69</v>
      </c>
      <c r="AY178" s="235" t="s">
        <v>153</v>
      </c>
    </row>
    <row r="179" s="13" customFormat="1">
      <c r="A179" s="13"/>
      <c r="B179" s="225"/>
      <c r="C179" s="226"/>
      <c r="D179" s="227" t="s">
        <v>164</v>
      </c>
      <c r="E179" s="228" t="s">
        <v>19</v>
      </c>
      <c r="F179" s="229" t="s">
        <v>271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164</v>
      </c>
      <c r="AU179" s="235" t="s">
        <v>79</v>
      </c>
      <c r="AV179" s="13" t="s">
        <v>77</v>
      </c>
      <c r="AW179" s="13" t="s">
        <v>31</v>
      </c>
      <c r="AX179" s="13" t="s">
        <v>69</v>
      </c>
      <c r="AY179" s="235" t="s">
        <v>153</v>
      </c>
    </row>
    <row r="180" s="14" customFormat="1">
      <c r="A180" s="14"/>
      <c r="B180" s="236"/>
      <c r="C180" s="237"/>
      <c r="D180" s="227" t="s">
        <v>164</v>
      </c>
      <c r="E180" s="238" t="s">
        <v>19</v>
      </c>
      <c r="F180" s="239" t="s">
        <v>272</v>
      </c>
      <c r="G180" s="237"/>
      <c r="H180" s="240">
        <v>0.63600000000000001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164</v>
      </c>
      <c r="AU180" s="246" t="s">
        <v>79</v>
      </c>
      <c r="AV180" s="14" t="s">
        <v>79</v>
      </c>
      <c r="AW180" s="14" t="s">
        <v>31</v>
      </c>
      <c r="AX180" s="14" t="s">
        <v>69</v>
      </c>
      <c r="AY180" s="246" t="s">
        <v>153</v>
      </c>
    </row>
    <row r="181" s="13" customFormat="1">
      <c r="A181" s="13"/>
      <c r="B181" s="225"/>
      <c r="C181" s="226"/>
      <c r="D181" s="227" t="s">
        <v>164</v>
      </c>
      <c r="E181" s="228" t="s">
        <v>19</v>
      </c>
      <c r="F181" s="229" t="s">
        <v>273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164</v>
      </c>
      <c r="AU181" s="235" t="s">
        <v>79</v>
      </c>
      <c r="AV181" s="13" t="s">
        <v>77</v>
      </c>
      <c r="AW181" s="13" t="s">
        <v>31</v>
      </c>
      <c r="AX181" s="13" t="s">
        <v>69</v>
      </c>
      <c r="AY181" s="235" t="s">
        <v>153</v>
      </c>
    </row>
    <row r="182" s="14" customFormat="1">
      <c r="A182" s="14"/>
      <c r="B182" s="236"/>
      <c r="C182" s="237"/>
      <c r="D182" s="227" t="s">
        <v>164</v>
      </c>
      <c r="E182" s="238" t="s">
        <v>19</v>
      </c>
      <c r="F182" s="239" t="s">
        <v>274</v>
      </c>
      <c r="G182" s="237"/>
      <c r="H182" s="240">
        <v>0.28299999999999997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164</v>
      </c>
      <c r="AU182" s="246" t="s">
        <v>79</v>
      </c>
      <c r="AV182" s="14" t="s">
        <v>79</v>
      </c>
      <c r="AW182" s="14" t="s">
        <v>31</v>
      </c>
      <c r="AX182" s="14" t="s">
        <v>69</v>
      </c>
      <c r="AY182" s="246" t="s">
        <v>153</v>
      </c>
    </row>
    <row r="183" s="13" customFormat="1">
      <c r="A183" s="13"/>
      <c r="B183" s="225"/>
      <c r="C183" s="226"/>
      <c r="D183" s="227" t="s">
        <v>164</v>
      </c>
      <c r="E183" s="228" t="s">
        <v>19</v>
      </c>
      <c r="F183" s="229" t="s">
        <v>275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164</v>
      </c>
      <c r="AU183" s="235" t="s">
        <v>79</v>
      </c>
      <c r="AV183" s="13" t="s">
        <v>77</v>
      </c>
      <c r="AW183" s="13" t="s">
        <v>31</v>
      </c>
      <c r="AX183" s="13" t="s">
        <v>69</v>
      </c>
      <c r="AY183" s="235" t="s">
        <v>153</v>
      </c>
    </row>
    <row r="184" s="14" customFormat="1">
      <c r="A184" s="14"/>
      <c r="B184" s="236"/>
      <c r="C184" s="237"/>
      <c r="D184" s="227" t="s">
        <v>164</v>
      </c>
      <c r="E184" s="238" t="s">
        <v>19</v>
      </c>
      <c r="F184" s="239" t="s">
        <v>276</v>
      </c>
      <c r="G184" s="237"/>
      <c r="H184" s="240">
        <v>0.54500000000000004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164</v>
      </c>
      <c r="AU184" s="246" t="s">
        <v>79</v>
      </c>
      <c r="AV184" s="14" t="s">
        <v>79</v>
      </c>
      <c r="AW184" s="14" t="s">
        <v>31</v>
      </c>
      <c r="AX184" s="14" t="s">
        <v>69</v>
      </c>
      <c r="AY184" s="246" t="s">
        <v>153</v>
      </c>
    </row>
    <row r="185" s="15" customFormat="1">
      <c r="A185" s="15"/>
      <c r="B185" s="247"/>
      <c r="C185" s="248"/>
      <c r="D185" s="227" t="s">
        <v>164</v>
      </c>
      <c r="E185" s="249" t="s">
        <v>19</v>
      </c>
      <c r="F185" s="250" t="s">
        <v>167</v>
      </c>
      <c r="G185" s="248"/>
      <c r="H185" s="251">
        <v>1.464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164</v>
      </c>
      <c r="AU185" s="257" t="s">
        <v>79</v>
      </c>
      <c r="AV185" s="15" t="s">
        <v>160</v>
      </c>
      <c r="AW185" s="15" t="s">
        <v>31</v>
      </c>
      <c r="AX185" s="15" t="s">
        <v>77</v>
      </c>
      <c r="AY185" s="257" t="s">
        <v>153</v>
      </c>
    </row>
    <row r="186" s="2" customFormat="1" ht="21.75" customHeight="1">
      <c r="A186" s="41"/>
      <c r="B186" s="42"/>
      <c r="C186" s="207" t="s">
        <v>277</v>
      </c>
      <c r="D186" s="207" t="s">
        <v>155</v>
      </c>
      <c r="E186" s="208" t="s">
        <v>278</v>
      </c>
      <c r="F186" s="209" t="s">
        <v>279</v>
      </c>
      <c r="G186" s="210" t="s">
        <v>195</v>
      </c>
      <c r="H186" s="211">
        <v>1</v>
      </c>
      <c r="I186" s="212"/>
      <c r="J186" s="213">
        <f>ROUND(I186*H186,2)</f>
        <v>0</v>
      </c>
      <c r="K186" s="209" t="s">
        <v>159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0.022780000000000002</v>
      </c>
      <c r="R186" s="216">
        <f>Q186*H186</f>
        <v>0.022780000000000002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160</v>
      </c>
      <c r="AT186" s="218" t="s">
        <v>155</v>
      </c>
      <c r="AU186" s="218" t="s">
        <v>79</v>
      </c>
      <c r="AY186" s="20" t="s">
        <v>153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160</v>
      </c>
      <c r="BM186" s="218" t="s">
        <v>280</v>
      </c>
    </row>
    <row r="187" s="2" customFormat="1">
      <c r="A187" s="41"/>
      <c r="B187" s="42"/>
      <c r="C187" s="43"/>
      <c r="D187" s="220" t="s">
        <v>162</v>
      </c>
      <c r="E187" s="43"/>
      <c r="F187" s="221" t="s">
        <v>281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162</v>
      </c>
      <c r="AU187" s="20" t="s">
        <v>79</v>
      </c>
    </row>
    <row r="188" s="13" customFormat="1">
      <c r="A188" s="13"/>
      <c r="B188" s="225"/>
      <c r="C188" s="226"/>
      <c r="D188" s="227" t="s">
        <v>164</v>
      </c>
      <c r="E188" s="228" t="s">
        <v>19</v>
      </c>
      <c r="F188" s="229" t="s">
        <v>282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164</v>
      </c>
      <c r="AU188" s="235" t="s">
        <v>79</v>
      </c>
      <c r="AV188" s="13" t="s">
        <v>77</v>
      </c>
      <c r="AW188" s="13" t="s">
        <v>31</v>
      </c>
      <c r="AX188" s="13" t="s">
        <v>69</v>
      </c>
      <c r="AY188" s="235" t="s">
        <v>153</v>
      </c>
    </row>
    <row r="189" s="14" customFormat="1">
      <c r="A189" s="14"/>
      <c r="B189" s="236"/>
      <c r="C189" s="237"/>
      <c r="D189" s="227" t="s">
        <v>164</v>
      </c>
      <c r="E189" s="238" t="s">
        <v>19</v>
      </c>
      <c r="F189" s="239" t="s">
        <v>77</v>
      </c>
      <c r="G189" s="237"/>
      <c r="H189" s="240">
        <v>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164</v>
      </c>
      <c r="AU189" s="246" t="s">
        <v>79</v>
      </c>
      <c r="AV189" s="14" t="s">
        <v>79</v>
      </c>
      <c r="AW189" s="14" t="s">
        <v>31</v>
      </c>
      <c r="AX189" s="14" t="s">
        <v>69</v>
      </c>
      <c r="AY189" s="246" t="s">
        <v>153</v>
      </c>
    </row>
    <row r="190" s="15" customFormat="1">
      <c r="A190" s="15"/>
      <c r="B190" s="247"/>
      <c r="C190" s="248"/>
      <c r="D190" s="227" t="s">
        <v>164</v>
      </c>
      <c r="E190" s="249" t="s">
        <v>19</v>
      </c>
      <c r="F190" s="250" t="s">
        <v>167</v>
      </c>
      <c r="G190" s="248"/>
      <c r="H190" s="251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164</v>
      </c>
      <c r="AU190" s="257" t="s">
        <v>79</v>
      </c>
      <c r="AV190" s="15" t="s">
        <v>160</v>
      </c>
      <c r="AW190" s="15" t="s">
        <v>31</v>
      </c>
      <c r="AX190" s="15" t="s">
        <v>77</v>
      </c>
      <c r="AY190" s="257" t="s">
        <v>153</v>
      </c>
    </row>
    <row r="191" s="2" customFormat="1" ht="21.75" customHeight="1">
      <c r="A191" s="41"/>
      <c r="B191" s="42"/>
      <c r="C191" s="207" t="s">
        <v>283</v>
      </c>
      <c r="D191" s="207" t="s">
        <v>155</v>
      </c>
      <c r="E191" s="208" t="s">
        <v>284</v>
      </c>
      <c r="F191" s="209" t="s">
        <v>285</v>
      </c>
      <c r="G191" s="210" t="s">
        <v>195</v>
      </c>
      <c r="H191" s="211">
        <v>1</v>
      </c>
      <c r="I191" s="212"/>
      <c r="J191" s="213">
        <f>ROUND(I191*H191,2)</f>
        <v>0</v>
      </c>
      <c r="K191" s="209" t="s">
        <v>159</v>
      </c>
      <c r="L191" s="47"/>
      <c r="M191" s="214" t="s">
        <v>19</v>
      </c>
      <c r="N191" s="215" t="s">
        <v>40</v>
      </c>
      <c r="O191" s="87"/>
      <c r="P191" s="216">
        <f>O191*H191</f>
        <v>0</v>
      </c>
      <c r="Q191" s="216">
        <v>0.027109999999999999</v>
      </c>
      <c r="R191" s="216">
        <f>Q191*H191</f>
        <v>0.027109999999999999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160</v>
      </c>
      <c r="AT191" s="218" t="s">
        <v>155</v>
      </c>
      <c r="AU191" s="218" t="s">
        <v>79</v>
      </c>
      <c r="AY191" s="20" t="s">
        <v>153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77</v>
      </c>
      <c r="BK191" s="219">
        <f>ROUND(I191*H191,2)</f>
        <v>0</v>
      </c>
      <c r="BL191" s="20" t="s">
        <v>160</v>
      </c>
      <c r="BM191" s="218" t="s">
        <v>286</v>
      </c>
    </row>
    <row r="192" s="2" customFormat="1">
      <c r="A192" s="41"/>
      <c r="B192" s="42"/>
      <c r="C192" s="43"/>
      <c r="D192" s="220" t="s">
        <v>162</v>
      </c>
      <c r="E192" s="43"/>
      <c r="F192" s="221" t="s">
        <v>287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162</v>
      </c>
      <c r="AU192" s="20" t="s">
        <v>79</v>
      </c>
    </row>
    <row r="193" s="13" customFormat="1">
      <c r="A193" s="13"/>
      <c r="B193" s="225"/>
      <c r="C193" s="226"/>
      <c r="D193" s="227" t="s">
        <v>164</v>
      </c>
      <c r="E193" s="228" t="s">
        <v>19</v>
      </c>
      <c r="F193" s="229" t="s">
        <v>282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164</v>
      </c>
      <c r="AU193" s="235" t="s">
        <v>79</v>
      </c>
      <c r="AV193" s="13" t="s">
        <v>77</v>
      </c>
      <c r="AW193" s="13" t="s">
        <v>31</v>
      </c>
      <c r="AX193" s="13" t="s">
        <v>69</v>
      </c>
      <c r="AY193" s="235" t="s">
        <v>153</v>
      </c>
    </row>
    <row r="194" s="14" customFormat="1">
      <c r="A194" s="14"/>
      <c r="B194" s="236"/>
      <c r="C194" s="237"/>
      <c r="D194" s="227" t="s">
        <v>164</v>
      </c>
      <c r="E194" s="238" t="s">
        <v>19</v>
      </c>
      <c r="F194" s="239" t="s">
        <v>77</v>
      </c>
      <c r="G194" s="237"/>
      <c r="H194" s="240">
        <v>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164</v>
      </c>
      <c r="AU194" s="246" t="s">
        <v>79</v>
      </c>
      <c r="AV194" s="14" t="s">
        <v>79</v>
      </c>
      <c r="AW194" s="14" t="s">
        <v>31</v>
      </c>
      <c r="AX194" s="14" t="s">
        <v>69</v>
      </c>
      <c r="AY194" s="246" t="s">
        <v>153</v>
      </c>
    </row>
    <row r="195" s="15" customFormat="1">
      <c r="A195" s="15"/>
      <c r="B195" s="247"/>
      <c r="C195" s="248"/>
      <c r="D195" s="227" t="s">
        <v>164</v>
      </c>
      <c r="E195" s="249" t="s">
        <v>19</v>
      </c>
      <c r="F195" s="250" t="s">
        <v>167</v>
      </c>
      <c r="G195" s="248"/>
      <c r="H195" s="251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164</v>
      </c>
      <c r="AU195" s="257" t="s">
        <v>79</v>
      </c>
      <c r="AV195" s="15" t="s">
        <v>160</v>
      </c>
      <c r="AW195" s="15" t="s">
        <v>31</v>
      </c>
      <c r="AX195" s="15" t="s">
        <v>77</v>
      </c>
      <c r="AY195" s="257" t="s">
        <v>153</v>
      </c>
    </row>
    <row r="196" s="2" customFormat="1" ht="16.5" customHeight="1">
      <c r="A196" s="41"/>
      <c r="B196" s="42"/>
      <c r="C196" s="207" t="s">
        <v>7</v>
      </c>
      <c r="D196" s="207" t="s">
        <v>155</v>
      </c>
      <c r="E196" s="208" t="s">
        <v>288</v>
      </c>
      <c r="F196" s="209" t="s">
        <v>289</v>
      </c>
      <c r="G196" s="210" t="s">
        <v>176</v>
      </c>
      <c r="H196" s="211">
        <v>1.4219999999999999</v>
      </c>
      <c r="I196" s="212"/>
      <c r="J196" s="213">
        <f>ROUND(I196*H196,2)</f>
        <v>0</v>
      </c>
      <c r="K196" s="209" t="s">
        <v>159</v>
      </c>
      <c r="L196" s="47"/>
      <c r="M196" s="214" t="s">
        <v>19</v>
      </c>
      <c r="N196" s="215" t="s">
        <v>40</v>
      </c>
      <c r="O196" s="87"/>
      <c r="P196" s="216">
        <f>O196*H196</f>
        <v>0</v>
      </c>
      <c r="Q196" s="216">
        <v>1.94302</v>
      </c>
      <c r="R196" s="216">
        <f>Q196*H196</f>
        <v>2.7629744399999998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160</v>
      </c>
      <c r="AT196" s="218" t="s">
        <v>155</v>
      </c>
      <c r="AU196" s="218" t="s">
        <v>79</v>
      </c>
      <c r="AY196" s="20" t="s">
        <v>153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160</v>
      </c>
      <c r="BM196" s="218" t="s">
        <v>290</v>
      </c>
    </row>
    <row r="197" s="2" customFormat="1">
      <c r="A197" s="41"/>
      <c r="B197" s="42"/>
      <c r="C197" s="43"/>
      <c r="D197" s="220" t="s">
        <v>162</v>
      </c>
      <c r="E197" s="43"/>
      <c r="F197" s="221" t="s">
        <v>291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162</v>
      </c>
      <c r="AU197" s="20" t="s">
        <v>79</v>
      </c>
    </row>
    <row r="198" s="13" customFormat="1">
      <c r="A198" s="13"/>
      <c r="B198" s="225"/>
      <c r="C198" s="226"/>
      <c r="D198" s="227" t="s">
        <v>164</v>
      </c>
      <c r="E198" s="228" t="s">
        <v>19</v>
      </c>
      <c r="F198" s="229" t="s">
        <v>292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164</v>
      </c>
      <c r="AU198" s="235" t="s">
        <v>79</v>
      </c>
      <c r="AV198" s="13" t="s">
        <v>77</v>
      </c>
      <c r="AW198" s="13" t="s">
        <v>31</v>
      </c>
      <c r="AX198" s="13" t="s">
        <v>69</v>
      </c>
      <c r="AY198" s="235" t="s">
        <v>153</v>
      </c>
    </row>
    <row r="199" s="13" customFormat="1">
      <c r="A199" s="13"/>
      <c r="B199" s="225"/>
      <c r="C199" s="226"/>
      <c r="D199" s="227" t="s">
        <v>164</v>
      </c>
      <c r="E199" s="228" t="s">
        <v>19</v>
      </c>
      <c r="F199" s="229" t="s">
        <v>293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164</v>
      </c>
      <c r="AU199" s="235" t="s">
        <v>79</v>
      </c>
      <c r="AV199" s="13" t="s">
        <v>77</v>
      </c>
      <c r="AW199" s="13" t="s">
        <v>31</v>
      </c>
      <c r="AX199" s="13" t="s">
        <v>69</v>
      </c>
      <c r="AY199" s="235" t="s">
        <v>153</v>
      </c>
    </row>
    <row r="200" s="14" customFormat="1">
      <c r="A200" s="14"/>
      <c r="B200" s="236"/>
      <c r="C200" s="237"/>
      <c r="D200" s="227" t="s">
        <v>164</v>
      </c>
      <c r="E200" s="238" t="s">
        <v>19</v>
      </c>
      <c r="F200" s="239" t="s">
        <v>294</v>
      </c>
      <c r="G200" s="237"/>
      <c r="H200" s="240">
        <v>0.182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164</v>
      </c>
      <c r="AU200" s="246" t="s">
        <v>79</v>
      </c>
      <c r="AV200" s="14" t="s">
        <v>79</v>
      </c>
      <c r="AW200" s="14" t="s">
        <v>31</v>
      </c>
      <c r="AX200" s="14" t="s">
        <v>69</v>
      </c>
      <c r="AY200" s="246" t="s">
        <v>153</v>
      </c>
    </row>
    <row r="201" s="13" customFormat="1">
      <c r="A201" s="13"/>
      <c r="B201" s="225"/>
      <c r="C201" s="226"/>
      <c r="D201" s="227" t="s">
        <v>164</v>
      </c>
      <c r="E201" s="228" t="s">
        <v>19</v>
      </c>
      <c r="F201" s="229" t="s">
        <v>282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164</v>
      </c>
      <c r="AU201" s="235" t="s">
        <v>79</v>
      </c>
      <c r="AV201" s="13" t="s">
        <v>77</v>
      </c>
      <c r="AW201" s="13" t="s">
        <v>31</v>
      </c>
      <c r="AX201" s="13" t="s">
        <v>69</v>
      </c>
      <c r="AY201" s="235" t="s">
        <v>153</v>
      </c>
    </row>
    <row r="202" s="13" customFormat="1">
      <c r="A202" s="13"/>
      <c r="B202" s="225"/>
      <c r="C202" s="226"/>
      <c r="D202" s="227" t="s">
        <v>164</v>
      </c>
      <c r="E202" s="228" t="s">
        <v>19</v>
      </c>
      <c r="F202" s="229" t="s">
        <v>292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164</v>
      </c>
      <c r="AU202" s="235" t="s">
        <v>79</v>
      </c>
      <c r="AV202" s="13" t="s">
        <v>77</v>
      </c>
      <c r="AW202" s="13" t="s">
        <v>31</v>
      </c>
      <c r="AX202" s="13" t="s">
        <v>69</v>
      </c>
      <c r="AY202" s="235" t="s">
        <v>153</v>
      </c>
    </row>
    <row r="203" s="14" customFormat="1">
      <c r="A203" s="14"/>
      <c r="B203" s="236"/>
      <c r="C203" s="237"/>
      <c r="D203" s="227" t="s">
        <v>164</v>
      </c>
      <c r="E203" s="238" t="s">
        <v>19</v>
      </c>
      <c r="F203" s="239" t="s">
        <v>294</v>
      </c>
      <c r="G203" s="237"/>
      <c r="H203" s="240">
        <v>0.182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164</v>
      </c>
      <c r="AU203" s="246" t="s">
        <v>79</v>
      </c>
      <c r="AV203" s="14" t="s">
        <v>79</v>
      </c>
      <c r="AW203" s="14" t="s">
        <v>31</v>
      </c>
      <c r="AX203" s="14" t="s">
        <v>69</v>
      </c>
      <c r="AY203" s="246" t="s">
        <v>153</v>
      </c>
    </row>
    <row r="204" s="13" customFormat="1">
      <c r="A204" s="13"/>
      <c r="B204" s="225"/>
      <c r="C204" s="226"/>
      <c r="D204" s="227" t="s">
        <v>164</v>
      </c>
      <c r="E204" s="228" t="s">
        <v>19</v>
      </c>
      <c r="F204" s="229" t="s">
        <v>295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164</v>
      </c>
      <c r="AU204" s="235" t="s">
        <v>79</v>
      </c>
      <c r="AV204" s="13" t="s">
        <v>77</v>
      </c>
      <c r="AW204" s="13" t="s">
        <v>31</v>
      </c>
      <c r="AX204" s="13" t="s">
        <v>69</v>
      </c>
      <c r="AY204" s="235" t="s">
        <v>153</v>
      </c>
    </row>
    <row r="205" s="14" customFormat="1">
      <c r="A205" s="14"/>
      <c r="B205" s="236"/>
      <c r="C205" s="237"/>
      <c r="D205" s="227" t="s">
        <v>164</v>
      </c>
      <c r="E205" s="238" t="s">
        <v>19</v>
      </c>
      <c r="F205" s="239" t="s">
        <v>296</v>
      </c>
      <c r="G205" s="237"/>
      <c r="H205" s="240">
        <v>0.39000000000000001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164</v>
      </c>
      <c r="AU205" s="246" t="s">
        <v>79</v>
      </c>
      <c r="AV205" s="14" t="s">
        <v>79</v>
      </c>
      <c r="AW205" s="14" t="s">
        <v>31</v>
      </c>
      <c r="AX205" s="14" t="s">
        <v>69</v>
      </c>
      <c r="AY205" s="246" t="s">
        <v>153</v>
      </c>
    </row>
    <row r="206" s="13" customFormat="1">
      <c r="A206" s="13"/>
      <c r="B206" s="225"/>
      <c r="C206" s="226"/>
      <c r="D206" s="227" t="s">
        <v>164</v>
      </c>
      <c r="E206" s="228" t="s">
        <v>19</v>
      </c>
      <c r="F206" s="229" t="s">
        <v>297</v>
      </c>
      <c r="G206" s="226"/>
      <c r="H206" s="228" t="s">
        <v>19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164</v>
      </c>
      <c r="AU206" s="235" t="s">
        <v>79</v>
      </c>
      <c r="AV206" s="13" t="s">
        <v>77</v>
      </c>
      <c r="AW206" s="13" t="s">
        <v>31</v>
      </c>
      <c r="AX206" s="13" t="s">
        <v>69</v>
      </c>
      <c r="AY206" s="235" t="s">
        <v>153</v>
      </c>
    </row>
    <row r="207" s="14" customFormat="1">
      <c r="A207" s="14"/>
      <c r="B207" s="236"/>
      <c r="C207" s="237"/>
      <c r="D207" s="227" t="s">
        <v>164</v>
      </c>
      <c r="E207" s="238" t="s">
        <v>19</v>
      </c>
      <c r="F207" s="239" t="s">
        <v>298</v>
      </c>
      <c r="G207" s="237"/>
      <c r="H207" s="240">
        <v>0.087999999999999995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164</v>
      </c>
      <c r="AU207" s="246" t="s">
        <v>79</v>
      </c>
      <c r="AV207" s="14" t="s">
        <v>79</v>
      </c>
      <c r="AW207" s="14" t="s">
        <v>31</v>
      </c>
      <c r="AX207" s="14" t="s">
        <v>69</v>
      </c>
      <c r="AY207" s="246" t="s">
        <v>153</v>
      </c>
    </row>
    <row r="208" s="14" customFormat="1">
      <c r="A208" s="14"/>
      <c r="B208" s="236"/>
      <c r="C208" s="237"/>
      <c r="D208" s="227" t="s">
        <v>164</v>
      </c>
      <c r="E208" s="238" t="s">
        <v>19</v>
      </c>
      <c r="F208" s="239" t="s">
        <v>299</v>
      </c>
      <c r="G208" s="237"/>
      <c r="H208" s="240">
        <v>0.068000000000000005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164</v>
      </c>
      <c r="AU208" s="246" t="s">
        <v>79</v>
      </c>
      <c r="AV208" s="14" t="s">
        <v>79</v>
      </c>
      <c r="AW208" s="14" t="s">
        <v>31</v>
      </c>
      <c r="AX208" s="14" t="s">
        <v>69</v>
      </c>
      <c r="AY208" s="246" t="s">
        <v>153</v>
      </c>
    </row>
    <row r="209" s="13" customFormat="1">
      <c r="A209" s="13"/>
      <c r="B209" s="225"/>
      <c r="C209" s="226"/>
      <c r="D209" s="227" t="s">
        <v>164</v>
      </c>
      <c r="E209" s="228" t="s">
        <v>19</v>
      </c>
      <c r="F209" s="229" t="s">
        <v>300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164</v>
      </c>
      <c r="AU209" s="235" t="s">
        <v>79</v>
      </c>
      <c r="AV209" s="13" t="s">
        <v>77</v>
      </c>
      <c r="AW209" s="13" t="s">
        <v>31</v>
      </c>
      <c r="AX209" s="13" t="s">
        <v>69</v>
      </c>
      <c r="AY209" s="235" t="s">
        <v>153</v>
      </c>
    </row>
    <row r="210" s="13" customFormat="1">
      <c r="A210" s="13"/>
      <c r="B210" s="225"/>
      <c r="C210" s="226"/>
      <c r="D210" s="227" t="s">
        <v>164</v>
      </c>
      <c r="E210" s="228" t="s">
        <v>19</v>
      </c>
      <c r="F210" s="229" t="s">
        <v>292</v>
      </c>
      <c r="G210" s="226"/>
      <c r="H210" s="228" t="s">
        <v>19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164</v>
      </c>
      <c r="AU210" s="235" t="s">
        <v>79</v>
      </c>
      <c r="AV210" s="13" t="s">
        <v>77</v>
      </c>
      <c r="AW210" s="13" t="s">
        <v>31</v>
      </c>
      <c r="AX210" s="13" t="s">
        <v>69</v>
      </c>
      <c r="AY210" s="235" t="s">
        <v>153</v>
      </c>
    </row>
    <row r="211" s="14" customFormat="1">
      <c r="A211" s="14"/>
      <c r="B211" s="236"/>
      <c r="C211" s="237"/>
      <c r="D211" s="227" t="s">
        <v>164</v>
      </c>
      <c r="E211" s="238" t="s">
        <v>19</v>
      </c>
      <c r="F211" s="239" t="s">
        <v>294</v>
      </c>
      <c r="G211" s="237"/>
      <c r="H211" s="240">
        <v>0.182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164</v>
      </c>
      <c r="AU211" s="246" t="s">
        <v>79</v>
      </c>
      <c r="AV211" s="14" t="s">
        <v>79</v>
      </c>
      <c r="AW211" s="14" t="s">
        <v>31</v>
      </c>
      <c r="AX211" s="14" t="s">
        <v>69</v>
      </c>
      <c r="AY211" s="246" t="s">
        <v>153</v>
      </c>
    </row>
    <row r="212" s="13" customFormat="1">
      <c r="A212" s="13"/>
      <c r="B212" s="225"/>
      <c r="C212" s="226"/>
      <c r="D212" s="227" t="s">
        <v>164</v>
      </c>
      <c r="E212" s="228" t="s">
        <v>19</v>
      </c>
      <c r="F212" s="229" t="s">
        <v>301</v>
      </c>
      <c r="G212" s="226"/>
      <c r="H212" s="228" t="s">
        <v>19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164</v>
      </c>
      <c r="AU212" s="235" t="s">
        <v>79</v>
      </c>
      <c r="AV212" s="13" t="s">
        <v>77</v>
      </c>
      <c r="AW212" s="13" t="s">
        <v>31</v>
      </c>
      <c r="AX212" s="13" t="s">
        <v>69</v>
      </c>
      <c r="AY212" s="235" t="s">
        <v>153</v>
      </c>
    </row>
    <row r="213" s="14" customFormat="1">
      <c r="A213" s="14"/>
      <c r="B213" s="236"/>
      <c r="C213" s="237"/>
      <c r="D213" s="227" t="s">
        <v>164</v>
      </c>
      <c r="E213" s="238" t="s">
        <v>19</v>
      </c>
      <c r="F213" s="239" t="s">
        <v>302</v>
      </c>
      <c r="G213" s="237"/>
      <c r="H213" s="240">
        <v>0.021999999999999999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164</v>
      </c>
      <c r="AU213" s="246" t="s">
        <v>79</v>
      </c>
      <c r="AV213" s="14" t="s">
        <v>79</v>
      </c>
      <c r="AW213" s="14" t="s">
        <v>31</v>
      </c>
      <c r="AX213" s="14" t="s">
        <v>69</v>
      </c>
      <c r="AY213" s="246" t="s">
        <v>153</v>
      </c>
    </row>
    <row r="214" s="13" customFormat="1">
      <c r="A214" s="13"/>
      <c r="B214" s="225"/>
      <c r="C214" s="226"/>
      <c r="D214" s="227" t="s">
        <v>164</v>
      </c>
      <c r="E214" s="228" t="s">
        <v>19</v>
      </c>
      <c r="F214" s="229" t="s">
        <v>303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164</v>
      </c>
      <c r="AU214" s="235" t="s">
        <v>79</v>
      </c>
      <c r="AV214" s="13" t="s">
        <v>77</v>
      </c>
      <c r="AW214" s="13" t="s">
        <v>31</v>
      </c>
      <c r="AX214" s="13" t="s">
        <v>69</v>
      </c>
      <c r="AY214" s="235" t="s">
        <v>153</v>
      </c>
    </row>
    <row r="215" s="13" customFormat="1">
      <c r="A215" s="13"/>
      <c r="B215" s="225"/>
      <c r="C215" s="226"/>
      <c r="D215" s="227" t="s">
        <v>164</v>
      </c>
      <c r="E215" s="228" t="s">
        <v>19</v>
      </c>
      <c r="F215" s="229" t="s">
        <v>292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164</v>
      </c>
      <c r="AU215" s="235" t="s">
        <v>79</v>
      </c>
      <c r="AV215" s="13" t="s">
        <v>77</v>
      </c>
      <c r="AW215" s="13" t="s">
        <v>31</v>
      </c>
      <c r="AX215" s="13" t="s">
        <v>69</v>
      </c>
      <c r="AY215" s="235" t="s">
        <v>153</v>
      </c>
    </row>
    <row r="216" s="14" customFormat="1">
      <c r="A216" s="14"/>
      <c r="B216" s="236"/>
      <c r="C216" s="237"/>
      <c r="D216" s="227" t="s">
        <v>164</v>
      </c>
      <c r="E216" s="238" t="s">
        <v>19</v>
      </c>
      <c r="F216" s="239" t="s">
        <v>294</v>
      </c>
      <c r="G216" s="237"/>
      <c r="H216" s="240">
        <v>0.182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164</v>
      </c>
      <c r="AU216" s="246" t="s">
        <v>79</v>
      </c>
      <c r="AV216" s="14" t="s">
        <v>79</v>
      </c>
      <c r="AW216" s="14" t="s">
        <v>31</v>
      </c>
      <c r="AX216" s="14" t="s">
        <v>69</v>
      </c>
      <c r="AY216" s="246" t="s">
        <v>153</v>
      </c>
    </row>
    <row r="217" s="13" customFormat="1">
      <c r="A217" s="13"/>
      <c r="B217" s="225"/>
      <c r="C217" s="226"/>
      <c r="D217" s="227" t="s">
        <v>164</v>
      </c>
      <c r="E217" s="228" t="s">
        <v>19</v>
      </c>
      <c r="F217" s="229" t="s">
        <v>304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164</v>
      </c>
      <c r="AU217" s="235" t="s">
        <v>79</v>
      </c>
      <c r="AV217" s="13" t="s">
        <v>77</v>
      </c>
      <c r="AW217" s="13" t="s">
        <v>31</v>
      </c>
      <c r="AX217" s="13" t="s">
        <v>69</v>
      </c>
      <c r="AY217" s="235" t="s">
        <v>153</v>
      </c>
    </row>
    <row r="218" s="13" customFormat="1">
      <c r="A218" s="13"/>
      <c r="B218" s="225"/>
      <c r="C218" s="226"/>
      <c r="D218" s="227" t="s">
        <v>164</v>
      </c>
      <c r="E218" s="228" t="s">
        <v>19</v>
      </c>
      <c r="F218" s="229" t="s">
        <v>292</v>
      </c>
      <c r="G218" s="226"/>
      <c r="H218" s="228" t="s">
        <v>19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164</v>
      </c>
      <c r="AU218" s="235" t="s">
        <v>79</v>
      </c>
      <c r="AV218" s="13" t="s">
        <v>77</v>
      </c>
      <c r="AW218" s="13" t="s">
        <v>31</v>
      </c>
      <c r="AX218" s="13" t="s">
        <v>69</v>
      </c>
      <c r="AY218" s="235" t="s">
        <v>153</v>
      </c>
    </row>
    <row r="219" s="14" customFormat="1">
      <c r="A219" s="14"/>
      <c r="B219" s="236"/>
      <c r="C219" s="237"/>
      <c r="D219" s="227" t="s">
        <v>164</v>
      </c>
      <c r="E219" s="238" t="s">
        <v>19</v>
      </c>
      <c r="F219" s="239" t="s">
        <v>305</v>
      </c>
      <c r="G219" s="237"/>
      <c r="H219" s="240">
        <v>0.126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164</v>
      </c>
      <c r="AU219" s="246" t="s">
        <v>79</v>
      </c>
      <c r="AV219" s="14" t="s">
        <v>79</v>
      </c>
      <c r="AW219" s="14" t="s">
        <v>31</v>
      </c>
      <c r="AX219" s="14" t="s">
        <v>69</v>
      </c>
      <c r="AY219" s="246" t="s">
        <v>153</v>
      </c>
    </row>
    <row r="220" s="15" customFormat="1">
      <c r="A220" s="15"/>
      <c r="B220" s="247"/>
      <c r="C220" s="248"/>
      <c r="D220" s="227" t="s">
        <v>164</v>
      </c>
      <c r="E220" s="249" t="s">
        <v>19</v>
      </c>
      <c r="F220" s="250" t="s">
        <v>167</v>
      </c>
      <c r="G220" s="248"/>
      <c r="H220" s="251">
        <v>1.4219999999999997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7" t="s">
        <v>164</v>
      </c>
      <c r="AU220" s="257" t="s">
        <v>79</v>
      </c>
      <c r="AV220" s="15" t="s">
        <v>160</v>
      </c>
      <c r="AW220" s="15" t="s">
        <v>31</v>
      </c>
      <c r="AX220" s="15" t="s">
        <v>77</v>
      </c>
      <c r="AY220" s="257" t="s">
        <v>153</v>
      </c>
    </row>
    <row r="221" s="2" customFormat="1" ht="16.5" customHeight="1">
      <c r="A221" s="41"/>
      <c r="B221" s="42"/>
      <c r="C221" s="207" t="s">
        <v>306</v>
      </c>
      <c r="D221" s="207" t="s">
        <v>155</v>
      </c>
      <c r="E221" s="208" t="s">
        <v>307</v>
      </c>
      <c r="F221" s="209" t="s">
        <v>308</v>
      </c>
      <c r="G221" s="210" t="s">
        <v>225</v>
      </c>
      <c r="H221" s="211">
        <v>0.023</v>
      </c>
      <c r="I221" s="212"/>
      <c r="J221" s="213">
        <f>ROUND(I221*H221,2)</f>
        <v>0</v>
      </c>
      <c r="K221" s="209" t="s">
        <v>159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1.0900000000000001</v>
      </c>
      <c r="R221" s="216">
        <f>Q221*H221</f>
        <v>0.025070000000000002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160</v>
      </c>
      <c r="AT221" s="218" t="s">
        <v>155</v>
      </c>
      <c r="AU221" s="218" t="s">
        <v>79</v>
      </c>
      <c r="AY221" s="20" t="s">
        <v>153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160</v>
      </c>
      <c r="BM221" s="218" t="s">
        <v>309</v>
      </c>
    </row>
    <row r="222" s="2" customFormat="1">
      <c r="A222" s="41"/>
      <c r="B222" s="42"/>
      <c r="C222" s="43"/>
      <c r="D222" s="220" t="s">
        <v>162</v>
      </c>
      <c r="E222" s="43"/>
      <c r="F222" s="221" t="s">
        <v>310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162</v>
      </c>
      <c r="AU222" s="20" t="s">
        <v>79</v>
      </c>
    </row>
    <row r="223" s="13" customFormat="1">
      <c r="A223" s="13"/>
      <c r="B223" s="225"/>
      <c r="C223" s="226"/>
      <c r="D223" s="227" t="s">
        <v>164</v>
      </c>
      <c r="E223" s="228" t="s">
        <v>19</v>
      </c>
      <c r="F223" s="229" t="s">
        <v>301</v>
      </c>
      <c r="G223" s="226"/>
      <c r="H223" s="228" t="s">
        <v>19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164</v>
      </c>
      <c r="AU223" s="235" t="s">
        <v>79</v>
      </c>
      <c r="AV223" s="13" t="s">
        <v>77</v>
      </c>
      <c r="AW223" s="13" t="s">
        <v>31</v>
      </c>
      <c r="AX223" s="13" t="s">
        <v>69</v>
      </c>
      <c r="AY223" s="235" t="s">
        <v>153</v>
      </c>
    </row>
    <row r="224" s="14" customFormat="1">
      <c r="A224" s="14"/>
      <c r="B224" s="236"/>
      <c r="C224" s="237"/>
      <c r="D224" s="227" t="s">
        <v>164</v>
      </c>
      <c r="E224" s="238" t="s">
        <v>19</v>
      </c>
      <c r="F224" s="239" t="s">
        <v>311</v>
      </c>
      <c r="G224" s="237"/>
      <c r="H224" s="240">
        <v>0.023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164</v>
      </c>
      <c r="AU224" s="246" t="s">
        <v>79</v>
      </c>
      <c r="AV224" s="14" t="s">
        <v>79</v>
      </c>
      <c r="AW224" s="14" t="s">
        <v>31</v>
      </c>
      <c r="AX224" s="14" t="s">
        <v>69</v>
      </c>
      <c r="AY224" s="246" t="s">
        <v>153</v>
      </c>
    </row>
    <row r="225" s="15" customFormat="1">
      <c r="A225" s="15"/>
      <c r="B225" s="247"/>
      <c r="C225" s="248"/>
      <c r="D225" s="227" t="s">
        <v>164</v>
      </c>
      <c r="E225" s="249" t="s">
        <v>19</v>
      </c>
      <c r="F225" s="250" t="s">
        <v>167</v>
      </c>
      <c r="G225" s="248"/>
      <c r="H225" s="251">
        <v>0.023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7" t="s">
        <v>164</v>
      </c>
      <c r="AU225" s="257" t="s">
        <v>79</v>
      </c>
      <c r="AV225" s="15" t="s">
        <v>160</v>
      </c>
      <c r="AW225" s="15" t="s">
        <v>31</v>
      </c>
      <c r="AX225" s="15" t="s">
        <v>77</v>
      </c>
      <c r="AY225" s="257" t="s">
        <v>153</v>
      </c>
    </row>
    <row r="226" s="2" customFormat="1" ht="16.5" customHeight="1">
      <c r="A226" s="41"/>
      <c r="B226" s="42"/>
      <c r="C226" s="207" t="s">
        <v>312</v>
      </c>
      <c r="D226" s="207" t="s">
        <v>155</v>
      </c>
      <c r="E226" s="208" t="s">
        <v>313</v>
      </c>
      <c r="F226" s="209" t="s">
        <v>314</v>
      </c>
      <c r="G226" s="210" t="s">
        <v>225</v>
      </c>
      <c r="H226" s="211">
        <v>1.097</v>
      </c>
      <c r="I226" s="212"/>
      <c r="J226" s="213">
        <f>ROUND(I226*H226,2)</f>
        <v>0</v>
      </c>
      <c r="K226" s="209" t="s">
        <v>159</v>
      </c>
      <c r="L226" s="47"/>
      <c r="M226" s="214" t="s">
        <v>19</v>
      </c>
      <c r="N226" s="215" t="s">
        <v>40</v>
      </c>
      <c r="O226" s="87"/>
      <c r="P226" s="216">
        <f>O226*H226</f>
        <v>0</v>
      </c>
      <c r="Q226" s="216">
        <v>1.0900000000000001</v>
      </c>
      <c r="R226" s="216">
        <f>Q226*H226</f>
        <v>1.19573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160</v>
      </c>
      <c r="AT226" s="218" t="s">
        <v>155</v>
      </c>
      <c r="AU226" s="218" t="s">
        <v>79</v>
      </c>
      <c r="AY226" s="20" t="s">
        <v>153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77</v>
      </c>
      <c r="BK226" s="219">
        <f>ROUND(I226*H226,2)</f>
        <v>0</v>
      </c>
      <c r="BL226" s="20" t="s">
        <v>160</v>
      </c>
      <c r="BM226" s="218" t="s">
        <v>315</v>
      </c>
    </row>
    <row r="227" s="2" customFormat="1">
      <c r="A227" s="41"/>
      <c r="B227" s="42"/>
      <c r="C227" s="43"/>
      <c r="D227" s="220" t="s">
        <v>162</v>
      </c>
      <c r="E227" s="43"/>
      <c r="F227" s="221" t="s">
        <v>316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162</v>
      </c>
      <c r="AU227" s="20" t="s">
        <v>79</v>
      </c>
    </row>
    <row r="228" s="13" customFormat="1">
      <c r="A228" s="13"/>
      <c r="B228" s="225"/>
      <c r="C228" s="226"/>
      <c r="D228" s="227" t="s">
        <v>164</v>
      </c>
      <c r="E228" s="228" t="s">
        <v>19</v>
      </c>
      <c r="F228" s="229" t="s">
        <v>317</v>
      </c>
      <c r="G228" s="226"/>
      <c r="H228" s="228" t="s">
        <v>19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164</v>
      </c>
      <c r="AU228" s="235" t="s">
        <v>79</v>
      </c>
      <c r="AV228" s="13" t="s">
        <v>77</v>
      </c>
      <c r="AW228" s="13" t="s">
        <v>31</v>
      </c>
      <c r="AX228" s="13" t="s">
        <v>69</v>
      </c>
      <c r="AY228" s="235" t="s">
        <v>153</v>
      </c>
    </row>
    <row r="229" s="13" customFormat="1">
      <c r="A229" s="13"/>
      <c r="B229" s="225"/>
      <c r="C229" s="226"/>
      <c r="D229" s="227" t="s">
        <v>164</v>
      </c>
      <c r="E229" s="228" t="s">
        <v>19</v>
      </c>
      <c r="F229" s="229" t="s">
        <v>293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164</v>
      </c>
      <c r="AU229" s="235" t="s">
        <v>79</v>
      </c>
      <c r="AV229" s="13" t="s">
        <v>77</v>
      </c>
      <c r="AW229" s="13" t="s">
        <v>31</v>
      </c>
      <c r="AX229" s="13" t="s">
        <v>69</v>
      </c>
      <c r="AY229" s="235" t="s">
        <v>153</v>
      </c>
    </row>
    <row r="230" s="14" customFormat="1">
      <c r="A230" s="14"/>
      <c r="B230" s="236"/>
      <c r="C230" s="237"/>
      <c r="D230" s="227" t="s">
        <v>164</v>
      </c>
      <c r="E230" s="238" t="s">
        <v>19</v>
      </c>
      <c r="F230" s="239" t="s">
        <v>318</v>
      </c>
      <c r="G230" s="237"/>
      <c r="H230" s="240">
        <v>0.16900000000000001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164</v>
      </c>
      <c r="AU230" s="246" t="s">
        <v>79</v>
      </c>
      <c r="AV230" s="14" t="s">
        <v>79</v>
      </c>
      <c r="AW230" s="14" t="s">
        <v>31</v>
      </c>
      <c r="AX230" s="14" t="s">
        <v>69</v>
      </c>
      <c r="AY230" s="246" t="s">
        <v>153</v>
      </c>
    </row>
    <row r="231" s="13" customFormat="1">
      <c r="A231" s="13"/>
      <c r="B231" s="225"/>
      <c r="C231" s="226"/>
      <c r="D231" s="227" t="s">
        <v>164</v>
      </c>
      <c r="E231" s="228" t="s">
        <v>19</v>
      </c>
      <c r="F231" s="229" t="s">
        <v>282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164</v>
      </c>
      <c r="AU231" s="235" t="s">
        <v>79</v>
      </c>
      <c r="AV231" s="13" t="s">
        <v>77</v>
      </c>
      <c r="AW231" s="13" t="s">
        <v>31</v>
      </c>
      <c r="AX231" s="13" t="s">
        <v>69</v>
      </c>
      <c r="AY231" s="235" t="s">
        <v>153</v>
      </c>
    </row>
    <row r="232" s="14" customFormat="1">
      <c r="A232" s="14"/>
      <c r="B232" s="236"/>
      <c r="C232" s="237"/>
      <c r="D232" s="227" t="s">
        <v>164</v>
      </c>
      <c r="E232" s="238" t="s">
        <v>19</v>
      </c>
      <c r="F232" s="239" t="s">
        <v>319</v>
      </c>
      <c r="G232" s="237"/>
      <c r="H232" s="240">
        <v>0.13500000000000001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164</v>
      </c>
      <c r="AU232" s="246" t="s">
        <v>79</v>
      </c>
      <c r="AV232" s="14" t="s">
        <v>79</v>
      </c>
      <c r="AW232" s="14" t="s">
        <v>31</v>
      </c>
      <c r="AX232" s="14" t="s">
        <v>69</v>
      </c>
      <c r="AY232" s="246" t="s">
        <v>153</v>
      </c>
    </row>
    <row r="233" s="13" customFormat="1">
      <c r="A233" s="13"/>
      <c r="B233" s="225"/>
      <c r="C233" s="226"/>
      <c r="D233" s="227" t="s">
        <v>164</v>
      </c>
      <c r="E233" s="228" t="s">
        <v>19</v>
      </c>
      <c r="F233" s="229" t="s">
        <v>300</v>
      </c>
      <c r="G233" s="226"/>
      <c r="H233" s="228" t="s">
        <v>19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164</v>
      </c>
      <c r="AU233" s="235" t="s">
        <v>79</v>
      </c>
      <c r="AV233" s="13" t="s">
        <v>77</v>
      </c>
      <c r="AW233" s="13" t="s">
        <v>31</v>
      </c>
      <c r="AX233" s="13" t="s">
        <v>69</v>
      </c>
      <c r="AY233" s="235" t="s">
        <v>153</v>
      </c>
    </row>
    <row r="234" s="14" customFormat="1">
      <c r="A234" s="14"/>
      <c r="B234" s="236"/>
      <c r="C234" s="237"/>
      <c r="D234" s="227" t="s">
        <v>164</v>
      </c>
      <c r="E234" s="238" t="s">
        <v>19</v>
      </c>
      <c r="F234" s="239" t="s">
        <v>319</v>
      </c>
      <c r="G234" s="237"/>
      <c r="H234" s="240">
        <v>0.13500000000000001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164</v>
      </c>
      <c r="AU234" s="246" t="s">
        <v>79</v>
      </c>
      <c r="AV234" s="14" t="s">
        <v>79</v>
      </c>
      <c r="AW234" s="14" t="s">
        <v>31</v>
      </c>
      <c r="AX234" s="14" t="s">
        <v>69</v>
      </c>
      <c r="AY234" s="246" t="s">
        <v>153</v>
      </c>
    </row>
    <row r="235" s="13" customFormat="1">
      <c r="A235" s="13"/>
      <c r="B235" s="225"/>
      <c r="C235" s="226"/>
      <c r="D235" s="227" t="s">
        <v>164</v>
      </c>
      <c r="E235" s="228" t="s">
        <v>19</v>
      </c>
      <c r="F235" s="229" t="s">
        <v>320</v>
      </c>
      <c r="G235" s="226"/>
      <c r="H235" s="228" t="s">
        <v>19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164</v>
      </c>
      <c r="AU235" s="235" t="s">
        <v>79</v>
      </c>
      <c r="AV235" s="13" t="s">
        <v>77</v>
      </c>
      <c r="AW235" s="13" t="s">
        <v>31</v>
      </c>
      <c r="AX235" s="13" t="s">
        <v>69</v>
      </c>
      <c r="AY235" s="235" t="s">
        <v>153</v>
      </c>
    </row>
    <row r="236" s="14" customFormat="1">
      <c r="A236" s="14"/>
      <c r="B236" s="236"/>
      <c r="C236" s="237"/>
      <c r="D236" s="227" t="s">
        <v>164</v>
      </c>
      <c r="E236" s="238" t="s">
        <v>19</v>
      </c>
      <c r="F236" s="239" t="s">
        <v>319</v>
      </c>
      <c r="G236" s="237"/>
      <c r="H236" s="240">
        <v>0.13500000000000001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164</v>
      </c>
      <c r="AU236" s="246" t="s">
        <v>79</v>
      </c>
      <c r="AV236" s="14" t="s">
        <v>79</v>
      </c>
      <c r="AW236" s="14" t="s">
        <v>31</v>
      </c>
      <c r="AX236" s="14" t="s">
        <v>69</v>
      </c>
      <c r="AY236" s="246" t="s">
        <v>153</v>
      </c>
    </row>
    <row r="237" s="13" customFormat="1">
      <c r="A237" s="13"/>
      <c r="B237" s="225"/>
      <c r="C237" s="226"/>
      <c r="D237" s="227" t="s">
        <v>164</v>
      </c>
      <c r="E237" s="228" t="s">
        <v>19</v>
      </c>
      <c r="F237" s="229" t="s">
        <v>321</v>
      </c>
      <c r="G237" s="226"/>
      <c r="H237" s="228" t="s">
        <v>19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164</v>
      </c>
      <c r="AU237" s="235" t="s">
        <v>79</v>
      </c>
      <c r="AV237" s="13" t="s">
        <v>77</v>
      </c>
      <c r="AW237" s="13" t="s">
        <v>31</v>
      </c>
      <c r="AX237" s="13" t="s">
        <v>69</v>
      </c>
      <c r="AY237" s="235" t="s">
        <v>153</v>
      </c>
    </row>
    <row r="238" s="14" customFormat="1">
      <c r="A238" s="14"/>
      <c r="B238" s="236"/>
      <c r="C238" s="237"/>
      <c r="D238" s="227" t="s">
        <v>164</v>
      </c>
      <c r="E238" s="238" t="s">
        <v>19</v>
      </c>
      <c r="F238" s="239" t="s">
        <v>322</v>
      </c>
      <c r="G238" s="237"/>
      <c r="H238" s="240">
        <v>0.10199999999999999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164</v>
      </c>
      <c r="AU238" s="246" t="s">
        <v>79</v>
      </c>
      <c r="AV238" s="14" t="s">
        <v>79</v>
      </c>
      <c r="AW238" s="14" t="s">
        <v>31</v>
      </c>
      <c r="AX238" s="14" t="s">
        <v>69</v>
      </c>
      <c r="AY238" s="246" t="s">
        <v>153</v>
      </c>
    </row>
    <row r="239" s="13" customFormat="1">
      <c r="A239" s="13"/>
      <c r="B239" s="225"/>
      <c r="C239" s="226"/>
      <c r="D239" s="227" t="s">
        <v>164</v>
      </c>
      <c r="E239" s="228" t="s">
        <v>19</v>
      </c>
      <c r="F239" s="229" t="s">
        <v>323</v>
      </c>
      <c r="G239" s="226"/>
      <c r="H239" s="228" t="s">
        <v>19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164</v>
      </c>
      <c r="AU239" s="235" t="s">
        <v>79</v>
      </c>
      <c r="AV239" s="13" t="s">
        <v>77</v>
      </c>
      <c r="AW239" s="13" t="s">
        <v>31</v>
      </c>
      <c r="AX239" s="13" t="s">
        <v>69</v>
      </c>
      <c r="AY239" s="235" t="s">
        <v>153</v>
      </c>
    </row>
    <row r="240" s="13" customFormat="1">
      <c r="A240" s="13"/>
      <c r="B240" s="225"/>
      <c r="C240" s="226"/>
      <c r="D240" s="227" t="s">
        <v>164</v>
      </c>
      <c r="E240" s="228" t="s">
        <v>19</v>
      </c>
      <c r="F240" s="229" t="s">
        <v>282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164</v>
      </c>
      <c r="AU240" s="235" t="s">
        <v>79</v>
      </c>
      <c r="AV240" s="13" t="s">
        <v>77</v>
      </c>
      <c r="AW240" s="13" t="s">
        <v>31</v>
      </c>
      <c r="AX240" s="13" t="s">
        <v>69</v>
      </c>
      <c r="AY240" s="235" t="s">
        <v>153</v>
      </c>
    </row>
    <row r="241" s="14" customFormat="1">
      <c r="A241" s="14"/>
      <c r="B241" s="236"/>
      <c r="C241" s="237"/>
      <c r="D241" s="227" t="s">
        <v>164</v>
      </c>
      <c r="E241" s="238" t="s">
        <v>19</v>
      </c>
      <c r="F241" s="239" t="s">
        <v>324</v>
      </c>
      <c r="G241" s="237"/>
      <c r="H241" s="240">
        <v>0.249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164</v>
      </c>
      <c r="AU241" s="246" t="s">
        <v>79</v>
      </c>
      <c r="AV241" s="14" t="s">
        <v>79</v>
      </c>
      <c r="AW241" s="14" t="s">
        <v>31</v>
      </c>
      <c r="AX241" s="14" t="s">
        <v>69</v>
      </c>
      <c r="AY241" s="246" t="s">
        <v>153</v>
      </c>
    </row>
    <row r="242" s="13" customFormat="1">
      <c r="A242" s="13"/>
      <c r="B242" s="225"/>
      <c r="C242" s="226"/>
      <c r="D242" s="227" t="s">
        <v>164</v>
      </c>
      <c r="E242" s="228" t="s">
        <v>19</v>
      </c>
      <c r="F242" s="229" t="s">
        <v>325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164</v>
      </c>
      <c r="AU242" s="235" t="s">
        <v>79</v>
      </c>
      <c r="AV242" s="13" t="s">
        <v>77</v>
      </c>
      <c r="AW242" s="13" t="s">
        <v>31</v>
      </c>
      <c r="AX242" s="13" t="s">
        <v>69</v>
      </c>
      <c r="AY242" s="235" t="s">
        <v>153</v>
      </c>
    </row>
    <row r="243" s="13" customFormat="1">
      <c r="A243" s="13"/>
      <c r="B243" s="225"/>
      <c r="C243" s="226"/>
      <c r="D243" s="227" t="s">
        <v>164</v>
      </c>
      <c r="E243" s="228" t="s">
        <v>19</v>
      </c>
      <c r="F243" s="229" t="s">
        <v>282</v>
      </c>
      <c r="G243" s="226"/>
      <c r="H243" s="228" t="s">
        <v>19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164</v>
      </c>
      <c r="AU243" s="235" t="s">
        <v>79</v>
      </c>
      <c r="AV243" s="13" t="s">
        <v>77</v>
      </c>
      <c r="AW243" s="13" t="s">
        <v>31</v>
      </c>
      <c r="AX243" s="13" t="s">
        <v>69</v>
      </c>
      <c r="AY243" s="235" t="s">
        <v>153</v>
      </c>
    </row>
    <row r="244" s="14" customFormat="1">
      <c r="A244" s="14"/>
      <c r="B244" s="236"/>
      <c r="C244" s="237"/>
      <c r="D244" s="227" t="s">
        <v>164</v>
      </c>
      <c r="E244" s="238" t="s">
        <v>19</v>
      </c>
      <c r="F244" s="239" t="s">
        <v>326</v>
      </c>
      <c r="G244" s="237"/>
      <c r="H244" s="240">
        <v>0.112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164</v>
      </c>
      <c r="AU244" s="246" t="s">
        <v>79</v>
      </c>
      <c r="AV244" s="14" t="s">
        <v>79</v>
      </c>
      <c r="AW244" s="14" t="s">
        <v>31</v>
      </c>
      <c r="AX244" s="14" t="s">
        <v>69</v>
      </c>
      <c r="AY244" s="246" t="s">
        <v>153</v>
      </c>
    </row>
    <row r="245" s="14" customFormat="1">
      <c r="A245" s="14"/>
      <c r="B245" s="236"/>
      <c r="C245" s="237"/>
      <c r="D245" s="227" t="s">
        <v>164</v>
      </c>
      <c r="E245" s="238" t="s">
        <v>19</v>
      </c>
      <c r="F245" s="239" t="s">
        <v>327</v>
      </c>
      <c r="G245" s="237"/>
      <c r="H245" s="240">
        <v>0.059999999999999998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164</v>
      </c>
      <c r="AU245" s="246" t="s">
        <v>79</v>
      </c>
      <c r="AV245" s="14" t="s">
        <v>79</v>
      </c>
      <c r="AW245" s="14" t="s">
        <v>31</v>
      </c>
      <c r="AX245" s="14" t="s">
        <v>69</v>
      </c>
      <c r="AY245" s="246" t="s">
        <v>153</v>
      </c>
    </row>
    <row r="246" s="15" customFormat="1">
      <c r="A246" s="15"/>
      <c r="B246" s="247"/>
      <c r="C246" s="248"/>
      <c r="D246" s="227" t="s">
        <v>164</v>
      </c>
      <c r="E246" s="249" t="s">
        <v>19</v>
      </c>
      <c r="F246" s="250" t="s">
        <v>167</v>
      </c>
      <c r="G246" s="248"/>
      <c r="H246" s="251">
        <v>1.097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7" t="s">
        <v>164</v>
      </c>
      <c r="AU246" s="257" t="s">
        <v>79</v>
      </c>
      <c r="AV246" s="15" t="s">
        <v>160</v>
      </c>
      <c r="AW246" s="15" t="s">
        <v>31</v>
      </c>
      <c r="AX246" s="15" t="s">
        <v>77</v>
      </c>
      <c r="AY246" s="257" t="s">
        <v>153</v>
      </c>
    </row>
    <row r="247" s="2" customFormat="1" ht="24.15" customHeight="1">
      <c r="A247" s="41"/>
      <c r="B247" s="42"/>
      <c r="C247" s="207" t="s">
        <v>328</v>
      </c>
      <c r="D247" s="207" t="s">
        <v>155</v>
      </c>
      <c r="E247" s="208" t="s">
        <v>329</v>
      </c>
      <c r="F247" s="209" t="s">
        <v>330</v>
      </c>
      <c r="G247" s="210" t="s">
        <v>158</v>
      </c>
      <c r="H247" s="211">
        <v>1.405</v>
      </c>
      <c r="I247" s="212"/>
      <c r="J247" s="213">
        <f>ROUND(I247*H247,2)</f>
        <v>0</v>
      </c>
      <c r="K247" s="209" t="s">
        <v>159</v>
      </c>
      <c r="L247" s="47"/>
      <c r="M247" s="214" t="s">
        <v>19</v>
      </c>
      <c r="N247" s="215" t="s">
        <v>40</v>
      </c>
      <c r="O247" s="87"/>
      <c r="P247" s="216">
        <f>O247*H247</f>
        <v>0</v>
      </c>
      <c r="Q247" s="216">
        <v>0.097129999999999994</v>
      </c>
      <c r="R247" s="216">
        <f>Q247*H247</f>
        <v>0.13646765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160</v>
      </c>
      <c r="AT247" s="218" t="s">
        <v>155</v>
      </c>
      <c r="AU247" s="218" t="s">
        <v>79</v>
      </c>
      <c r="AY247" s="20" t="s">
        <v>153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77</v>
      </c>
      <c r="BK247" s="219">
        <f>ROUND(I247*H247,2)</f>
        <v>0</v>
      </c>
      <c r="BL247" s="20" t="s">
        <v>160</v>
      </c>
      <c r="BM247" s="218" t="s">
        <v>331</v>
      </c>
    </row>
    <row r="248" s="2" customFormat="1">
      <c r="A248" s="41"/>
      <c r="B248" s="42"/>
      <c r="C248" s="43"/>
      <c r="D248" s="220" t="s">
        <v>162</v>
      </c>
      <c r="E248" s="43"/>
      <c r="F248" s="221" t="s">
        <v>332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162</v>
      </c>
      <c r="AU248" s="20" t="s">
        <v>79</v>
      </c>
    </row>
    <row r="249" s="13" customFormat="1">
      <c r="A249" s="13"/>
      <c r="B249" s="225"/>
      <c r="C249" s="226"/>
      <c r="D249" s="227" t="s">
        <v>164</v>
      </c>
      <c r="E249" s="228" t="s">
        <v>19</v>
      </c>
      <c r="F249" s="229" t="s">
        <v>333</v>
      </c>
      <c r="G249" s="226"/>
      <c r="H249" s="228" t="s">
        <v>19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164</v>
      </c>
      <c r="AU249" s="235" t="s">
        <v>79</v>
      </c>
      <c r="AV249" s="13" t="s">
        <v>77</v>
      </c>
      <c r="AW249" s="13" t="s">
        <v>31</v>
      </c>
      <c r="AX249" s="13" t="s">
        <v>69</v>
      </c>
      <c r="AY249" s="235" t="s">
        <v>153</v>
      </c>
    </row>
    <row r="250" s="14" customFormat="1">
      <c r="A250" s="14"/>
      <c r="B250" s="236"/>
      <c r="C250" s="237"/>
      <c r="D250" s="227" t="s">
        <v>164</v>
      </c>
      <c r="E250" s="238" t="s">
        <v>19</v>
      </c>
      <c r="F250" s="239" t="s">
        <v>334</v>
      </c>
      <c r="G250" s="237"/>
      <c r="H250" s="240">
        <v>1.405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164</v>
      </c>
      <c r="AU250" s="246" t="s">
        <v>79</v>
      </c>
      <c r="AV250" s="14" t="s">
        <v>79</v>
      </c>
      <c r="AW250" s="14" t="s">
        <v>31</v>
      </c>
      <c r="AX250" s="14" t="s">
        <v>69</v>
      </c>
      <c r="AY250" s="246" t="s">
        <v>153</v>
      </c>
    </row>
    <row r="251" s="15" customFormat="1">
      <c r="A251" s="15"/>
      <c r="B251" s="247"/>
      <c r="C251" s="248"/>
      <c r="D251" s="227" t="s">
        <v>164</v>
      </c>
      <c r="E251" s="249" t="s">
        <v>19</v>
      </c>
      <c r="F251" s="250" t="s">
        <v>167</v>
      </c>
      <c r="G251" s="248"/>
      <c r="H251" s="251">
        <v>1.405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7" t="s">
        <v>164</v>
      </c>
      <c r="AU251" s="257" t="s">
        <v>79</v>
      </c>
      <c r="AV251" s="15" t="s">
        <v>160</v>
      </c>
      <c r="AW251" s="15" t="s">
        <v>31</v>
      </c>
      <c r="AX251" s="15" t="s">
        <v>77</v>
      </c>
      <c r="AY251" s="257" t="s">
        <v>153</v>
      </c>
    </row>
    <row r="252" s="2" customFormat="1" ht="24.15" customHeight="1">
      <c r="A252" s="41"/>
      <c r="B252" s="42"/>
      <c r="C252" s="207" t="s">
        <v>335</v>
      </c>
      <c r="D252" s="207" t="s">
        <v>155</v>
      </c>
      <c r="E252" s="208" t="s">
        <v>336</v>
      </c>
      <c r="F252" s="209" t="s">
        <v>337</v>
      </c>
      <c r="G252" s="210" t="s">
        <v>195</v>
      </c>
      <c r="H252" s="211">
        <v>1</v>
      </c>
      <c r="I252" s="212"/>
      <c r="J252" s="213">
        <f>ROUND(I252*H252,2)</f>
        <v>0</v>
      </c>
      <c r="K252" s="209" t="s">
        <v>159</v>
      </c>
      <c r="L252" s="47"/>
      <c r="M252" s="214" t="s">
        <v>19</v>
      </c>
      <c r="N252" s="215" t="s">
        <v>40</v>
      </c>
      <c r="O252" s="87"/>
      <c r="P252" s="216">
        <f>O252*H252</f>
        <v>0</v>
      </c>
      <c r="Q252" s="216">
        <v>0.050220000000000001</v>
      </c>
      <c r="R252" s="216">
        <f>Q252*H252</f>
        <v>0.050220000000000001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160</v>
      </c>
      <c r="AT252" s="218" t="s">
        <v>155</v>
      </c>
      <c r="AU252" s="218" t="s">
        <v>79</v>
      </c>
      <c r="AY252" s="20" t="s">
        <v>153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77</v>
      </c>
      <c r="BK252" s="219">
        <f>ROUND(I252*H252,2)</f>
        <v>0</v>
      </c>
      <c r="BL252" s="20" t="s">
        <v>160</v>
      </c>
      <c r="BM252" s="218" t="s">
        <v>338</v>
      </c>
    </row>
    <row r="253" s="2" customFormat="1">
      <c r="A253" s="41"/>
      <c r="B253" s="42"/>
      <c r="C253" s="43"/>
      <c r="D253" s="220" t="s">
        <v>162</v>
      </c>
      <c r="E253" s="43"/>
      <c r="F253" s="221" t="s">
        <v>339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162</v>
      </c>
      <c r="AU253" s="20" t="s">
        <v>79</v>
      </c>
    </row>
    <row r="254" s="13" customFormat="1">
      <c r="A254" s="13"/>
      <c r="B254" s="225"/>
      <c r="C254" s="226"/>
      <c r="D254" s="227" t="s">
        <v>164</v>
      </c>
      <c r="E254" s="228" t="s">
        <v>19</v>
      </c>
      <c r="F254" s="229" t="s">
        <v>340</v>
      </c>
      <c r="G254" s="226"/>
      <c r="H254" s="228" t="s">
        <v>19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164</v>
      </c>
      <c r="AU254" s="235" t="s">
        <v>79</v>
      </c>
      <c r="AV254" s="13" t="s">
        <v>77</v>
      </c>
      <c r="AW254" s="13" t="s">
        <v>31</v>
      </c>
      <c r="AX254" s="13" t="s">
        <v>69</v>
      </c>
      <c r="AY254" s="235" t="s">
        <v>153</v>
      </c>
    </row>
    <row r="255" s="14" customFormat="1">
      <c r="A255" s="14"/>
      <c r="B255" s="236"/>
      <c r="C255" s="237"/>
      <c r="D255" s="227" t="s">
        <v>164</v>
      </c>
      <c r="E255" s="238" t="s">
        <v>19</v>
      </c>
      <c r="F255" s="239" t="s">
        <v>77</v>
      </c>
      <c r="G255" s="237"/>
      <c r="H255" s="240">
        <v>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164</v>
      </c>
      <c r="AU255" s="246" t="s">
        <v>79</v>
      </c>
      <c r="AV255" s="14" t="s">
        <v>79</v>
      </c>
      <c r="AW255" s="14" t="s">
        <v>31</v>
      </c>
      <c r="AX255" s="14" t="s">
        <v>69</v>
      </c>
      <c r="AY255" s="246" t="s">
        <v>153</v>
      </c>
    </row>
    <row r="256" s="15" customFormat="1">
      <c r="A256" s="15"/>
      <c r="B256" s="247"/>
      <c r="C256" s="248"/>
      <c r="D256" s="227" t="s">
        <v>164</v>
      </c>
      <c r="E256" s="249" t="s">
        <v>19</v>
      </c>
      <c r="F256" s="250" t="s">
        <v>167</v>
      </c>
      <c r="G256" s="248"/>
      <c r="H256" s="251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7" t="s">
        <v>164</v>
      </c>
      <c r="AU256" s="257" t="s">
        <v>79</v>
      </c>
      <c r="AV256" s="15" t="s">
        <v>160</v>
      </c>
      <c r="AW256" s="15" t="s">
        <v>31</v>
      </c>
      <c r="AX256" s="15" t="s">
        <v>77</v>
      </c>
      <c r="AY256" s="257" t="s">
        <v>153</v>
      </c>
    </row>
    <row r="257" s="2" customFormat="1" ht="24.15" customHeight="1">
      <c r="A257" s="41"/>
      <c r="B257" s="42"/>
      <c r="C257" s="207" t="s">
        <v>341</v>
      </c>
      <c r="D257" s="207" t="s">
        <v>155</v>
      </c>
      <c r="E257" s="208" t="s">
        <v>342</v>
      </c>
      <c r="F257" s="209" t="s">
        <v>343</v>
      </c>
      <c r="G257" s="210" t="s">
        <v>158</v>
      </c>
      <c r="H257" s="211">
        <v>6.8120000000000003</v>
      </c>
      <c r="I257" s="212"/>
      <c r="J257" s="213">
        <f>ROUND(I257*H257,2)</f>
        <v>0</v>
      </c>
      <c r="K257" s="209" t="s">
        <v>159</v>
      </c>
      <c r="L257" s="47"/>
      <c r="M257" s="214" t="s">
        <v>19</v>
      </c>
      <c r="N257" s="215" t="s">
        <v>40</v>
      </c>
      <c r="O257" s="87"/>
      <c r="P257" s="216">
        <f>O257*H257</f>
        <v>0</v>
      </c>
      <c r="Q257" s="216">
        <v>0.27128000000000002</v>
      </c>
      <c r="R257" s="216">
        <f>Q257*H257</f>
        <v>1.8479593600000002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160</v>
      </c>
      <c r="AT257" s="218" t="s">
        <v>155</v>
      </c>
      <c r="AU257" s="218" t="s">
        <v>79</v>
      </c>
      <c r="AY257" s="20" t="s">
        <v>153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77</v>
      </c>
      <c r="BK257" s="219">
        <f>ROUND(I257*H257,2)</f>
        <v>0</v>
      </c>
      <c r="BL257" s="20" t="s">
        <v>160</v>
      </c>
      <c r="BM257" s="218" t="s">
        <v>344</v>
      </c>
    </row>
    <row r="258" s="2" customFormat="1">
      <c r="A258" s="41"/>
      <c r="B258" s="42"/>
      <c r="C258" s="43"/>
      <c r="D258" s="220" t="s">
        <v>162</v>
      </c>
      <c r="E258" s="43"/>
      <c r="F258" s="221" t="s">
        <v>345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162</v>
      </c>
      <c r="AU258" s="20" t="s">
        <v>79</v>
      </c>
    </row>
    <row r="259" s="13" customFormat="1">
      <c r="A259" s="13"/>
      <c r="B259" s="225"/>
      <c r="C259" s="226"/>
      <c r="D259" s="227" t="s">
        <v>164</v>
      </c>
      <c r="E259" s="228" t="s">
        <v>19</v>
      </c>
      <c r="F259" s="229" t="s">
        <v>346</v>
      </c>
      <c r="G259" s="226"/>
      <c r="H259" s="228" t="s">
        <v>19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164</v>
      </c>
      <c r="AU259" s="235" t="s">
        <v>79</v>
      </c>
      <c r="AV259" s="13" t="s">
        <v>77</v>
      </c>
      <c r="AW259" s="13" t="s">
        <v>31</v>
      </c>
      <c r="AX259" s="13" t="s">
        <v>69</v>
      </c>
      <c r="AY259" s="235" t="s">
        <v>153</v>
      </c>
    </row>
    <row r="260" s="14" customFormat="1">
      <c r="A260" s="14"/>
      <c r="B260" s="236"/>
      <c r="C260" s="237"/>
      <c r="D260" s="227" t="s">
        <v>164</v>
      </c>
      <c r="E260" s="238" t="s">
        <v>19</v>
      </c>
      <c r="F260" s="239" t="s">
        <v>347</v>
      </c>
      <c r="G260" s="237"/>
      <c r="H260" s="240">
        <v>2.02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164</v>
      </c>
      <c r="AU260" s="246" t="s">
        <v>79</v>
      </c>
      <c r="AV260" s="14" t="s">
        <v>79</v>
      </c>
      <c r="AW260" s="14" t="s">
        <v>31</v>
      </c>
      <c r="AX260" s="14" t="s">
        <v>69</v>
      </c>
      <c r="AY260" s="246" t="s">
        <v>153</v>
      </c>
    </row>
    <row r="261" s="13" customFormat="1">
      <c r="A261" s="13"/>
      <c r="B261" s="225"/>
      <c r="C261" s="226"/>
      <c r="D261" s="227" t="s">
        <v>164</v>
      </c>
      <c r="E261" s="228" t="s">
        <v>19</v>
      </c>
      <c r="F261" s="229" t="s">
        <v>348</v>
      </c>
      <c r="G261" s="226"/>
      <c r="H261" s="228" t="s">
        <v>19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164</v>
      </c>
      <c r="AU261" s="235" t="s">
        <v>79</v>
      </c>
      <c r="AV261" s="13" t="s">
        <v>77</v>
      </c>
      <c r="AW261" s="13" t="s">
        <v>31</v>
      </c>
      <c r="AX261" s="13" t="s">
        <v>69</v>
      </c>
      <c r="AY261" s="235" t="s">
        <v>153</v>
      </c>
    </row>
    <row r="262" s="14" customFormat="1">
      <c r="A262" s="14"/>
      <c r="B262" s="236"/>
      <c r="C262" s="237"/>
      <c r="D262" s="227" t="s">
        <v>164</v>
      </c>
      <c r="E262" s="238" t="s">
        <v>19</v>
      </c>
      <c r="F262" s="239" t="s">
        <v>349</v>
      </c>
      <c r="G262" s="237"/>
      <c r="H262" s="240">
        <v>1.3020000000000001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164</v>
      </c>
      <c r="AU262" s="246" t="s">
        <v>79</v>
      </c>
      <c r="AV262" s="14" t="s">
        <v>79</v>
      </c>
      <c r="AW262" s="14" t="s">
        <v>31</v>
      </c>
      <c r="AX262" s="14" t="s">
        <v>69</v>
      </c>
      <c r="AY262" s="246" t="s">
        <v>153</v>
      </c>
    </row>
    <row r="263" s="13" customFormat="1">
      <c r="A263" s="13"/>
      <c r="B263" s="225"/>
      <c r="C263" s="226"/>
      <c r="D263" s="227" t="s">
        <v>164</v>
      </c>
      <c r="E263" s="228" t="s">
        <v>19</v>
      </c>
      <c r="F263" s="229" t="s">
        <v>350</v>
      </c>
      <c r="G263" s="226"/>
      <c r="H263" s="228" t="s">
        <v>19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164</v>
      </c>
      <c r="AU263" s="235" t="s">
        <v>79</v>
      </c>
      <c r="AV263" s="13" t="s">
        <v>77</v>
      </c>
      <c r="AW263" s="13" t="s">
        <v>31</v>
      </c>
      <c r="AX263" s="13" t="s">
        <v>69</v>
      </c>
      <c r="AY263" s="235" t="s">
        <v>153</v>
      </c>
    </row>
    <row r="264" s="14" customFormat="1">
      <c r="A264" s="14"/>
      <c r="B264" s="236"/>
      <c r="C264" s="237"/>
      <c r="D264" s="227" t="s">
        <v>164</v>
      </c>
      <c r="E264" s="238" t="s">
        <v>19</v>
      </c>
      <c r="F264" s="239" t="s">
        <v>351</v>
      </c>
      <c r="G264" s="237"/>
      <c r="H264" s="240">
        <v>1.6000000000000001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164</v>
      </c>
      <c r="AU264" s="246" t="s">
        <v>79</v>
      </c>
      <c r="AV264" s="14" t="s">
        <v>79</v>
      </c>
      <c r="AW264" s="14" t="s">
        <v>31</v>
      </c>
      <c r="AX264" s="14" t="s">
        <v>69</v>
      </c>
      <c r="AY264" s="246" t="s">
        <v>153</v>
      </c>
    </row>
    <row r="265" s="13" customFormat="1">
      <c r="A265" s="13"/>
      <c r="B265" s="225"/>
      <c r="C265" s="226"/>
      <c r="D265" s="227" t="s">
        <v>164</v>
      </c>
      <c r="E265" s="228" t="s">
        <v>19</v>
      </c>
      <c r="F265" s="229" t="s">
        <v>352</v>
      </c>
      <c r="G265" s="226"/>
      <c r="H265" s="228" t="s">
        <v>19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164</v>
      </c>
      <c r="AU265" s="235" t="s">
        <v>79</v>
      </c>
      <c r="AV265" s="13" t="s">
        <v>77</v>
      </c>
      <c r="AW265" s="13" t="s">
        <v>31</v>
      </c>
      <c r="AX265" s="13" t="s">
        <v>69</v>
      </c>
      <c r="AY265" s="235" t="s">
        <v>153</v>
      </c>
    </row>
    <row r="266" s="14" customFormat="1">
      <c r="A266" s="14"/>
      <c r="B266" s="236"/>
      <c r="C266" s="237"/>
      <c r="D266" s="227" t="s">
        <v>164</v>
      </c>
      <c r="E266" s="238" t="s">
        <v>19</v>
      </c>
      <c r="F266" s="239" t="s">
        <v>353</v>
      </c>
      <c r="G266" s="237"/>
      <c r="H266" s="240">
        <v>1.8899999999999999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164</v>
      </c>
      <c r="AU266" s="246" t="s">
        <v>79</v>
      </c>
      <c r="AV266" s="14" t="s">
        <v>79</v>
      </c>
      <c r="AW266" s="14" t="s">
        <v>31</v>
      </c>
      <c r="AX266" s="14" t="s">
        <v>69</v>
      </c>
      <c r="AY266" s="246" t="s">
        <v>153</v>
      </c>
    </row>
    <row r="267" s="15" customFormat="1">
      <c r="A267" s="15"/>
      <c r="B267" s="247"/>
      <c r="C267" s="248"/>
      <c r="D267" s="227" t="s">
        <v>164</v>
      </c>
      <c r="E267" s="249" t="s">
        <v>19</v>
      </c>
      <c r="F267" s="250" t="s">
        <v>167</v>
      </c>
      <c r="G267" s="248"/>
      <c r="H267" s="251">
        <v>6.8120000000000003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7" t="s">
        <v>164</v>
      </c>
      <c r="AU267" s="257" t="s">
        <v>79</v>
      </c>
      <c r="AV267" s="15" t="s">
        <v>160</v>
      </c>
      <c r="AW267" s="15" t="s">
        <v>31</v>
      </c>
      <c r="AX267" s="15" t="s">
        <v>77</v>
      </c>
      <c r="AY267" s="257" t="s">
        <v>153</v>
      </c>
    </row>
    <row r="268" s="2" customFormat="1" ht="24.15" customHeight="1">
      <c r="A268" s="41"/>
      <c r="B268" s="42"/>
      <c r="C268" s="207" t="s">
        <v>354</v>
      </c>
      <c r="D268" s="207" t="s">
        <v>155</v>
      </c>
      <c r="E268" s="208" t="s">
        <v>355</v>
      </c>
      <c r="F268" s="209" t="s">
        <v>356</v>
      </c>
      <c r="G268" s="210" t="s">
        <v>158</v>
      </c>
      <c r="H268" s="211">
        <v>23.042000000000002</v>
      </c>
      <c r="I268" s="212"/>
      <c r="J268" s="213">
        <f>ROUND(I268*H268,2)</f>
        <v>0</v>
      </c>
      <c r="K268" s="209" t="s">
        <v>159</v>
      </c>
      <c r="L268" s="47"/>
      <c r="M268" s="214" t="s">
        <v>19</v>
      </c>
      <c r="N268" s="215" t="s">
        <v>40</v>
      </c>
      <c r="O268" s="87"/>
      <c r="P268" s="216">
        <f>O268*H268</f>
        <v>0</v>
      </c>
      <c r="Q268" s="216">
        <v>0.094479999999999995</v>
      </c>
      <c r="R268" s="216">
        <f>Q268*H268</f>
        <v>2.1770081600000002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160</v>
      </c>
      <c r="AT268" s="218" t="s">
        <v>155</v>
      </c>
      <c r="AU268" s="218" t="s">
        <v>79</v>
      </c>
      <c r="AY268" s="20" t="s">
        <v>153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77</v>
      </c>
      <c r="BK268" s="219">
        <f>ROUND(I268*H268,2)</f>
        <v>0</v>
      </c>
      <c r="BL268" s="20" t="s">
        <v>160</v>
      </c>
      <c r="BM268" s="218" t="s">
        <v>357</v>
      </c>
    </row>
    <row r="269" s="2" customFormat="1">
      <c r="A269" s="41"/>
      <c r="B269" s="42"/>
      <c r="C269" s="43"/>
      <c r="D269" s="220" t="s">
        <v>162</v>
      </c>
      <c r="E269" s="43"/>
      <c r="F269" s="221" t="s">
        <v>358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162</v>
      </c>
      <c r="AU269" s="20" t="s">
        <v>79</v>
      </c>
    </row>
    <row r="270" s="13" customFormat="1">
      <c r="A270" s="13"/>
      <c r="B270" s="225"/>
      <c r="C270" s="226"/>
      <c r="D270" s="227" t="s">
        <v>164</v>
      </c>
      <c r="E270" s="228" t="s">
        <v>19</v>
      </c>
      <c r="F270" s="229" t="s">
        <v>359</v>
      </c>
      <c r="G270" s="226"/>
      <c r="H270" s="228" t="s">
        <v>19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164</v>
      </c>
      <c r="AU270" s="235" t="s">
        <v>79</v>
      </c>
      <c r="AV270" s="13" t="s">
        <v>77</v>
      </c>
      <c r="AW270" s="13" t="s">
        <v>31</v>
      </c>
      <c r="AX270" s="13" t="s">
        <v>69</v>
      </c>
      <c r="AY270" s="235" t="s">
        <v>153</v>
      </c>
    </row>
    <row r="271" s="13" customFormat="1">
      <c r="A271" s="13"/>
      <c r="B271" s="225"/>
      <c r="C271" s="226"/>
      <c r="D271" s="227" t="s">
        <v>164</v>
      </c>
      <c r="E271" s="228" t="s">
        <v>19</v>
      </c>
      <c r="F271" s="229" t="s">
        <v>360</v>
      </c>
      <c r="G271" s="226"/>
      <c r="H271" s="228" t="s">
        <v>19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164</v>
      </c>
      <c r="AU271" s="235" t="s">
        <v>79</v>
      </c>
      <c r="AV271" s="13" t="s">
        <v>77</v>
      </c>
      <c r="AW271" s="13" t="s">
        <v>31</v>
      </c>
      <c r="AX271" s="13" t="s">
        <v>69</v>
      </c>
      <c r="AY271" s="235" t="s">
        <v>153</v>
      </c>
    </row>
    <row r="272" s="14" customFormat="1">
      <c r="A272" s="14"/>
      <c r="B272" s="236"/>
      <c r="C272" s="237"/>
      <c r="D272" s="227" t="s">
        <v>164</v>
      </c>
      <c r="E272" s="238" t="s">
        <v>19</v>
      </c>
      <c r="F272" s="239" t="s">
        <v>361</v>
      </c>
      <c r="G272" s="237"/>
      <c r="H272" s="240">
        <v>9.1630000000000003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164</v>
      </c>
      <c r="AU272" s="246" t="s">
        <v>79</v>
      </c>
      <c r="AV272" s="14" t="s">
        <v>79</v>
      </c>
      <c r="AW272" s="14" t="s">
        <v>31</v>
      </c>
      <c r="AX272" s="14" t="s">
        <v>69</v>
      </c>
      <c r="AY272" s="246" t="s">
        <v>153</v>
      </c>
    </row>
    <row r="273" s="13" customFormat="1">
      <c r="A273" s="13"/>
      <c r="B273" s="225"/>
      <c r="C273" s="226"/>
      <c r="D273" s="227" t="s">
        <v>164</v>
      </c>
      <c r="E273" s="228" t="s">
        <v>19</v>
      </c>
      <c r="F273" s="229" t="s">
        <v>362</v>
      </c>
      <c r="G273" s="226"/>
      <c r="H273" s="228" t="s">
        <v>19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164</v>
      </c>
      <c r="AU273" s="235" t="s">
        <v>79</v>
      </c>
      <c r="AV273" s="13" t="s">
        <v>77</v>
      </c>
      <c r="AW273" s="13" t="s">
        <v>31</v>
      </c>
      <c r="AX273" s="13" t="s">
        <v>69</v>
      </c>
      <c r="AY273" s="235" t="s">
        <v>153</v>
      </c>
    </row>
    <row r="274" s="14" customFormat="1">
      <c r="A274" s="14"/>
      <c r="B274" s="236"/>
      <c r="C274" s="237"/>
      <c r="D274" s="227" t="s">
        <v>164</v>
      </c>
      <c r="E274" s="238" t="s">
        <v>19</v>
      </c>
      <c r="F274" s="239" t="s">
        <v>363</v>
      </c>
      <c r="G274" s="237"/>
      <c r="H274" s="240">
        <v>7.6920000000000002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164</v>
      </c>
      <c r="AU274" s="246" t="s">
        <v>79</v>
      </c>
      <c r="AV274" s="14" t="s">
        <v>79</v>
      </c>
      <c r="AW274" s="14" t="s">
        <v>31</v>
      </c>
      <c r="AX274" s="14" t="s">
        <v>69</v>
      </c>
      <c r="AY274" s="246" t="s">
        <v>153</v>
      </c>
    </row>
    <row r="275" s="13" customFormat="1">
      <c r="A275" s="13"/>
      <c r="B275" s="225"/>
      <c r="C275" s="226"/>
      <c r="D275" s="227" t="s">
        <v>164</v>
      </c>
      <c r="E275" s="228" t="s">
        <v>19</v>
      </c>
      <c r="F275" s="229" t="s">
        <v>364</v>
      </c>
      <c r="G275" s="226"/>
      <c r="H275" s="228" t="s">
        <v>19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164</v>
      </c>
      <c r="AU275" s="235" t="s">
        <v>79</v>
      </c>
      <c r="AV275" s="13" t="s">
        <v>77</v>
      </c>
      <c r="AW275" s="13" t="s">
        <v>31</v>
      </c>
      <c r="AX275" s="13" t="s">
        <v>69</v>
      </c>
      <c r="AY275" s="235" t="s">
        <v>153</v>
      </c>
    </row>
    <row r="276" s="14" customFormat="1">
      <c r="A276" s="14"/>
      <c r="B276" s="236"/>
      <c r="C276" s="237"/>
      <c r="D276" s="227" t="s">
        <v>164</v>
      </c>
      <c r="E276" s="238" t="s">
        <v>19</v>
      </c>
      <c r="F276" s="239" t="s">
        <v>365</v>
      </c>
      <c r="G276" s="237"/>
      <c r="H276" s="240">
        <v>3.5609999999999999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164</v>
      </c>
      <c r="AU276" s="246" t="s">
        <v>79</v>
      </c>
      <c r="AV276" s="14" t="s">
        <v>79</v>
      </c>
      <c r="AW276" s="14" t="s">
        <v>31</v>
      </c>
      <c r="AX276" s="14" t="s">
        <v>69</v>
      </c>
      <c r="AY276" s="246" t="s">
        <v>153</v>
      </c>
    </row>
    <row r="277" s="13" customFormat="1">
      <c r="A277" s="13"/>
      <c r="B277" s="225"/>
      <c r="C277" s="226"/>
      <c r="D277" s="227" t="s">
        <v>164</v>
      </c>
      <c r="E277" s="228" t="s">
        <v>19</v>
      </c>
      <c r="F277" s="229" t="s">
        <v>366</v>
      </c>
      <c r="G277" s="226"/>
      <c r="H277" s="228" t="s">
        <v>19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164</v>
      </c>
      <c r="AU277" s="235" t="s">
        <v>79</v>
      </c>
      <c r="AV277" s="13" t="s">
        <v>77</v>
      </c>
      <c r="AW277" s="13" t="s">
        <v>31</v>
      </c>
      <c r="AX277" s="13" t="s">
        <v>69</v>
      </c>
      <c r="AY277" s="235" t="s">
        <v>153</v>
      </c>
    </row>
    <row r="278" s="14" customFormat="1">
      <c r="A278" s="14"/>
      <c r="B278" s="236"/>
      <c r="C278" s="237"/>
      <c r="D278" s="227" t="s">
        <v>164</v>
      </c>
      <c r="E278" s="238" t="s">
        <v>19</v>
      </c>
      <c r="F278" s="239" t="s">
        <v>367</v>
      </c>
      <c r="G278" s="237"/>
      <c r="H278" s="240">
        <v>2.6259999999999999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164</v>
      </c>
      <c r="AU278" s="246" t="s">
        <v>79</v>
      </c>
      <c r="AV278" s="14" t="s">
        <v>79</v>
      </c>
      <c r="AW278" s="14" t="s">
        <v>31</v>
      </c>
      <c r="AX278" s="14" t="s">
        <v>69</v>
      </c>
      <c r="AY278" s="246" t="s">
        <v>153</v>
      </c>
    </row>
    <row r="279" s="15" customFormat="1">
      <c r="A279" s="15"/>
      <c r="B279" s="247"/>
      <c r="C279" s="248"/>
      <c r="D279" s="227" t="s">
        <v>164</v>
      </c>
      <c r="E279" s="249" t="s">
        <v>19</v>
      </c>
      <c r="F279" s="250" t="s">
        <v>167</v>
      </c>
      <c r="G279" s="248"/>
      <c r="H279" s="251">
        <v>23.042000000000002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7" t="s">
        <v>164</v>
      </c>
      <c r="AU279" s="257" t="s">
        <v>79</v>
      </c>
      <c r="AV279" s="15" t="s">
        <v>160</v>
      </c>
      <c r="AW279" s="15" t="s">
        <v>31</v>
      </c>
      <c r="AX279" s="15" t="s">
        <v>77</v>
      </c>
      <c r="AY279" s="257" t="s">
        <v>153</v>
      </c>
    </row>
    <row r="280" s="2" customFormat="1" ht="16.5" customHeight="1">
      <c r="A280" s="41"/>
      <c r="B280" s="42"/>
      <c r="C280" s="207" t="s">
        <v>368</v>
      </c>
      <c r="D280" s="207" t="s">
        <v>155</v>
      </c>
      <c r="E280" s="208" t="s">
        <v>369</v>
      </c>
      <c r="F280" s="209" t="s">
        <v>370</v>
      </c>
      <c r="G280" s="210" t="s">
        <v>371</v>
      </c>
      <c r="H280" s="211">
        <v>6.9880000000000004</v>
      </c>
      <c r="I280" s="212"/>
      <c r="J280" s="213">
        <f>ROUND(I280*H280,2)</f>
        <v>0</v>
      </c>
      <c r="K280" s="209" t="s">
        <v>159</v>
      </c>
      <c r="L280" s="47"/>
      <c r="M280" s="214" t="s">
        <v>19</v>
      </c>
      <c r="N280" s="215" t="s">
        <v>40</v>
      </c>
      <c r="O280" s="87"/>
      <c r="P280" s="216">
        <f>O280*H280</f>
        <v>0</v>
      </c>
      <c r="Q280" s="216">
        <v>0.00012</v>
      </c>
      <c r="R280" s="216">
        <f>Q280*H280</f>
        <v>0.00083856000000000002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160</v>
      </c>
      <c r="AT280" s="218" t="s">
        <v>155</v>
      </c>
      <c r="AU280" s="218" t="s">
        <v>79</v>
      </c>
      <c r="AY280" s="20" t="s">
        <v>153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77</v>
      </c>
      <c r="BK280" s="219">
        <f>ROUND(I280*H280,2)</f>
        <v>0</v>
      </c>
      <c r="BL280" s="20" t="s">
        <v>160</v>
      </c>
      <c r="BM280" s="218" t="s">
        <v>372</v>
      </c>
    </row>
    <row r="281" s="2" customFormat="1">
      <c r="A281" s="41"/>
      <c r="B281" s="42"/>
      <c r="C281" s="43"/>
      <c r="D281" s="220" t="s">
        <v>162</v>
      </c>
      <c r="E281" s="43"/>
      <c r="F281" s="221" t="s">
        <v>373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79</v>
      </c>
    </row>
    <row r="282" s="13" customFormat="1">
      <c r="A282" s="13"/>
      <c r="B282" s="225"/>
      <c r="C282" s="226"/>
      <c r="D282" s="227" t="s">
        <v>164</v>
      </c>
      <c r="E282" s="228" t="s">
        <v>19</v>
      </c>
      <c r="F282" s="229" t="s">
        <v>359</v>
      </c>
      <c r="G282" s="226"/>
      <c r="H282" s="228" t="s">
        <v>19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164</v>
      </c>
      <c r="AU282" s="235" t="s">
        <v>79</v>
      </c>
      <c r="AV282" s="13" t="s">
        <v>77</v>
      </c>
      <c r="AW282" s="13" t="s">
        <v>31</v>
      </c>
      <c r="AX282" s="13" t="s">
        <v>69</v>
      </c>
      <c r="AY282" s="235" t="s">
        <v>153</v>
      </c>
    </row>
    <row r="283" s="13" customFormat="1">
      <c r="A283" s="13"/>
      <c r="B283" s="225"/>
      <c r="C283" s="226"/>
      <c r="D283" s="227" t="s">
        <v>164</v>
      </c>
      <c r="E283" s="228" t="s">
        <v>19</v>
      </c>
      <c r="F283" s="229" t="s">
        <v>360</v>
      </c>
      <c r="G283" s="226"/>
      <c r="H283" s="228" t="s">
        <v>19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164</v>
      </c>
      <c r="AU283" s="235" t="s">
        <v>79</v>
      </c>
      <c r="AV283" s="13" t="s">
        <v>77</v>
      </c>
      <c r="AW283" s="13" t="s">
        <v>31</v>
      </c>
      <c r="AX283" s="13" t="s">
        <v>69</v>
      </c>
      <c r="AY283" s="235" t="s">
        <v>153</v>
      </c>
    </row>
    <row r="284" s="14" customFormat="1">
      <c r="A284" s="14"/>
      <c r="B284" s="236"/>
      <c r="C284" s="237"/>
      <c r="D284" s="227" t="s">
        <v>164</v>
      </c>
      <c r="E284" s="238" t="s">
        <v>19</v>
      </c>
      <c r="F284" s="239" t="s">
        <v>374</v>
      </c>
      <c r="G284" s="237"/>
      <c r="H284" s="240">
        <v>3.2010000000000001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164</v>
      </c>
      <c r="AU284" s="246" t="s">
        <v>79</v>
      </c>
      <c r="AV284" s="14" t="s">
        <v>79</v>
      </c>
      <c r="AW284" s="14" t="s">
        <v>31</v>
      </c>
      <c r="AX284" s="14" t="s">
        <v>69</v>
      </c>
      <c r="AY284" s="246" t="s">
        <v>153</v>
      </c>
    </row>
    <row r="285" s="13" customFormat="1">
      <c r="A285" s="13"/>
      <c r="B285" s="225"/>
      <c r="C285" s="226"/>
      <c r="D285" s="227" t="s">
        <v>164</v>
      </c>
      <c r="E285" s="228" t="s">
        <v>19</v>
      </c>
      <c r="F285" s="229" t="s">
        <v>362</v>
      </c>
      <c r="G285" s="226"/>
      <c r="H285" s="228" t="s">
        <v>19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164</v>
      </c>
      <c r="AU285" s="235" t="s">
        <v>79</v>
      </c>
      <c r="AV285" s="13" t="s">
        <v>77</v>
      </c>
      <c r="AW285" s="13" t="s">
        <v>31</v>
      </c>
      <c r="AX285" s="13" t="s">
        <v>69</v>
      </c>
      <c r="AY285" s="235" t="s">
        <v>153</v>
      </c>
    </row>
    <row r="286" s="14" customFormat="1">
      <c r="A286" s="14"/>
      <c r="B286" s="236"/>
      <c r="C286" s="237"/>
      <c r="D286" s="227" t="s">
        <v>164</v>
      </c>
      <c r="E286" s="238" t="s">
        <v>19</v>
      </c>
      <c r="F286" s="239" t="s">
        <v>375</v>
      </c>
      <c r="G286" s="237"/>
      <c r="H286" s="240">
        <v>2.9369999999999998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164</v>
      </c>
      <c r="AU286" s="246" t="s">
        <v>79</v>
      </c>
      <c r="AV286" s="14" t="s">
        <v>79</v>
      </c>
      <c r="AW286" s="14" t="s">
        <v>31</v>
      </c>
      <c r="AX286" s="14" t="s">
        <v>69</v>
      </c>
      <c r="AY286" s="246" t="s">
        <v>153</v>
      </c>
    </row>
    <row r="287" s="13" customFormat="1">
      <c r="A287" s="13"/>
      <c r="B287" s="225"/>
      <c r="C287" s="226"/>
      <c r="D287" s="227" t="s">
        <v>164</v>
      </c>
      <c r="E287" s="228" t="s">
        <v>19</v>
      </c>
      <c r="F287" s="229" t="s">
        <v>333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164</v>
      </c>
      <c r="AU287" s="235" t="s">
        <v>79</v>
      </c>
      <c r="AV287" s="13" t="s">
        <v>77</v>
      </c>
      <c r="AW287" s="13" t="s">
        <v>31</v>
      </c>
      <c r="AX287" s="13" t="s">
        <v>69</v>
      </c>
      <c r="AY287" s="235" t="s">
        <v>153</v>
      </c>
    </row>
    <row r="288" s="14" customFormat="1">
      <c r="A288" s="14"/>
      <c r="B288" s="236"/>
      <c r="C288" s="237"/>
      <c r="D288" s="227" t="s">
        <v>164</v>
      </c>
      <c r="E288" s="238" t="s">
        <v>19</v>
      </c>
      <c r="F288" s="239" t="s">
        <v>376</v>
      </c>
      <c r="G288" s="237"/>
      <c r="H288" s="240">
        <v>0.84999999999999998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164</v>
      </c>
      <c r="AU288" s="246" t="s">
        <v>79</v>
      </c>
      <c r="AV288" s="14" t="s">
        <v>79</v>
      </c>
      <c r="AW288" s="14" t="s">
        <v>31</v>
      </c>
      <c r="AX288" s="14" t="s">
        <v>69</v>
      </c>
      <c r="AY288" s="246" t="s">
        <v>153</v>
      </c>
    </row>
    <row r="289" s="15" customFormat="1">
      <c r="A289" s="15"/>
      <c r="B289" s="247"/>
      <c r="C289" s="248"/>
      <c r="D289" s="227" t="s">
        <v>164</v>
      </c>
      <c r="E289" s="249" t="s">
        <v>19</v>
      </c>
      <c r="F289" s="250" t="s">
        <v>167</v>
      </c>
      <c r="G289" s="248"/>
      <c r="H289" s="251">
        <v>6.9880000000000004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7" t="s">
        <v>164</v>
      </c>
      <c r="AU289" s="257" t="s">
        <v>79</v>
      </c>
      <c r="AV289" s="15" t="s">
        <v>160</v>
      </c>
      <c r="AW289" s="15" t="s">
        <v>31</v>
      </c>
      <c r="AX289" s="15" t="s">
        <v>77</v>
      </c>
      <c r="AY289" s="257" t="s">
        <v>153</v>
      </c>
    </row>
    <row r="290" s="2" customFormat="1" ht="16.5" customHeight="1">
      <c r="A290" s="41"/>
      <c r="B290" s="42"/>
      <c r="C290" s="207" t="s">
        <v>377</v>
      </c>
      <c r="D290" s="207" t="s">
        <v>155</v>
      </c>
      <c r="E290" s="208" t="s">
        <v>378</v>
      </c>
      <c r="F290" s="209" t="s">
        <v>379</v>
      </c>
      <c r="G290" s="210" t="s">
        <v>371</v>
      </c>
      <c r="H290" s="211">
        <v>19.800000000000001</v>
      </c>
      <c r="I290" s="212"/>
      <c r="J290" s="213">
        <f>ROUND(I290*H290,2)</f>
        <v>0</v>
      </c>
      <c r="K290" s="209" t="s">
        <v>159</v>
      </c>
      <c r="L290" s="47"/>
      <c r="M290" s="214" t="s">
        <v>19</v>
      </c>
      <c r="N290" s="215" t="s">
        <v>40</v>
      </c>
      <c r="O290" s="87"/>
      <c r="P290" s="216">
        <f>O290*H290</f>
        <v>0</v>
      </c>
      <c r="Q290" s="216">
        <v>0.00013999999999999999</v>
      </c>
      <c r="R290" s="216">
        <f>Q290*H290</f>
        <v>0.0027719999999999997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160</v>
      </c>
      <c r="AT290" s="218" t="s">
        <v>155</v>
      </c>
      <c r="AU290" s="218" t="s">
        <v>79</v>
      </c>
      <c r="AY290" s="20" t="s">
        <v>153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77</v>
      </c>
      <c r="BK290" s="219">
        <f>ROUND(I290*H290,2)</f>
        <v>0</v>
      </c>
      <c r="BL290" s="20" t="s">
        <v>160</v>
      </c>
      <c r="BM290" s="218" t="s">
        <v>380</v>
      </c>
    </row>
    <row r="291" s="2" customFormat="1">
      <c r="A291" s="41"/>
      <c r="B291" s="42"/>
      <c r="C291" s="43"/>
      <c r="D291" s="220" t="s">
        <v>162</v>
      </c>
      <c r="E291" s="43"/>
      <c r="F291" s="221" t="s">
        <v>381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79</v>
      </c>
    </row>
    <row r="292" s="13" customFormat="1">
      <c r="A292" s="13"/>
      <c r="B292" s="225"/>
      <c r="C292" s="226"/>
      <c r="D292" s="227" t="s">
        <v>164</v>
      </c>
      <c r="E292" s="228" t="s">
        <v>19</v>
      </c>
      <c r="F292" s="229" t="s">
        <v>359</v>
      </c>
      <c r="G292" s="226"/>
      <c r="H292" s="228" t="s">
        <v>19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164</v>
      </c>
      <c r="AU292" s="235" t="s">
        <v>79</v>
      </c>
      <c r="AV292" s="13" t="s">
        <v>77</v>
      </c>
      <c r="AW292" s="13" t="s">
        <v>31</v>
      </c>
      <c r="AX292" s="13" t="s">
        <v>69</v>
      </c>
      <c r="AY292" s="235" t="s">
        <v>153</v>
      </c>
    </row>
    <row r="293" s="13" customFormat="1">
      <c r="A293" s="13"/>
      <c r="B293" s="225"/>
      <c r="C293" s="226"/>
      <c r="D293" s="227" t="s">
        <v>164</v>
      </c>
      <c r="E293" s="228" t="s">
        <v>19</v>
      </c>
      <c r="F293" s="229" t="s">
        <v>360</v>
      </c>
      <c r="G293" s="226"/>
      <c r="H293" s="228" t="s">
        <v>19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164</v>
      </c>
      <c r="AU293" s="235" t="s">
        <v>79</v>
      </c>
      <c r="AV293" s="13" t="s">
        <v>77</v>
      </c>
      <c r="AW293" s="13" t="s">
        <v>31</v>
      </c>
      <c r="AX293" s="13" t="s">
        <v>69</v>
      </c>
      <c r="AY293" s="235" t="s">
        <v>153</v>
      </c>
    </row>
    <row r="294" s="14" customFormat="1">
      <c r="A294" s="14"/>
      <c r="B294" s="236"/>
      <c r="C294" s="237"/>
      <c r="D294" s="227" t="s">
        <v>164</v>
      </c>
      <c r="E294" s="238" t="s">
        <v>19</v>
      </c>
      <c r="F294" s="239" t="s">
        <v>382</v>
      </c>
      <c r="G294" s="237"/>
      <c r="H294" s="240">
        <v>6.5999999999999996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164</v>
      </c>
      <c r="AU294" s="246" t="s">
        <v>79</v>
      </c>
      <c r="AV294" s="14" t="s">
        <v>79</v>
      </c>
      <c r="AW294" s="14" t="s">
        <v>31</v>
      </c>
      <c r="AX294" s="14" t="s">
        <v>69</v>
      </c>
      <c r="AY294" s="246" t="s">
        <v>153</v>
      </c>
    </row>
    <row r="295" s="13" customFormat="1">
      <c r="A295" s="13"/>
      <c r="B295" s="225"/>
      <c r="C295" s="226"/>
      <c r="D295" s="227" t="s">
        <v>164</v>
      </c>
      <c r="E295" s="228" t="s">
        <v>19</v>
      </c>
      <c r="F295" s="229" t="s">
        <v>362</v>
      </c>
      <c r="G295" s="226"/>
      <c r="H295" s="228" t="s">
        <v>19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164</v>
      </c>
      <c r="AU295" s="235" t="s">
        <v>79</v>
      </c>
      <c r="AV295" s="13" t="s">
        <v>77</v>
      </c>
      <c r="AW295" s="13" t="s">
        <v>31</v>
      </c>
      <c r="AX295" s="13" t="s">
        <v>69</v>
      </c>
      <c r="AY295" s="235" t="s">
        <v>153</v>
      </c>
    </row>
    <row r="296" s="14" customFormat="1">
      <c r="A296" s="14"/>
      <c r="B296" s="236"/>
      <c r="C296" s="237"/>
      <c r="D296" s="227" t="s">
        <v>164</v>
      </c>
      <c r="E296" s="238" t="s">
        <v>19</v>
      </c>
      <c r="F296" s="239" t="s">
        <v>382</v>
      </c>
      <c r="G296" s="237"/>
      <c r="H296" s="240">
        <v>6.5999999999999996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164</v>
      </c>
      <c r="AU296" s="246" t="s">
        <v>79</v>
      </c>
      <c r="AV296" s="14" t="s">
        <v>79</v>
      </c>
      <c r="AW296" s="14" t="s">
        <v>31</v>
      </c>
      <c r="AX296" s="14" t="s">
        <v>69</v>
      </c>
      <c r="AY296" s="246" t="s">
        <v>153</v>
      </c>
    </row>
    <row r="297" s="13" customFormat="1">
      <c r="A297" s="13"/>
      <c r="B297" s="225"/>
      <c r="C297" s="226"/>
      <c r="D297" s="227" t="s">
        <v>164</v>
      </c>
      <c r="E297" s="228" t="s">
        <v>19</v>
      </c>
      <c r="F297" s="229" t="s">
        <v>333</v>
      </c>
      <c r="G297" s="226"/>
      <c r="H297" s="228" t="s">
        <v>19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164</v>
      </c>
      <c r="AU297" s="235" t="s">
        <v>79</v>
      </c>
      <c r="AV297" s="13" t="s">
        <v>77</v>
      </c>
      <c r="AW297" s="13" t="s">
        <v>31</v>
      </c>
      <c r="AX297" s="13" t="s">
        <v>69</v>
      </c>
      <c r="AY297" s="235" t="s">
        <v>153</v>
      </c>
    </row>
    <row r="298" s="14" customFormat="1">
      <c r="A298" s="14"/>
      <c r="B298" s="236"/>
      <c r="C298" s="237"/>
      <c r="D298" s="227" t="s">
        <v>164</v>
      </c>
      <c r="E298" s="238" t="s">
        <v>19</v>
      </c>
      <c r="F298" s="239" t="s">
        <v>382</v>
      </c>
      <c r="G298" s="237"/>
      <c r="H298" s="240">
        <v>6.5999999999999996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164</v>
      </c>
      <c r="AU298" s="246" t="s">
        <v>79</v>
      </c>
      <c r="AV298" s="14" t="s">
        <v>79</v>
      </c>
      <c r="AW298" s="14" t="s">
        <v>31</v>
      </c>
      <c r="AX298" s="14" t="s">
        <v>69</v>
      </c>
      <c r="AY298" s="246" t="s">
        <v>153</v>
      </c>
    </row>
    <row r="299" s="15" customFormat="1">
      <c r="A299" s="15"/>
      <c r="B299" s="247"/>
      <c r="C299" s="248"/>
      <c r="D299" s="227" t="s">
        <v>164</v>
      </c>
      <c r="E299" s="249" t="s">
        <v>19</v>
      </c>
      <c r="F299" s="250" t="s">
        <v>167</v>
      </c>
      <c r="G299" s="248"/>
      <c r="H299" s="251">
        <v>19.800000000000001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7" t="s">
        <v>164</v>
      </c>
      <c r="AU299" s="257" t="s">
        <v>79</v>
      </c>
      <c r="AV299" s="15" t="s">
        <v>160</v>
      </c>
      <c r="AW299" s="15" t="s">
        <v>31</v>
      </c>
      <c r="AX299" s="15" t="s">
        <v>77</v>
      </c>
      <c r="AY299" s="257" t="s">
        <v>153</v>
      </c>
    </row>
    <row r="300" s="2" customFormat="1" ht="21.75" customHeight="1">
      <c r="A300" s="41"/>
      <c r="B300" s="42"/>
      <c r="C300" s="207" t="s">
        <v>383</v>
      </c>
      <c r="D300" s="207" t="s">
        <v>155</v>
      </c>
      <c r="E300" s="208" t="s">
        <v>384</v>
      </c>
      <c r="F300" s="209" t="s">
        <v>385</v>
      </c>
      <c r="G300" s="210" t="s">
        <v>158</v>
      </c>
      <c r="H300" s="211">
        <v>4.9420000000000002</v>
      </c>
      <c r="I300" s="212"/>
      <c r="J300" s="213">
        <f>ROUND(I300*H300,2)</f>
        <v>0</v>
      </c>
      <c r="K300" s="209" t="s">
        <v>159</v>
      </c>
      <c r="L300" s="47"/>
      <c r="M300" s="214" t="s">
        <v>19</v>
      </c>
      <c r="N300" s="215" t="s">
        <v>40</v>
      </c>
      <c r="O300" s="87"/>
      <c r="P300" s="216">
        <f>O300*H300</f>
        <v>0</v>
      </c>
      <c r="Q300" s="216">
        <v>0.17818000000000001</v>
      </c>
      <c r="R300" s="216">
        <f>Q300*H300</f>
        <v>0.88056556000000008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160</v>
      </c>
      <c r="AT300" s="218" t="s">
        <v>155</v>
      </c>
      <c r="AU300" s="218" t="s">
        <v>79</v>
      </c>
      <c r="AY300" s="20" t="s">
        <v>153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77</v>
      </c>
      <c r="BK300" s="219">
        <f>ROUND(I300*H300,2)</f>
        <v>0</v>
      </c>
      <c r="BL300" s="20" t="s">
        <v>160</v>
      </c>
      <c r="BM300" s="218" t="s">
        <v>386</v>
      </c>
    </row>
    <row r="301" s="2" customFormat="1">
      <c r="A301" s="41"/>
      <c r="B301" s="42"/>
      <c r="C301" s="43"/>
      <c r="D301" s="220" t="s">
        <v>162</v>
      </c>
      <c r="E301" s="43"/>
      <c r="F301" s="221" t="s">
        <v>387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162</v>
      </c>
      <c r="AU301" s="20" t="s">
        <v>79</v>
      </c>
    </row>
    <row r="302" s="13" customFormat="1">
      <c r="A302" s="13"/>
      <c r="B302" s="225"/>
      <c r="C302" s="226"/>
      <c r="D302" s="227" t="s">
        <v>164</v>
      </c>
      <c r="E302" s="228" t="s">
        <v>19</v>
      </c>
      <c r="F302" s="229" t="s">
        <v>388</v>
      </c>
      <c r="G302" s="226"/>
      <c r="H302" s="228" t="s">
        <v>19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164</v>
      </c>
      <c r="AU302" s="235" t="s">
        <v>79</v>
      </c>
      <c r="AV302" s="13" t="s">
        <v>77</v>
      </c>
      <c r="AW302" s="13" t="s">
        <v>31</v>
      </c>
      <c r="AX302" s="13" t="s">
        <v>69</v>
      </c>
      <c r="AY302" s="235" t="s">
        <v>153</v>
      </c>
    </row>
    <row r="303" s="14" customFormat="1">
      <c r="A303" s="14"/>
      <c r="B303" s="236"/>
      <c r="C303" s="237"/>
      <c r="D303" s="227" t="s">
        <v>164</v>
      </c>
      <c r="E303" s="238" t="s">
        <v>19</v>
      </c>
      <c r="F303" s="239" t="s">
        <v>389</v>
      </c>
      <c r="G303" s="237"/>
      <c r="H303" s="240">
        <v>0.56000000000000005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164</v>
      </c>
      <c r="AU303" s="246" t="s">
        <v>79</v>
      </c>
      <c r="AV303" s="14" t="s">
        <v>79</v>
      </c>
      <c r="AW303" s="14" t="s">
        <v>31</v>
      </c>
      <c r="AX303" s="14" t="s">
        <v>69</v>
      </c>
      <c r="AY303" s="246" t="s">
        <v>153</v>
      </c>
    </row>
    <row r="304" s="13" customFormat="1">
      <c r="A304" s="13"/>
      <c r="B304" s="225"/>
      <c r="C304" s="226"/>
      <c r="D304" s="227" t="s">
        <v>164</v>
      </c>
      <c r="E304" s="228" t="s">
        <v>19</v>
      </c>
      <c r="F304" s="229" t="s">
        <v>282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164</v>
      </c>
      <c r="AU304" s="235" t="s">
        <v>79</v>
      </c>
      <c r="AV304" s="13" t="s">
        <v>77</v>
      </c>
      <c r="AW304" s="13" t="s">
        <v>31</v>
      </c>
      <c r="AX304" s="13" t="s">
        <v>69</v>
      </c>
      <c r="AY304" s="235" t="s">
        <v>153</v>
      </c>
    </row>
    <row r="305" s="13" customFormat="1">
      <c r="A305" s="13"/>
      <c r="B305" s="225"/>
      <c r="C305" s="226"/>
      <c r="D305" s="227" t="s">
        <v>164</v>
      </c>
      <c r="E305" s="228" t="s">
        <v>19</v>
      </c>
      <c r="F305" s="229" t="s">
        <v>292</v>
      </c>
      <c r="G305" s="226"/>
      <c r="H305" s="228" t="s">
        <v>19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164</v>
      </c>
      <c r="AU305" s="235" t="s">
        <v>79</v>
      </c>
      <c r="AV305" s="13" t="s">
        <v>77</v>
      </c>
      <c r="AW305" s="13" t="s">
        <v>31</v>
      </c>
      <c r="AX305" s="13" t="s">
        <v>69</v>
      </c>
      <c r="AY305" s="235" t="s">
        <v>153</v>
      </c>
    </row>
    <row r="306" s="14" customFormat="1">
      <c r="A306" s="14"/>
      <c r="B306" s="236"/>
      <c r="C306" s="237"/>
      <c r="D306" s="227" t="s">
        <v>164</v>
      </c>
      <c r="E306" s="238" t="s">
        <v>19</v>
      </c>
      <c r="F306" s="239" t="s">
        <v>389</v>
      </c>
      <c r="G306" s="237"/>
      <c r="H306" s="240">
        <v>0.56000000000000005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164</v>
      </c>
      <c r="AU306" s="246" t="s">
        <v>79</v>
      </c>
      <c r="AV306" s="14" t="s">
        <v>79</v>
      </c>
      <c r="AW306" s="14" t="s">
        <v>31</v>
      </c>
      <c r="AX306" s="14" t="s">
        <v>69</v>
      </c>
      <c r="AY306" s="246" t="s">
        <v>153</v>
      </c>
    </row>
    <row r="307" s="13" customFormat="1">
      <c r="A307" s="13"/>
      <c r="B307" s="225"/>
      <c r="C307" s="226"/>
      <c r="D307" s="227" t="s">
        <v>164</v>
      </c>
      <c r="E307" s="228" t="s">
        <v>19</v>
      </c>
      <c r="F307" s="229" t="s">
        <v>295</v>
      </c>
      <c r="G307" s="226"/>
      <c r="H307" s="228" t="s">
        <v>19</v>
      </c>
      <c r="I307" s="230"/>
      <c r="J307" s="226"/>
      <c r="K307" s="226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164</v>
      </c>
      <c r="AU307" s="235" t="s">
        <v>79</v>
      </c>
      <c r="AV307" s="13" t="s">
        <v>77</v>
      </c>
      <c r="AW307" s="13" t="s">
        <v>31</v>
      </c>
      <c r="AX307" s="13" t="s">
        <v>69</v>
      </c>
      <c r="AY307" s="235" t="s">
        <v>153</v>
      </c>
    </row>
    <row r="308" s="14" customFormat="1">
      <c r="A308" s="14"/>
      <c r="B308" s="236"/>
      <c r="C308" s="237"/>
      <c r="D308" s="227" t="s">
        <v>164</v>
      </c>
      <c r="E308" s="238" t="s">
        <v>19</v>
      </c>
      <c r="F308" s="239" t="s">
        <v>390</v>
      </c>
      <c r="G308" s="237"/>
      <c r="H308" s="240">
        <v>1.2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164</v>
      </c>
      <c r="AU308" s="246" t="s">
        <v>79</v>
      </c>
      <c r="AV308" s="14" t="s">
        <v>79</v>
      </c>
      <c r="AW308" s="14" t="s">
        <v>31</v>
      </c>
      <c r="AX308" s="14" t="s">
        <v>69</v>
      </c>
      <c r="AY308" s="246" t="s">
        <v>153</v>
      </c>
    </row>
    <row r="309" s="13" customFormat="1">
      <c r="A309" s="13"/>
      <c r="B309" s="225"/>
      <c r="C309" s="226"/>
      <c r="D309" s="227" t="s">
        <v>164</v>
      </c>
      <c r="E309" s="228" t="s">
        <v>19</v>
      </c>
      <c r="F309" s="229" t="s">
        <v>297</v>
      </c>
      <c r="G309" s="226"/>
      <c r="H309" s="228" t="s">
        <v>19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164</v>
      </c>
      <c r="AU309" s="235" t="s">
        <v>79</v>
      </c>
      <c r="AV309" s="13" t="s">
        <v>77</v>
      </c>
      <c r="AW309" s="13" t="s">
        <v>31</v>
      </c>
      <c r="AX309" s="13" t="s">
        <v>69</v>
      </c>
      <c r="AY309" s="235" t="s">
        <v>153</v>
      </c>
    </row>
    <row r="310" s="14" customFormat="1">
      <c r="A310" s="14"/>
      <c r="B310" s="236"/>
      <c r="C310" s="237"/>
      <c r="D310" s="227" t="s">
        <v>164</v>
      </c>
      <c r="E310" s="238" t="s">
        <v>19</v>
      </c>
      <c r="F310" s="239" t="s">
        <v>391</v>
      </c>
      <c r="G310" s="237"/>
      <c r="H310" s="240">
        <v>0.58799999999999997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164</v>
      </c>
      <c r="AU310" s="246" t="s">
        <v>79</v>
      </c>
      <c r="AV310" s="14" t="s">
        <v>79</v>
      </c>
      <c r="AW310" s="14" t="s">
        <v>31</v>
      </c>
      <c r="AX310" s="14" t="s">
        <v>69</v>
      </c>
      <c r="AY310" s="246" t="s">
        <v>153</v>
      </c>
    </row>
    <row r="311" s="14" customFormat="1">
      <c r="A311" s="14"/>
      <c r="B311" s="236"/>
      <c r="C311" s="237"/>
      <c r="D311" s="227" t="s">
        <v>164</v>
      </c>
      <c r="E311" s="238" t="s">
        <v>19</v>
      </c>
      <c r="F311" s="239" t="s">
        <v>392</v>
      </c>
      <c r="G311" s="237"/>
      <c r="H311" s="240">
        <v>0.20999999999999999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164</v>
      </c>
      <c r="AU311" s="246" t="s">
        <v>79</v>
      </c>
      <c r="AV311" s="14" t="s">
        <v>79</v>
      </c>
      <c r="AW311" s="14" t="s">
        <v>31</v>
      </c>
      <c r="AX311" s="14" t="s">
        <v>69</v>
      </c>
      <c r="AY311" s="246" t="s">
        <v>153</v>
      </c>
    </row>
    <row r="312" s="13" customFormat="1">
      <c r="A312" s="13"/>
      <c r="B312" s="225"/>
      <c r="C312" s="226"/>
      <c r="D312" s="227" t="s">
        <v>164</v>
      </c>
      <c r="E312" s="228" t="s">
        <v>19</v>
      </c>
      <c r="F312" s="229" t="s">
        <v>300</v>
      </c>
      <c r="G312" s="226"/>
      <c r="H312" s="228" t="s">
        <v>19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164</v>
      </c>
      <c r="AU312" s="235" t="s">
        <v>79</v>
      </c>
      <c r="AV312" s="13" t="s">
        <v>77</v>
      </c>
      <c r="AW312" s="13" t="s">
        <v>31</v>
      </c>
      <c r="AX312" s="13" t="s">
        <v>69</v>
      </c>
      <c r="AY312" s="235" t="s">
        <v>153</v>
      </c>
    </row>
    <row r="313" s="13" customFormat="1">
      <c r="A313" s="13"/>
      <c r="B313" s="225"/>
      <c r="C313" s="226"/>
      <c r="D313" s="227" t="s">
        <v>164</v>
      </c>
      <c r="E313" s="228" t="s">
        <v>19</v>
      </c>
      <c r="F313" s="229" t="s">
        <v>292</v>
      </c>
      <c r="G313" s="226"/>
      <c r="H313" s="228" t="s">
        <v>19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164</v>
      </c>
      <c r="AU313" s="235" t="s">
        <v>79</v>
      </c>
      <c r="AV313" s="13" t="s">
        <v>77</v>
      </c>
      <c r="AW313" s="13" t="s">
        <v>31</v>
      </c>
      <c r="AX313" s="13" t="s">
        <v>69</v>
      </c>
      <c r="AY313" s="235" t="s">
        <v>153</v>
      </c>
    </row>
    <row r="314" s="14" customFormat="1">
      <c r="A314" s="14"/>
      <c r="B314" s="236"/>
      <c r="C314" s="237"/>
      <c r="D314" s="227" t="s">
        <v>164</v>
      </c>
      <c r="E314" s="238" t="s">
        <v>19</v>
      </c>
      <c r="F314" s="239" t="s">
        <v>389</v>
      </c>
      <c r="G314" s="237"/>
      <c r="H314" s="240">
        <v>0.56000000000000005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164</v>
      </c>
      <c r="AU314" s="246" t="s">
        <v>79</v>
      </c>
      <c r="AV314" s="14" t="s">
        <v>79</v>
      </c>
      <c r="AW314" s="14" t="s">
        <v>31</v>
      </c>
      <c r="AX314" s="14" t="s">
        <v>69</v>
      </c>
      <c r="AY314" s="246" t="s">
        <v>153</v>
      </c>
    </row>
    <row r="315" s="13" customFormat="1">
      <c r="A315" s="13"/>
      <c r="B315" s="225"/>
      <c r="C315" s="226"/>
      <c r="D315" s="227" t="s">
        <v>164</v>
      </c>
      <c r="E315" s="228" t="s">
        <v>19</v>
      </c>
      <c r="F315" s="229" t="s">
        <v>301</v>
      </c>
      <c r="G315" s="226"/>
      <c r="H315" s="228" t="s">
        <v>19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164</v>
      </c>
      <c r="AU315" s="235" t="s">
        <v>79</v>
      </c>
      <c r="AV315" s="13" t="s">
        <v>77</v>
      </c>
      <c r="AW315" s="13" t="s">
        <v>31</v>
      </c>
      <c r="AX315" s="13" t="s">
        <v>69</v>
      </c>
      <c r="AY315" s="235" t="s">
        <v>153</v>
      </c>
    </row>
    <row r="316" s="14" customFormat="1">
      <c r="A316" s="14"/>
      <c r="B316" s="236"/>
      <c r="C316" s="237"/>
      <c r="D316" s="227" t="s">
        <v>164</v>
      </c>
      <c r="E316" s="238" t="s">
        <v>19</v>
      </c>
      <c r="F316" s="239" t="s">
        <v>393</v>
      </c>
      <c r="G316" s="237"/>
      <c r="H316" s="240">
        <v>0.14399999999999999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164</v>
      </c>
      <c r="AU316" s="246" t="s">
        <v>79</v>
      </c>
      <c r="AV316" s="14" t="s">
        <v>79</v>
      </c>
      <c r="AW316" s="14" t="s">
        <v>31</v>
      </c>
      <c r="AX316" s="14" t="s">
        <v>69</v>
      </c>
      <c r="AY316" s="246" t="s">
        <v>153</v>
      </c>
    </row>
    <row r="317" s="13" customFormat="1">
      <c r="A317" s="13"/>
      <c r="B317" s="225"/>
      <c r="C317" s="226"/>
      <c r="D317" s="227" t="s">
        <v>164</v>
      </c>
      <c r="E317" s="228" t="s">
        <v>19</v>
      </c>
      <c r="F317" s="229" t="s">
        <v>320</v>
      </c>
      <c r="G317" s="226"/>
      <c r="H317" s="228" t="s">
        <v>19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164</v>
      </c>
      <c r="AU317" s="235" t="s">
        <v>79</v>
      </c>
      <c r="AV317" s="13" t="s">
        <v>77</v>
      </c>
      <c r="AW317" s="13" t="s">
        <v>31</v>
      </c>
      <c r="AX317" s="13" t="s">
        <v>69</v>
      </c>
      <c r="AY317" s="235" t="s">
        <v>153</v>
      </c>
    </row>
    <row r="318" s="13" customFormat="1">
      <c r="A318" s="13"/>
      <c r="B318" s="225"/>
      <c r="C318" s="226"/>
      <c r="D318" s="227" t="s">
        <v>164</v>
      </c>
      <c r="E318" s="228" t="s">
        <v>19</v>
      </c>
      <c r="F318" s="229" t="s">
        <v>292</v>
      </c>
      <c r="G318" s="226"/>
      <c r="H318" s="228" t="s">
        <v>19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164</v>
      </c>
      <c r="AU318" s="235" t="s">
        <v>79</v>
      </c>
      <c r="AV318" s="13" t="s">
        <v>77</v>
      </c>
      <c r="AW318" s="13" t="s">
        <v>31</v>
      </c>
      <c r="AX318" s="13" t="s">
        <v>69</v>
      </c>
      <c r="AY318" s="235" t="s">
        <v>153</v>
      </c>
    </row>
    <row r="319" s="14" customFormat="1">
      <c r="A319" s="14"/>
      <c r="B319" s="236"/>
      <c r="C319" s="237"/>
      <c r="D319" s="227" t="s">
        <v>164</v>
      </c>
      <c r="E319" s="238" t="s">
        <v>19</v>
      </c>
      <c r="F319" s="239" t="s">
        <v>389</v>
      </c>
      <c r="G319" s="237"/>
      <c r="H319" s="240">
        <v>0.56000000000000005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164</v>
      </c>
      <c r="AU319" s="246" t="s">
        <v>79</v>
      </c>
      <c r="AV319" s="14" t="s">
        <v>79</v>
      </c>
      <c r="AW319" s="14" t="s">
        <v>31</v>
      </c>
      <c r="AX319" s="14" t="s">
        <v>69</v>
      </c>
      <c r="AY319" s="246" t="s">
        <v>153</v>
      </c>
    </row>
    <row r="320" s="13" customFormat="1">
      <c r="A320" s="13"/>
      <c r="B320" s="225"/>
      <c r="C320" s="226"/>
      <c r="D320" s="227" t="s">
        <v>164</v>
      </c>
      <c r="E320" s="228" t="s">
        <v>19</v>
      </c>
      <c r="F320" s="229" t="s">
        <v>321</v>
      </c>
      <c r="G320" s="226"/>
      <c r="H320" s="228" t="s">
        <v>19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164</v>
      </c>
      <c r="AU320" s="235" t="s">
        <v>79</v>
      </c>
      <c r="AV320" s="13" t="s">
        <v>77</v>
      </c>
      <c r="AW320" s="13" t="s">
        <v>31</v>
      </c>
      <c r="AX320" s="13" t="s">
        <v>69</v>
      </c>
      <c r="AY320" s="235" t="s">
        <v>153</v>
      </c>
    </row>
    <row r="321" s="13" customFormat="1">
      <c r="A321" s="13"/>
      <c r="B321" s="225"/>
      <c r="C321" s="226"/>
      <c r="D321" s="227" t="s">
        <v>164</v>
      </c>
      <c r="E321" s="228" t="s">
        <v>19</v>
      </c>
      <c r="F321" s="229" t="s">
        <v>292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164</v>
      </c>
      <c r="AU321" s="235" t="s">
        <v>79</v>
      </c>
      <c r="AV321" s="13" t="s">
        <v>77</v>
      </c>
      <c r="AW321" s="13" t="s">
        <v>31</v>
      </c>
      <c r="AX321" s="13" t="s">
        <v>69</v>
      </c>
      <c r="AY321" s="235" t="s">
        <v>153</v>
      </c>
    </row>
    <row r="322" s="14" customFormat="1">
      <c r="A322" s="14"/>
      <c r="B322" s="236"/>
      <c r="C322" s="237"/>
      <c r="D322" s="227" t="s">
        <v>164</v>
      </c>
      <c r="E322" s="238" t="s">
        <v>19</v>
      </c>
      <c r="F322" s="239" t="s">
        <v>389</v>
      </c>
      <c r="G322" s="237"/>
      <c r="H322" s="240">
        <v>0.56000000000000005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164</v>
      </c>
      <c r="AU322" s="246" t="s">
        <v>79</v>
      </c>
      <c r="AV322" s="14" t="s">
        <v>79</v>
      </c>
      <c r="AW322" s="14" t="s">
        <v>31</v>
      </c>
      <c r="AX322" s="14" t="s">
        <v>69</v>
      </c>
      <c r="AY322" s="246" t="s">
        <v>153</v>
      </c>
    </row>
    <row r="323" s="15" customFormat="1">
      <c r="A323" s="15"/>
      <c r="B323" s="247"/>
      <c r="C323" s="248"/>
      <c r="D323" s="227" t="s">
        <v>164</v>
      </c>
      <c r="E323" s="249" t="s">
        <v>19</v>
      </c>
      <c r="F323" s="250" t="s">
        <v>167</v>
      </c>
      <c r="G323" s="248"/>
      <c r="H323" s="251">
        <v>4.9420000000000002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7" t="s">
        <v>164</v>
      </c>
      <c r="AU323" s="257" t="s">
        <v>79</v>
      </c>
      <c r="AV323" s="15" t="s">
        <v>160</v>
      </c>
      <c r="AW323" s="15" t="s">
        <v>31</v>
      </c>
      <c r="AX323" s="15" t="s">
        <v>77</v>
      </c>
      <c r="AY323" s="257" t="s">
        <v>153</v>
      </c>
    </row>
    <row r="324" s="2" customFormat="1" ht="21.75" customHeight="1">
      <c r="A324" s="41"/>
      <c r="B324" s="42"/>
      <c r="C324" s="207" t="s">
        <v>394</v>
      </c>
      <c r="D324" s="207" t="s">
        <v>155</v>
      </c>
      <c r="E324" s="208" t="s">
        <v>395</v>
      </c>
      <c r="F324" s="209" t="s">
        <v>396</v>
      </c>
      <c r="G324" s="210" t="s">
        <v>158</v>
      </c>
      <c r="H324" s="211">
        <v>22.239999999999998</v>
      </c>
      <c r="I324" s="212"/>
      <c r="J324" s="213">
        <f>ROUND(I324*H324,2)</f>
        <v>0</v>
      </c>
      <c r="K324" s="209" t="s">
        <v>159</v>
      </c>
      <c r="L324" s="47"/>
      <c r="M324" s="214" t="s">
        <v>19</v>
      </c>
      <c r="N324" s="215" t="s">
        <v>40</v>
      </c>
      <c r="O324" s="87"/>
      <c r="P324" s="216">
        <f>O324*H324</f>
        <v>0</v>
      </c>
      <c r="Q324" s="216">
        <v>0.26723000000000002</v>
      </c>
      <c r="R324" s="216">
        <f>Q324*H324</f>
        <v>5.9431951999999999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160</v>
      </c>
      <c r="AT324" s="218" t="s">
        <v>155</v>
      </c>
      <c r="AU324" s="218" t="s">
        <v>79</v>
      </c>
      <c r="AY324" s="20" t="s">
        <v>153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77</v>
      </c>
      <c r="BK324" s="219">
        <f>ROUND(I324*H324,2)</f>
        <v>0</v>
      </c>
      <c r="BL324" s="20" t="s">
        <v>160</v>
      </c>
      <c r="BM324" s="218" t="s">
        <v>397</v>
      </c>
    </row>
    <row r="325" s="2" customFormat="1">
      <c r="A325" s="41"/>
      <c r="B325" s="42"/>
      <c r="C325" s="43"/>
      <c r="D325" s="220" t="s">
        <v>162</v>
      </c>
      <c r="E325" s="43"/>
      <c r="F325" s="221" t="s">
        <v>398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162</v>
      </c>
      <c r="AU325" s="20" t="s">
        <v>79</v>
      </c>
    </row>
    <row r="326" s="13" customFormat="1">
      <c r="A326" s="13"/>
      <c r="B326" s="225"/>
      <c r="C326" s="226"/>
      <c r="D326" s="227" t="s">
        <v>164</v>
      </c>
      <c r="E326" s="228" t="s">
        <v>19</v>
      </c>
      <c r="F326" s="229" t="s">
        <v>399</v>
      </c>
      <c r="G326" s="226"/>
      <c r="H326" s="228" t="s">
        <v>19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164</v>
      </c>
      <c r="AU326" s="235" t="s">
        <v>79</v>
      </c>
      <c r="AV326" s="13" t="s">
        <v>77</v>
      </c>
      <c r="AW326" s="13" t="s">
        <v>31</v>
      </c>
      <c r="AX326" s="13" t="s">
        <v>69</v>
      </c>
      <c r="AY326" s="235" t="s">
        <v>153</v>
      </c>
    </row>
    <row r="327" s="14" customFormat="1">
      <c r="A327" s="14"/>
      <c r="B327" s="236"/>
      <c r="C327" s="237"/>
      <c r="D327" s="227" t="s">
        <v>164</v>
      </c>
      <c r="E327" s="238" t="s">
        <v>19</v>
      </c>
      <c r="F327" s="239" t="s">
        <v>400</v>
      </c>
      <c r="G327" s="237"/>
      <c r="H327" s="240">
        <v>11.44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164</v>
      </c>
      <c r="AU327" s="246" t="s">
        <v>79</v>
      </c>
      <c r="AV327" s="14" t="s">
        <v>79</v>
      </c>
      <c r="AW327" s="14" t="s">
        <v>31</v>
      </c>
      <c r="AX327" s="14" t="s">
        <v>69</v>
      </c>
      <c r="AY327" s="246" t="s">
        <v>153</v>
      </c>
    </row>
    <row r="328" s="14" customFormat="1">
      <c r="A328" s="14"/>
      <c r="B328" s="236"/>
      <c r="C328" s="237"/>
      <c r="D328" s="227" t="s">
        <v>164</v>
      </c>
      <c r="E328" s="238" t="s">
        <v>19</v>
      </c>
      <c r="F328" s="239" t="s">
        <v>401</v>
      </c>
      <c r="G328" s="237"/>
      <c r="H328" s="240">
        <v>1.98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164</v>
      </c>
      <c r="AU328" s="246" t="s">
        <v>79</v>
      </c>
      <c r="AV328" s="14" t="s">
        <v>79</v>
      </c>
      <c r="AW328" s="14" t="s">
        <v>31</v>
      </c>
      <c r="AX328" s="14" t="s">
        <v>69</v>
      </c>
      <c r="AY328" s="246" t="s">
        <v>153</v>
      </c>
    </row>
    <row r="329" s="13" customFormat="1">
      <c r="A329" s="13"/>
      <c r="B329" s="225"/>
      <c r="C329" s="226"/>
      <c r="D329" s="227" t="s">
        <v>164</v>
      </c>
      <c r="E329" s="228" t="s">
        <v>19</v>
      </c>
      <c r="F329" s="229" t="s">
        <v>282</v>
      </c>
      <c r="G329" s="226"/>
      <c r="H329" s="228" t="s">
        <v>19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164</v>
      </c>
      <c r="AU329" s="235" t="s">
        <v>79</v>
      </c>
      <c r="AV329" s="13" t="s">
        <v>77</v>
      </c>
      <c r="AW329" s="13" t="s">
        <v>31</v>
      </c>
      <c r="AX329" s="13" t="s">
        <v>69</v>
      </c>
      <c r="AY329" s="235" t="s">
        <v>153</v>
      </c>
    </row>
    <row r="330" s="14" customFormat="1">
      <c r="A330" s="14"/>
      <c r="B330" s="236"/>
      <c r="C330" s="237"/>
      <c r="D330" s="227" t="s">
        <v>164</v>
      </c>
      <c r="E330" s="238" t="s">
        <v>19</v>
      </c>
      <c r="F330" s="239" t="s">
        <v>402</v>
      </c>
      <c r="G330" s="237"/>
      <c r="H330" s="240">
        <v>8.8200000000000003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164</v>
      </c>
      <c r="AU330" s="246" t="s">
        <v>79</v>
      </c>
      <c r="AV330" s="14" t="s">
        <v>79</v>
      </c>
      <c r="AW330" s="14" t="s">
        <v>31</v>
      </c>
      <c r="AX330" s="14" t="s">
        <v>69</v>
      </c>
      <c r="AY330" s="246" t="s">
        <v>153</v>
      </c>
    </row>
    <row r="331" s="15" customFormat="1">
      <c r="A331" s="15"/>
      <c r="B331" s="247"/>
      <c r="C331" s="248"/>
      <c r="D331" s="227" t="s">
        <v>164</v>
      </c>
      <c r="E331" s="249" t="s">
        <v>19</v>
      </c>
      <c r="F331" s="250" t="s">
        <v>167</v>
      </c>
      <c r="G331" s="248"/>
      <c r="H331" s="251">
        <v>22.239999999999998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7" t="s">
        <v>164</v>
      </c>
      <c r="AU331" s="257" t="s">
        <v>79</v>
      </c>
      <c r="AV331" s="15" t="s">
        <v>160</v>
      </c>
      <c r="AW331" s="15" t="s">
        <v>31</v>
      </c>
      <c r="AX331" s="15" t="s">
        <v>77</v>
      </c>
      <c r="AY331" s="257" t="s">
        <v>153</v>
      </c>
    </row>
    <row r="332" s="2" customFormat="1" ht="24.15" customHeight="1">
      <c r="A332" s="41"/>
      <c r="B332" s="42"/>
      <c r="C332" s="207" t="s">
        <v>403</v>
      </c>
      <c r="D332" s="207" t="s">
        <v>155</v>
      </c>
      <c r="E332" s="208" t="s">
        <v>404</v>
      </c>
      <c r="F332" s="209" t="s">
        <v>405</v>
      </c>
      <c r="G332" s="210" t="s">
        <v>158</v>
      </c>
      <c r="H332" s="211">
        <v>1.98</v>
      </c>
      <c r="I332" s="212"/>
      <c r="J332" s="213">
        <f>ROUND(I332*H332,2)</f>
        <v>0</v>
      </c>
      <c r="K332" s="209" t="s">
        <v>159</v>
      </c>
      <c r="L332" s="47"/>
      <c r="M332" s="214" t="s">
        <v>19</v>
      </c>
      <c r="N332" s="215" t="s">
        <v>40</v>
      </c>
      <c r="O332" s="87"/>
      <c r="P332" s="216">
        <f>O332*H332</f>
        <v>0</v>
      </c>
      <c r="Q332" s="216">
        <v>0.45432</v>
      </c>
      <c r="R332" s="216">
        <f>Q332*H332</f>
        <v>0.89955359999999995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160</v>
      </c>
      <c r="AT332" s="218" t="s">
        <v>155</v>
      </c>
      <c r="AU332" s="218" t="s">
        <v>79</v>
      </c>
      <c r="AY332" s="20" t="s">
        <v>153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77</v>
      </c>
      <c r="BK332" s="219">
        <f>ROUND(I332*H332,2)</f>
        <v>0</v>
      </c>
      <c r="BL332" s="20" t="s">
        <v>160</v>
      </c>
      <c r="BM332" s="218" t="s">
        <v>406</v>
      </c>
    </row>
    <row r="333" s="2" customFormat="1">
      <c r="A333" s="41"/>
      <c r="B333" s="42"/>
      <c r="C333" s="43"/>
      <c r="D333" s="220" t="s">
        <v>162</v>
      </c>
      <c r="E333" s="43"/>
      <c r="F333" s="221" t="s">
        <v>407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162</v>
      </c>
      <c r="AU333" s="20" t="s">
        <v>79</v>
      </c>
    </row>
    <row r="334" s="13" customFormat="1">
      <c r="A334" s="13"/>
      <c r="B334" s="225"/>
      <c r="C334" s="226"/>
      <c r="D334" s="227" t="s">
        <v>164</v>
      </c>
      <c r="E334" s="228" t="s">
        <v>19</v>
      </c>
      <c r="F334" s="229" t="s">
        <v>399</v>
      </c>
      <c r="G334" s="226"/>
      <c r="H334" s="228" t="s">
        <v>19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164</v>
      </c>
      <c r="AU334" s="235" t="s">
        <v>79</v>
      </c>
      <c r="AV334" s="13" t="s">
        <v>77</v>
      </c>
      <c r="AW334" s="13" t="s">
        <v>31</v>
      </c>
      <c r="AX334" s="13" t="s">
        <v>69</v>
      </c>
      <c r="AY334" s="235" t="s">
        <v>153</v>
      </c>
    </row>
    <row r="335" s="14" customFormat="1">
      <c r="A335" s="14"/>
      <c r="B335" s="236"/>
      <c r="C335" s="237"/>
      <c r="D335" s="227" t="s">
        <v>164</v>
      </c>
      <c r="E335" s="238" t="s">
        <v>19</v>
      </c>
      <c r="F335" s="239" t="s">
        <v>401</v>
      </c>
      <c r="G335" s="237"/>
      <c r="H335" s="240">
        <v>1.98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164</v>
      </c>
      <c r="AU335" s="246" t="s">
        <v>79</v>
      </c>
      <c r="AV335" s="14" t="s">
        <v>79</v>
      </c>
      <c r="AW335" s="14" t="s">
        <v>31</v>
      </c>
      <c r="AX335" s="14" t="s">
        <v>69</v>
      </c>
      <c r="AY335" s="246" t="s">
        <v>153</v>
      </c>
    </row>
    <row r="336" s="15" customFormat="1">
      <c r="A336" s="15"/>
      <c r="B336" s="247"/>
      <c r="C336" s="248"/>
      <c r="D336" s="227" t="s">
        <v>164</v>
      </c>
      <c r="E336" s="249" t="s">
        <v>19</v>
      </c>
      <c r="F336" s="250" t="s">
        <v>167</v>
      </c>
      <c r="G336" s="248"/>
      <c r="H336" s="251">
        <v>1.98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7" t="s">
        <v>164</v>
      </c>
      <c r="AU336" s="257" t="s">
        <v>79</v>
      </c>
      <c r="AV336" s="15" t="s">
        <v>160</v>
      </c>
      <c r="AW336" s="15" t="s">
        <v>31</v>
      </c>
      <c r="AX336" s="15" t="s">
        <v>77</v>
      </c>
      <c r="AY336" s="257" t="s">
        <v>153</v>
      </c>
    </row>
    <row r="337" s="2" customFormat="1" ht="16.5" customHeight="1">
      <c r="A337" s="41"/>
      <c r="B337" s="42"/>
      <c r="C337" s="207" t="s">
        <v>408</v>
      </c>
      <c r="D337" s="207" t="s">
        <v>155</v>
      </c>
      <c r="E337" s="208" t="s">
        <v>409</v>
      </c>
      <c r="F337" s="209" t="s">
        <v>410</v>
      </c>
      <c r="G337" s="210" t="s">
        <v>176</v>
      </c>
      <c r="H337" s="211">
        <v>11.125999999999999</v>
      </c>
      <c r="I337" s="212"/>
      <c r="J337" s="213">
        <f>ROUND(I337*H337,2)</f>
        <v>0</v>
      </c>
      <c r="K337" s="209" t="s">
        <v>19</v>
      </c>
      <c r="L337" s="47"/>
      <c r="M337" s="214" t="s">
        <v>19</v>
      </c>
      <c r="N337" s="215" t="s">
        <v>40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160</v>
      </c>
      <c r="AT337" s="218" t="s">
        <v>155</v>
      </c>
      <c r="AU337" s="218" t="s">
        <v>79</v>
      </c>
      <c r="AY337" s="20" t="s">
        <v>153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77</v>
      </c>
      <c r="BK337" s="219">
        <f>ROUND(I337*H337,2)</f>
        <v>0</v>
      </c>
      <c r="BL337" s="20" t="s">
        <v>160</v>
      </c>
      <c r="BM337" s="218" t="s">
        <v>411</v>
      </c>
    </row>
    <row r="338" s="13" customFormat="1">
      <c r="A338" s="13"/>
      <c r="B338" s="225"/>
      <c r="C338" s="226"/>
      <c r="D338" s="227" t="s">
        <v>164</v>
      </c>
      <c r="E338" s="228" t="s">
        <v>19</v>
      </c>
      <c r="F338" s="229" t="s">
        <v>412</v>
      </c>
      <c r="G338" s="226"/>
      <c r="H338" s="228" t="s">
        <v>19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164</v>
      </c>
      <c r="AU338" s="235" t="s">
        <v>79</v>
      </c>
      <c r="AV338" s="13" t="s">
        <v>77</v>
      </c>
      <c r="AW338" s="13" t="s">
        <v>31</v>
      </c>
      <c r="AX338" s="13" t="s">
        <v>69</v>
      </c>
      <c r="AY338" s="235" t="s">
        <v>153</v>
      </c>
    </row>
    <row r="339" s="13" customFormat="1">
      <c r="A339" s="13"/>
      <c r="B339" s="225"/>
      <c r="C339" s="226"/>
      <c r="D339" s="227" t="s">
        <v>164</v>
      </c>
      <c r="E339" s="228" t="s">
        <v>19</v>
      </c>
      <c r="F339" s="229" t="s">
        <v>413</v>
      </c>
      <c r="G339" s="226"/>
      <c r="H339" s="228" t="s">
        <v>19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164</v>
      </c>
      <c r="AU339" s="235" t="s">
        <v>79</v>
      </c>
      <c r="AV339" s="13" t="s">
        <v>77</v>
      </c>
      <c r="AW339" s="13" t="s">
        <v>31</v>
      </c>
      <c r="AX339" s="13" t="s">
        <v>69</v>
      </c>
      <c r="AY339" s="235" t="s">
        <v>153</v>
      </c>
    </row>
    <row r="340" s="14" customFormat="1">
      <c r="A340" s="14"/>
      <c r="B340" s="236"/>
      <c r="C340" s="237"/>
      <c r="D340" s="227" t="s">
        <v>164</v>
      </c>
      <c r="E340" s="238" t="s">
        <v>19</v>
      </c>
      <c r="F340" s="239" t="s">
        <v>414</v>
      </c>
      <c r="G340" s="237"/>
      <c r="H340" s="240">
        <v>1.5589999999999999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164</v>
      </c>
      <c r="AU340" s="246" t="s">
        <v>79</v>
      </c>
      <c r="AV340" s="14" t="s">
        <v>79</v>
      </c>
      <c r="AW340" s="14" t="s">
        <v>31</v>
      </c>
      <c r="AX340" s="14" t="s">
        <v>69</v>
      </c>
      <c r="AY340" s="246" t="s">
        <v>153</v>
      </c>
    </row>
    <row r="341" s="13" customFormat="1">
      <c r="A341" s="13"/>
      <c r="B341" s="225"/>
      <c r="C341" s="226"/>
      <c r="D341" s="227" t="s">
        <v>164</v>
      </c>
      <c r="E341" s="228" t="s">
        <v>19</v>
      </c>
      <c r="F341" s="229" t="s">
        <v>415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164</v>
      </c>
      <c r="AU341" s="235" t="s">
        <v>79</v>
      </c>
      <c r="AV341" s="13" t="s">
        <v>77</v>
      </c>
      <c r="AW341" s="13" t="s">
        <v>31</v>
      </c>
      <c r="AX341" s="13" t="s">
        <v>69</v>
      </c>
      <c r="AY341" s="235" t="s">
        <v>153</v>
      </c>
    </row>
    <row r="342" s="14" customFormat="1">
      <c r="A342" s="14"/>
      <c r="B342" s="236"/>
      <c r="C342" s="237"/>
      <c r="D342" s="227" t="s">
        <v>164</v>
      </c>
      <c r="E342" s="238" t="s">
        <v>19</v>
      </c>
      <c r="F342" s="239" t="s">
        <v>416</v>
      </c>
      <c r="G342" s="237"/>
      <c r="H342" s="240">
        <v>0.66300000000000003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164</v>
      </c>
      <c r="AU342" s="246" t="s">
        <v>79</v>
      </c>
      <c r="AV342" s="14" t="s">
        <v>79</v>
      </c>
      <c r="AW342" s="14" t="s">
        <v>31</v>
      </c>
      <c r="AX342" s="14" t="s">
        <v>69</v>
      </c>
      <c r="AY342" s="246" t="s">
        <v>153</v>
      </c>
    </row>
    <row r="343" s="14" customFormat="1">
      <c r="A343" s="14"/>
      <c r="B343" s="236"/>
      <c r="C343" s="237"/>
      <c r="D343" s="227" t="s">
        <v>164</v>
      </c>
      <c r="E343" s="238" t="s">
        <v>19</v>
      </c>
      <c r="F343" s="239" t="s">
        <v>417</v>
      </c>
      <c r="G343" s="237"/>
      <c r="H343" s="240">
        <v>7.8360000000000003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164</v>
      </c>
      <c r="AU343" s="246" t="s">
        <v>79</v>
      </c>
      <c r="AV343" s="14" t="s">
        <v>79</v>
      </c>
      <c r="AW343" s="14" t="s">
        <v>31</v>
      </c>
      <c r="AX343" s="14" t="s">
        <v>69</v>
      </c>
      <c r="AY343" s="246" t="s">
        <v>153</v>
      </c>
    </row>
    <row r="344" s="13" customFormat="1">
      <c r="A344" s="13"/>
      <c r="B344" s="225"/>
      <c r="C344" s="226"/>
      <c r="D344" s="227" t="s">
        <v>164</v>
      </c>
      <c r="E344" s="228" t="s">
        <v>19</v>
      </c>
      <c r="F344" s="229" t="s">
        <v>418</v>
      </c>
      <c r="G344" s="226"/>
      <c r="H344" s="228" t="s">
        <v>19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164</v>
      </c>
      <c r="AU344" s="235" t="s">
        <v>79</v>
      </c>
      <c r="AV344" s="13" t="s">
        <v>77</v>
      </c>
      <c r="AW344" s="13" t="s">
        <v>31</v>
      </c>
      <c r="AX344" s="13" t="s">
        <v>69</v>
      </c>
      <c r="AY344" s="235" t="s">
        <v>153</v>
      </c>
    </row>
    <row r="345" s="14" customFormat="1">
      <c r="A345" s="14"/>
      <c r="B345" s="236"/>
      <c r="C345" s="237"/>
      <c r="D345" s="227" t="s">
        <v>164</v>
      </c>
      <c r="E345" s="238" t="s">
        <v>19</v>
      </c>
      <c r="F345" s="239" t="s">
        <v>419</v>
      </c>
      <c r="G345" s="237"/>
      <c r="H345" s="240">
        <v>0.068000000000000005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164</v>
      </c>
      <c r="AU345" s="246" t="s">
        <v>79</v>
      </c>
      <c r="AV345" s="14" t="s">
        <v>79</v>
      </c>
      <c r="AW345" s="14" t="s">
        <v>31</v>
      </c>
      <c r="AX345" s="14" t="s">
        <v>69</v>
      </c>
      <c r="AY345" s="246" t="s">
        <v>153</v>
      </c>
    </row>
    <row r="346" s="13" customFormat="1">
      <c r="A346" s="13"/>
      <c r="B346" s="225"/>
      <c r="C346" s="226"/>
      <c r="D346" s="227" t="s">
        <v>164</v>
      </c>
      <c r="E346" s="228" t="s">
        <v>19</v>
      </c>
      <c r="F346" s="229" t="s">
        <v>420</v>
      </c>
      <c r="G346" s="226"/>
      <c r="H346" s="228" t="s">
        <v>19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164</v>
      </c>
      <c r="AU346" s="235" t="s">
        <v>79</v>
      </c>
      <c r="AV346" s="13" t="s">
        <v>77</v>
      </c>
      <c r="AW346" s="13" t="s">
        <v>31</v>
      </c>
      <c r="AX346" s="13" t="s">
        <v>69</v>
      </c>
      <c r="AY346" s="235" t="s">
        <v>153</v>
      </c>
    </row>
    <row r="347" s="14" customFormat="1">
      <c r="A347" s="14"/>
      <c r="B347" s="236"/>
      <c r="C347" s="237"/>
      <c r="D347" s="227" t="s">
        <v>164</v>
      </c>
      <c r="E347" s="238" t="s">
        <v>19</v>
      </c>
      <c r="F347" s="239" t="s">
        <v>421</v>
      </c>
      <c r="G347" s="237"/>
      <c r="H347" s="240">
        <v>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164</v>
      </c>
      <c r="AU347" s="246" t="s">
        <v>79</v>
      </c>
      <c r="AV347" s="14" t="s">
        <v>79</v>
      </c>
      <c r="AW347" s="14" t="s">
        <v>31</v>
      </c>
      <c r="AX347" s="14" t="s">
        <v>69</v>
      </c>
      <c r="AY347" s="246" t="s">
        <v>153</v>
      </c>
    </row>
    <row r="348" s="15" customFormat="1">
      <c r="A348" s="15"/>
      <c r="B348" s="247"/>
      <c r="C348" s="248"/>
      <c r="D348" s="227" t="s">
        <v>164</v>
      </c>
      <c r="E348" s="249" t="s">
        <v>19</v>
      </c>
      <c r="F348" s="250" t="s">
        <v>167</v>
      </c>
      <c r="G348" s="248"/>
      <c r="H348" s="251">
        <v>11.125999999999999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164</v>
      </c>
      <c r="AU348" s="257" t="s">
        <v>79</v>
      </c>
      <c r="AV348" s="15" t="s">
        <v>160</v>
      </c>
      <c r="AW348" s="15" t="s">
        <v>31</v>
      </c>
      <c r="AX348" s="15" t="s">
        <v>77</v>
      </c>
      <c r="AY348" s="257" t="s">
        <v>153</v>
      </c>
    </row>
    <row r="349" s="2" customFormat="1" ht="16.5" customHeight="1">
      <c r="A349" s="41"/>
      <c r="B349" s="42"/>
      <c r="C349" s="207" t="s">
        <v>422</v>
      </c>
      <c r="D349" s="207" t="s">
        <v>155</v>
      </c>
      <c r="E349" s="208" t="s">
        <v>423</v>
      </c>
      <c r="F349" s="209" t="s">
        <v>424</v>
      </c>
      <c r="G349" s="210" t="s">
        <v>158</v>
      </c>
      <c r="H349" s="211">
        <v>69.073999999999998</v>
      </c>
      <c r="I349" s="212"/>
      <c r="J349" s="213">
        <f>ROUND(I349*H349,2)</f>
        <v>0</v>
      </c>
      <c r="K349" s="209" t="s">
        <v>19</v>
      </c>
      <c r="L349" s="47"/>
      <c r="M349" s="214" t="s">
        <v>19</v>
      </c>
      <c r="N349" s="215" t="s">
        <v>40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160</v>
      </c>
      <c r="AT349" s="218" t="s">
        <v>155</v>
      </c>
      <c r="AU349" s="218" t="s">
        <v>79</v>
      </c>
      <c r="AY349" s="20" t="s">
        <v>153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77</v>
      </c>
      <c r="BK349" s="219">
        <f>ROUND(I349*H349,2)</f>
        <v>0</v>
      </c>
      <c r="BL349" s="20" t="s">
        <v>160</v>
      </c>
      <c r="BM349" s="218" t="s">
        <v>425</v>
      </c>
    </row>
    <row r="350" s="13" customFormat="1">
      <c r="A350" s="13"/>
      <c r="B350" s="225"/>
      <c r="C350" s="226"/>
      <c r="D350" s="227" t="s">
        <v>164</v>
      </c>
      <c r="E350" s="228" t="s">
        <v>19</v>
      </c>
      <c r="F350" s="229" t="s">
        <v>426</v>
      </c>
      <c r="G350" s="226"/>
      <c r="H350" s="228" t="s">
        <v>19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164</v>
      </c>
      <c r="AU350" s="235" t="s">
        <v>79</v>
      </c>
      <c r="AV350" s="13" t="s">
        <v>77</v>
      </c>
      <c r="AW350" s="13" t="s">
        <v>31</v>
      </c>
      <c r="AX350" s="13" t="s">
        <v>69</v>
      </c>
      <c r="AY350" s="235" t="s">
        <v>153</v>
      </c>
    </row>
    <row r="351" s="14" customFormat="1">
      <c r="A351" s="14"/>
      <c r="B351" s="236"/>
      <c r="C351" s="237"/>
      <c r="D351" s="227" t="s">
        <v>164</v>
      </c>
      <c r="E351" s="238" t="s">
        <v>19</v>
      </c>
      <c r="F351" s="239" t="s">
        <v>427</v>
      </c>
      <c r="G351" s="237"/>
      <c r="H351" s="240">
        <v>30.143999999999998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164</v>
      </c>
      <c r="AU351" s="246" t="s">
        <v>79</v>
      </c>
      <c r="AV351" s="14" t="s">
        <v>79</v>
      </c>
      <c r="AW351" s="14" t="s">
        <v>31</v>
      </c>
      <c r="AX351" s="14" t="s">
        <v>69</v>
      </c>
      <c r="AY351" s="246" t="s">
        <v>153</v>
      </c>
    </row>
    <row r="352" s="14" customFormat="1">
      <c r="A352" s="14"/>
      <c r="B352" s="236"/>
      <c r="C352" s="237"/>
      <c r="D352" s="227" t="s">
        <v>164</v>
      </c>
      <c r="E352" s="238" t="s">
        <v>19</v>
      </c>
      <c r="F352" s="239" t="s">
        <v>428</v>
      </c>
      <c r="G352" s="237"/>
      <c r="H352" s="240">
        <v>3.6800000000000002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164</v>
      </c>
      <c r="AU352" s="246" t="s">
        <v>79</v>
      </c>
      <c r="AV352" s="14" t="s">
        <v>79</v>
      </c>
      <c r="AW352" s="14" t="s">
        <v>31</v>
      </c>
      <c r="AX352" s="14" t="s">
        <v>69</v>
      </c>
      <c r="AY352" s="246" t="s">
        <v>153</v>
      </c>
    </row>
    <row r="353" s="14" customFormat="1">
      <c r="A353" s="14"/>
      <c r="B353" s="236"/>
      <c r="C353" s="237"/>
      <c r="D353" s="227" t="s">
        <v>164</v>
      </c>
      <c r="E353" s="238" t="s">
        <v>19</v>
      </c>
      <c r="F353" s="239" t="s">
        <v>429</v>
      </c>
      <c r="G353" s="237"/>
      <c r="H353" s="240">
        <v>2.3660000000000001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164</v>
      </c>
      <c r="AU353" s="246" t="s">
        <v>79</v>
      </c>
      <c r="AV353" s="14" t="s">
        <v>79</v>
      </c>
      <c r="AW353" s="14" t="s">
        <v>31</v>
      </c>
      <c r="AX353" s="14" t="s">
        <v>69</v>
      </c>
      <c r="AY353" s="246" t="s">
        <v>153</v>
      </c>
    </row>
    <row r="354" s="14" customFormat="1">
      <c r="A354" s="14"/>
      <c r="B354" s="236"/>
      <c r="C354" s="237"/>
      <c r="D354" s="227" t="s">
        <v>164</v>
      </c>
      <c r="E354" s="238" t="s">
        <v>19</v>
      </c>
      <c r="F354" s="239" t="s">
        <v>430</v>
      </c>
      <c r="G354" s="237"/>
      <c r="H354" s="240">
        <v>23.649000000000001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164</v>
      </c>
      <c r="AU354" s="246" t="s">
        <v>79</v>
      </c>
      <c r="AV354" s="14" t="s">
        <v>79</v>
      </c>
      <c r="AW354" s="14" t="s">
        <v>31</v>
      </c>
      <c r="AX354" s="14" t="s">
        <v>69</v>
      </c>
      <c r="AY354" s="246" t="s">
        <v>153</v>
      </c>
    </row>
    <row r="355" s="13" customFormat="1">
      <c r="A355" s="13"/>
      <c r="B355" s="225"/>
      <c r="C355" s="226"/>
      <c r="D355" s="227" t="s">
        <v>164</v>
      </c>
      <c r="E355" s="228" t="s">
        <v>19</v>
      </c>
      <c r="F355" s="229" t="s">
        <v>431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164</v>
      </c>
      <c r="AU355" s="235" t="s">
        <v>79</v>
      </c>
      <c r="AV355" s="13" t="s">
        <v>77</v>
      </c>
      <c r="AW355" s="13" t="s">
        <v>31</v>
      </c>
      <c r="AX355" s="13" t="s">
        <v>69</v>
      </c>
      <c r="AY355" s="235" t="s">
        <v>153</v>
      </c>
    </row>
    <row r="356" s="14" customFormat="1">
      <c r="A356" s="14"/>
      <c r="B356" s="236"/>
      <c r="C356" s="237"/>
      <c r="D356" s="227" t="s">
        <v>164</v>
      </c>
      <c r="E356" s="238" t="s">
        <v>19</v>
      </c>
      <c r="F356" s="239" t="s">
        <v>432</v>
      </c>
      <c r="G356" s="237"/>
      <c r="H356" s="240">
        <v>0.22500000000000001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164</v>
      </c>
      <c r="AU356" s="246" t="s">
        <v>79</v>
      </c>
      <c r="AV356" s="14" t="s">
        <v>79</v>
      </c>
      <c r="AW356" s="14" t="s">
        <v>31</v>
      </c>
      <c r="AX356" s="14" t="s">
        <v>69</v>
      </c>
      <c r="AY356" s="246" t="s">
        <v>153</v>
      </c>
    </row>
    <row r="357" s="13" customFormat="1">
      <c r="A357" s="13"/>
      <c r="B357" s="225"/>
      <c r="C357" s="226"/>
      <c r="D357" s="227" t="s">
        <v>164</v>
      </c>
      <c r="E357" s="228" t="s">
        <v>19</v>
      </c>
      <c r="F357" s="229" t="s">
        <v>433</v>
      </c>
      <c r="G357" s="226"/>
      <c r="H357" s="228" t="s">
        <v>19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164</v>
      </c>
      <c r="AU357" s="235" t="s">
        <v>79</v>
      </c>
      <c r="AV357" s="13" t="s">
        <v>77</v>
      </c>
      <c r="AW357" s="13" t="s">
        <v>31</v>
      </c>
      <c r="AX357" s="13" t="s">
        <v>69</v>
      </c>
      <c r="AY357" s="235" t="s">
        <v>153</v>
      </c>
    </row>
    <row r="358" s="14" customFormat="1">
      <c r="A358" s="14"/>
      <c r="B358" s="236"/>
      <c r="C358" s="237"/>
      <c r="D358" s="227" t="s">
        <v>164</v>
      </c>
      <c r="E358" s="238" t="s">
        <v>19</v>
      </c>
      <c r="F358" s="239" t="s">
        <v>434</v>
      </c>
      <c r="G358" s="237"/>
      <c r="H358" s="240">
        <v>9.0099999999999998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164</v>
      </c>
      <c r="AU358" s="246" t="s">
        <v>79</v>
      </c>
      <c r="AV358" s="14" t="s">
        <v>79</v>
      </c>
      <c r="AW358" s="14" t="s">
        <v>31</v>
      </c>
      <c r="AX358" s="14" t="s">
        <v>69</v>
      </c>
      <c r="AY358" s="246" t="s">
        <v>153</v>
      </c>
    </row>
    <row r="359" s="15" customFormat="1">
      <c r="A359" s="15"/>
      <c r="B359" s="247"/>
      <c r="C359" s="248"/>
      <c r="D359" s="227" t="s">
        <v>164</v>
      </c>
      <c r="E359" s="249" t="s">
        <v>19</v>
      </c>
      <c r="F359" s="250" t="s">
        <v>167</v>
      </c>
      <c r="G359" s="248"/>
      <c r="H359" s="251">
        <v>69.073999999999998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164</v>
      </c>
      <c r="AU359" s="257" t="s">
        <v>79</v>
      </c>
      <c r="AV359" s="15" t="s">
        <v>160</v>
      </c>
      <c r="AW359" s="15" t="s">
        <v>31</v>
      </c>
      <c r="AX359" s="15" t="s">
        <v>77</v>
      </c>
      <c r="AY359" s="257" t="s">
        <v>153</v>
      </c>
    </row>
    <row r="360" s="2" customFormat="1" ht="16.5" customHeight="1">
      <c r="A360" s="41"/>
      <c r="B360" s="42"/>
      <c r="C360" s="207" t="s">
        <v>435</v>
      </c>
      <c r="D360" s="207" t="s">
        <v>155</v>
      </c>
      <c r="E360" s="208" t="s">
        <v>436</v>
      </c>
      <c r="F360" s="209" t="s">
        <v>437</v>
      </c>
      <c r="G360" s="210" t="s">
        <v>158</v>
      </c>
      <c r="H360" s="211">
        <v>69.073999999999998</v>
      </c>
      <c r="I360" s="212"/>
      <c r="J360" s="213">
        <f>ROUND(I360*H360,2)</f>
        <v>0</v>
      </c>
      <c r="K360" s="209" t="s">
        <v>19</v>
      </c>
      <c r="L360" s="47"/>
      <c r="M360" s="214" t="s">
        <v>19</v>
      </c>
      <c r="N360" s="215" t="s">
        <v>40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160</v>
      </c>
      <c r="AT360" s="218" t="s">
        <v>155</v>
      </c>
      <c r="AU360" s="218" t="s">
        <v>79</v>
      </c>
      <c r="AY360" s="20" t="s">
        <v>153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77</v>
      </c>
      <c r="BK360" s="219">
        <f>ROUND(I360*H360,2)</f>
        <v>0</v>
      </c>
      <c r="BL360" s="20" t="s">
        <v>160</v>
      </c>
      <c r="BM360" s="218" t="s">
        <v>438</v>
      </c>
    </row>
    <row r="361" s="2" customFormat="1" ht="16.5" customHeight="1">
      <c r="A361" s="41"/>
      <c r="B361" s="42"/>
      <c r="C361" s="207" t="s">
        <v>439</v>
      </c>
      <c r="D361" s="207" t="s">
        <v>155</v>
      </c>
      <c r="E361" s="208" t="s">
        <v>440</v>
      </c>
      <c r="F361" s="209" t="s">
        <v>441</v>
      </c>
      <c r="G361" s="210" t="s">
        <v>225</v>
      </c>
      <c r="H361" s="211">
        <v>1.958</v>
      </c>
      <c r="I361" s="212"/>
      <c r="J361" s="213">
        <f>ROUND(I361*H361,2)</f>
        <v>0</v>
      </c>
      <c r="K361" s="209" t="s">
        <v>19</v>
      </c>
      <c r="L361" s="47"/>
      <c r="M361" s="214" t="s">
        <v>19</v>
      </c>
      <c r="N361" s="215" t="s">
        <v>40</v>
      </c>
      <c r="O361" s="87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160</v>
      </c>
      <c r="AT361" s="218" t="s">
        <v>155</v>
      </c>
      <c r="AU361" s="218" t="s">
        <v>79</v>
      </c>
      <c r="AY361" s="20" t="s">
        <v>153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77</v>
      </c>
      <c r="BK361" s="219">
        <f>ROUND(I361*H361,2)</f>
        <v>0</v>
      </c>
      <c r="BL361" s="20" t="s">
        <v>160</v>
      </c>
      <c r="BM361" s="218" t="s">
        <v>442</v>
      </c>
    </row>
    <row r="362" s="13" customFormat="1">
      <c r="A362" s="13"/>
      <c r="B362" s="225"/>
      <c r="C362" s="226"/>
      <c r="D362" s="227" t="s">
        <v>164</v>
      </c>
      <c r="E362" s="228" t="s">
        <v>19</v>
      </c>
      <c r="F362" s="229" t="s">
        <v>443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164</v>
      </c>
      <c r="AU362" s="235" t="s">
        <v>79</v>
      </c>
      <c r="AV362" s="13" t="s">
        <v>77</v>
      </c>
      <c r="AW362" s="13" t="s">
        <v>31</v>
      </c>
      <c r="AX362" s="13" t="s">
        <v>69</v>
      </c>
      <c r="AY362" s="235" t="s">
        <v>153</v>
      </c>
    </row>
    <row r="363" s="14" customFormat="1">
      <c r="A363" s="14"/>
      <c r="B363" s="236"/>
      <c r="C363" s="237"/>
      <c r="D363" s="227" t="s">
        <v>164</v>
      </c>
      <c r="E363" s="238" t="s">
        <v>19</v>
      </c>
      <c r="F363" s="239" t="s">
        <v>444</v>
      </c>
      <c r="G363" s="237"/>
      <c r="H363" s="240">
        <v>1.958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164</v>
      </c>
      <c r="AU363" s="246" t="s">
        <v>79</v>
      </c>
      <c r="AV363" s="14" t="s">
        <v>79</v>
      </c>
      <c r="AW363" s="14" t="s">
        <v>31</v>
      </c>
      <c r="AX363" s="14" t="s">
        <v>69</v>
      </c>
      <c r="AY363" s="246" t="s">
        <v>153</v>
      </c>
    </row>
    <row r="364" s="15" customFormat="1">
      <c r="A364" s="15"/>
      <c r="B364" s="247"/>
      <c r="C364" s="248"/>
      <c r="D364" s="227" t="s">
        <v>164</v>
      </c>
      <c r="E364" s="249" t="s">
        <v>19</v>
      </c>
      <c r="F364" s="250" t="s">
        <v>167</v>
      </c>
      <c r="G364" s="248"/>
      <c r="H364" s="251">
        <v>1.958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7" t="s">
        <v>164</v>
      </c>
      <c r="AU364" s="257" t="s">
        <v>79</v>
      </c>
      <c r="AV364" s="15" t="s">
        <v>160</v>
      </c>
      <c r="AW364" s="15" t="s">
        <v>31</v>
      </c>
      <c r="AX364" s="15" t="s">
        <v>77</v>
      </c>
      <c r="AY364" s="257" t="s">
        <v>153</v>
      </c>
    </row>
    <row r="365" s="2" customFormat="1" ht="16.5" customHeight="1">
      <c r="A365" s="41"/>
      <c r="B365" s="42"/>
      <c r="C365" s="207" t="s">
        <v>445</v>
      </c>
      <c r="D365" s="207" t="s">
        <v>155</v>
      </c>
      <c r="E365" s="208" t="s">
        <v>446</v>
      </c>
      <c r="F365" s="209" t="s">
        <v>447</v>
      </c>
      <c r="G365" s="210" t="s">
        <v>448</v>
      </c>
      <c r="H365" s="211">
        <v>1</v>
      </c>
      <c r="I365" s="212"/>
      <c r="J365" s="213">
        <f>ROUND(I365*H365,2)</f>
        <v>0</v>
      </c>
      <c r="K365" s="209" t="s">
        <v>19</v>
      </c>
      <c r="L365" s="47"/>
      <c r="M365" s="214" t="s">
        <v>19</v>
      </c>
      <c r="N365" s="215" t="s">
        <v>40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160</v>
      </c>
      <c r="AT365" s="218" t="s">
        <v>155</v>
      </c>
      <c r="AU365" s="218" t="s">
        <v>79</v>
      </c>
      <c r="AY365" s="20" t="s">
        <v>153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77</v>
      </c>
      <c r="BK365" s="219">
        <f>ROUND(I365*H365,2)</f>
        <v>0</v>
      </c>
      <c r="BL365" s="20" t="s">
        <v>160</v>
      </c>
      <c r="BM365" s="218" t="s">
        <v>449</v>
      </c>
    </row>
    <row r="366" s="13" customFormat="1">
      <c r="A366" s="13"/>
      <c r="B366" s="225"/>
      <c r="C366" s="226"/>
      <c r="D366" s="227" t="s">
        <v>164</v>
      </c>
      <c r="E366" s="228" t="s">
        <v>19</v>
      </c>
      <c r="F366" s="229" t="s">
        <v>450</v>
      </c>
      <c r="G366" s="226"/>
      <c r="H366" s="228" t="s">
        <v>19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164</v>
      </c>
      <c r="AU366" s="235" t="s">
        <v>79</v>
      </c>
      <c r="AV366" s="13" t="s">
        <v>77</v>
      </c>
      <c r="AW366" s="13" t="s">
        <v>31</v>
      </c>
      <c r="AX366" s="13" t="s">
        <v>69</v>
      </c>
      <c r="AY366" s="235" t="s">
        <v>153</v>
      </c>
    </row>
    <row r="367" s="14" customFormat="1">
      <c r="A367" s="14"/>
      <c r="B367" s="236"/>
      <c r="C367" s="237"/>
      <c r="D367" s="227" t="s">
        <v>164</v>
      </c>
      <c r="E367" s="238" t="s">
        <v>19</v>
      </c>
      <c r="F367" s="239" t="s">
        <v>77</v>
      </c>
      <c r="G367" s="237"/>
      <c r="H367" s="240">
        <v>1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164</v>
      </c>
      <c r="AU367" s="246" t="s">
        <v>79</v>
      </c>
      <c r="AV367" s="14" t="s">
        <v>79</v>
      </c>
      <c r="AW367" s="14" t="s">
        <v>31</v>
      </c>
      <c r="AX367" s="14" t="s">
        <v>69</v>
      </c>
      <c r="AY367" s="246" t="s">
        <v>153</v>
      </c>
    </row>
    <row r="368" s="15" customFormat="1">
      <c r="A368" s="15"/>
      <c r="B368" s="247"/>
      <c r="C368" s="248"/>
      <c r="D368" s="227" t="s">
        <v>164</v>
      </c>
      <c r="E368" s="249" t="s">
        <v>19</v>
      </c>
      <c r="F368" s="250" t="s">
        <v>167</v>
      </c>
      <c r="G368" s="248"/>
      <c r="H368" s="251">
        <v>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7" t="s">
        <v>164</v>
      </c>
      <c r="AU368" s="257" t="s">
        <v>79</v>
      </c>
      <c r="AV368" s="15" t="s">
        <v>160</v>
      </c>
      <c r="AW368" s="15" t="s">
        <v>31</v>
      </c>
      <c r="AX368" s="15" t="s">
        <v>77</v>
      </c>
      <c r="AY368" s="257" t="s">
        <v>153</v>
      </c>
    </row>
    <row r="369" s="12" customFormat="1" ht="22.8" customHeight="1">
      <c r="A369" s="12"/>
      <c r="B369" s="191"/>
      <c r="C369" s="192"/>
      <c r="D369" s="193" t="s">
        <v>68</v>
      </c>
      <c r="E369" s="205" t="s">
        <v>160</v>
      </c>
      <c r="F369" s="205" t="s">
        <v>451</v>
      </c>
      <c r="G369" s="192"/>
      <c r="H369" s="192"/>
      <c r="I369" s="195"/>
      <c r="J369" s="206">
        <f>BK369</f>
        <v>0</v>
      </c>
      <c r="K369" s="192"/>
      <c r="L369" s="197"/>
      <c r="M369" s="198"/>
      <c r="N369" s="199"/>
      <c r="O369" s="199"/>
      <c r="P369" s="200">
        <f>SUM(P370:P408)</f>
        <v>0</v>
      </c>
      <c r="Q369" s="199"/>
      <c r="R369" s="200">
        <f>SUM(R370:R408)</f>
        <v>5.3801984999999997</v>
      </c>
      <c r="S369" s="199"/>
      <c r="T369" s="201">
        <f>SUM(T370:T408)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2" t="s">
        <v>77</v>
      </c>
      <c r="AT369" s="203" t="s">
        <v>68</v>
      </c>
      <c r="AU369" s="203" t="s">
        <v>77</v>
      </c>
      <c r="AY369" s="202" t="s">
        <v>153</v>
      </c>
      <c r="BK369" s="204">
        <f>SUM(BK370:BK408)</f>
        <v>0</v>
      </c>
    </row>
    <row r="370" s="2" customFormat="1" ht="24.15" customHeight="1">
      <c r="A370" s="41"/>
      <c r="B370" s="42"/>
      <c r="C370" s="207" t="s">
        <v>452</v>
      </c>
      <c r="D370" s="207" t="s">
        <v>155</v>
      </c>
      <c r="E370" s="208" t="s">
        <v>453</v>
      </c>
      <c r="F370" s="209" t="s">
        <v>454</v>
      </c>
      <c r="G370" s="210" t="s">
        <v>195</v>
      </c>
      <c r="H370" s="211">
        <v>8</v>
      </c>
      <c r="I370" s="212"/>
      <c r="J370" s="213">
        <f>ROUND(I370*H370,2)</f>
        <v>0</v>
      </c>
      <c r="K370" s="209" t="s">
        <v>159</v>
      </c>
      <c r="L370" s="47"/>
      <c r="M370" s="214" t="s">
        <v>19</v>
      </c>
      <c r="N370" s="215" t="s">
        <v>40</v>
      </c>
      <c r="O370" s="87"/>
      <c r="P370" s="216">
        <f>O370*H370</f>
        <v>0</v>
      </c>
      <c r="Q370" s="216">
        <v>0.022780000000000002</v>
      </c>
      <c r="R370" s="216">
        <f>Q370*H370</f>
        <v>0.18224000000000001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160</v>
      </c>
      <c r="AT370" s="218" t="s">
        <v>155</v>
      </c>
      <c r="AU370" s="218" t="s">
        <v>79</v>
      </c>
      <c r="AY370" s="20" t="s">
        <v>153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77</v>
      </c>
      <c r="BK370" s="219">
        <f>ROUND(I370*H370,2)</f>
        <v>0</v>
      </c>
      <c r="BL370" s="20" t="s">
        <v>160</v>
      </c>
      <c r="BM370" s="218" t="s">
        <v>455</v>
      </c>
    </row>
    <row r="371" s="2" customFormat="1">
      <c r="A371" s="41"/>
      <c r="B371" s="42"/>
      <c r="C371" s="43"/>
      <c r="D371" s="220" t="s">
        <v>162</v>
      </c>
      <c r="E371" s="43"/>
      <c r="F371" s="221" t="s">
        <v>456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162</v>
      </c>
      <c r="AU371" s="20" t="s">
        <v>79</v>
      </c>
    </row>
    <row r="372" s="13" customFormat="1">
      <c r="A372" s="13"/>
      <c r="B372" s="225"/>
      <c r="C372" s="226"/>
      <c r="D372" s="227" t="s">
        <v>164</v>
      </c>
      <c r="E372" s="228" t="s">
        <v>19</v>
      </c>
      <c r="F372" s="229" t="s">
        <v>301</v>
      </c>
      <c r="G372" s="226"/>
      <c r="H372" s="228" t="s">
        <v>19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164</v>
      </c>
      <c r="AU372" s="235" t="s">
        <v>79</v>
      </c>
      <c r="AV372" s="13" t="s">
        <v>77</v>
      </c>
      <c r="AW372" s="13" t="s">
        <v>31</v>
      </c>
      <c r="AX372" s="13" t="s">
        <v>69</v>
      </c>
      <c r="AY372" s="235" t="s">
        <v>153</v>
      </c>
    </row>
    <row r="373" s="14" customFormat="1">
      <c r="A373" s="14"/>
      <c r="B373" s="236"/>
      <c r="C373" s="237"/>
      <c r="D373" s="227" t="s">
        <v>164</v>
      </c>
      <c r="E373" s="238" t="s">
        <v>19</v>
      </c>
      <c r="F373" s="239" t="s">
        <v>457</v>
      </c>
      <c r="G373" s="237"/>
      <c r="H373" s="240">
        <v>8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164</v>
      </c>
      <c r="AU373" s="246" t="s">
        <v>79</v>
      </c>
      <c r="AV373" s="14" t="s">
        <v>79</v>
      </c>
      <c r="AW373" s="14" t="s">
        <v>31</v>
      </c>
      <c r="AX373" s="14" t="s">
        <v>69</v>
      </c>
      <c r="AY373" s="246" t="s">
        <v>153</v>
      </c>
    </row>
    <row r="374" s="15" customFormat="1">
      <c r="A374" s="15"/>
      <c r="B374" s="247"/>
      <c r="C374" s="248"/>
      <c r="D374" s="227" t="s">
        <v>164</v>
      </c>
      <c r="E374" s="249" t="s">
        <v>19</v>
      </c>
      <c r="F374" s="250" t="s">
        <v>167</v>
      </c>
      <c r="G374" s="248"/>
      <c r="H374" s="251">
        <v>8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7" t="s">
        <v>164</v>
      </c>
      <c r="AU374" s="257" t="s">
        <v>79</v>
      </c>
      <c r="AV374" s="15" t="s">
        <v>160</v>
      </c>
      <c r="AW374" s="15" t="s">
        <v>31</v>
      </c>
      <c r="AX374" s="15" t="s">
        <v>77</v>
      </c>
      <c r="AY374" s="257" t="s">
        <v>153</v>
      </c>
    </row>
    <row r="375" s="2" customFormat="1" ht="24.15" customHeight="1">
      <c r="A375" s="41"/>
      <c r="B375" s="42"/>
      <c r="C375" s="207" t="s">
        <v>458</v>
      </c>
      <c r="D375" s="207" t="s">
        <v>155</v>
      </c>
      <c r="E375" s="208" t="s">
        <v>459</v>
      </c>
      <c r="F375" s="209" t="s">
        <v>460</v>
      </c>
      <c r="G375" s="210" t="s">
        <v>195</v>
      </c>
      <c r="H375" s="211">
        <v>56</v>
      </c>
      <c r="I375" s="212"/>
      <c r="J375" s="213">
        <f>ROUND(I375*H375,2)</f>
        <v>0</v>
      </c>
      <c r="K375" s="209" t="s">
        <v>159</v>
      </c>
      <c r="L375" s="47"/>
      <c r="M375" s="214" t="s">
        <v>19</v>
      </c>
      <c r="N375" s="215" t="s">
        <v>40</v>
      </c>
      <c r="O375" s="87"/>
      <c r="P375" s="216">
        <f>O375*H375</f>
        <v>0</v>
      </c>
      <c r="Q375" s="216">
        <v>0.058999999999999997</v>
      </c>
      <c r="R375" s="216">
        <f>Q375*H375</f>
        <v>3.3039999999999998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160</v>
      </c>
      <c r="AT375" s="218" t="s">
        <v>155</v>
      </c>
      <c r="AU375" s="218" t="s">
        <v>79</v>
      </c>
      <c r="AY375" s="20" t="s">
        <v>153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77</v>
      </c>
      <c r="BK375" s="219">
        <f>ROUND(I375*H375,2)</f>
        <v>0</v>
      </c>
      <c r="BL375" s="20" t="s">
        <v>160</v>
      </c>
      <c r="BM375" s="218" t="s">
        <v>461</v>
      </c>
    </row>
    <row r="376" s="2" customFormat="1">
      <c r="A376" s="41"/>
      <c r="B376" s="42"/>
      <c r="C376" s="43"/>
      <c r="D376" s="220" t="s">
        <v>162</v>
      </c>
      <c r="E376" s="43"/>
      <c r="F376" s="221" t="s">
        <v>462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162</v>
      </c>
      <c r="AU376" s="20" t="s">
        <v>79</v>
      </c>
    </row>
    <row r="377" s="13" customFormat="1">
      <c r="A377" s="13"/>
      <c r="B377" s="225"/>
      <c r="C377" s="226"/>
      <c r="D377" s="227" t="s">
        <v>164</v>
      </c>
      <c r="E377" s="228" t="s">
        <v>19</v>
      </c>
      <c r="F377" s="229" t="s">
        <v>388</v>
      </c>
      <c r="G377" s="226"/>
      <c r="H377" s="228" t="s">
        <v>19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164</v>
      </c>
      <c r="AU377" s="235" t="s">
        <v>79</v>
      </c>
      <c r="AV377" s="13" t="s">
        <v>77</v>
      </c>
      <c r="AW377" s="13" t="s">
        <v>31</v>
      </c>
      <c r="AX377" s="13" t="s">
        <v>69</v>
      </c>
      <c r="AY377" s="235" t="s">
        <v>153</v>
      </c>
    </row>
    <row r="378" s="14" customFormat="1">
      <c r="A378" s="14"/>
      <c r="B378" s="236"/>
      <c r="C378" s="237"/>
      <c r="D378" s="227" t="s">
        <v>164</v>
      </c>
      <c r="E378" s="238" t="s">
        <v>19</v>
      </c>
      <c r="F378" s="239" t="s">
        <v>463</v>
      </c>
      <c r="G378" s="237"/>
      <c r="H378" s="240">
        <v>10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164</v>
      </c>
      <c r="AU378" s="246" t="s">
        <v>79</v>
      </c>
      <c r="AV378" s="14" t="s">
        <v>79</v>
      </c>
      <c r="AW378" s="14" t="s">
        <v>31</v>
      </c>
      <c r="AX378" s="14" t="s">
        <v>69</v>
      </c>
      <c r="AY378" s="246" t="s">
        <v>153</v>
      </c>
    </row>
    <row r="379" s="13" customFormat="1">
      <c r="A379" s="13"/>
      <c r="B379" s="225"/>
      <c r="C379" s="226"/>
      <c r="D379" s="227" t="s">
        <v>164</v>
      </c>
      <c r="E379" s="228" t="s">
        <v>19</v>
      </c>
      <c r="F379" s="229" t="s">
        <v>282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164</v>
      </c>
      <c r="AU379" s="235" t="s">
        <v>79</v>
      </c>
      <c r="AV379" s="13" t="s">
        <v>77</v>
      </c>
      <c r="AW379" s="13" t="s">
        <v>31</v>
      </c>
      <c r="AX379" s="13" t="s">
        <v>69</v>
      </c>
      <c r="AY379" s="235" t="s">
        <v>153</v>
      </c>
    </row>
    <row r="380" s="13" customFormat="1">
      <c r="A380" s="13"/>
      <c r="B380" s="225"/>
      <c r="C380" s="226"/>
      <c r="D380" s="227" t="s">
        <v>164</v>
      </c>
      <c r="E380" s="228" t="s">
        <v>19</v>
      </c>
      <c r="F380" s="229" t="s">
        <v>292</v>
      </c>
      <c r="G380" s="226"/>
      <c r="H380" s="228" t="s">
        <v>19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164</v>
      </c>
      <c r="AU380" s="235" t="s">
        <v>79</v>
      </c>
      <c r="AV380" s="13" t="s">
        <v>77</v>
      </c>
      <c r="AW380" s="13" t="s">
        <v>31</v>
      </c>
      <c r="AX380" s="13" t="s">
        <v>69</v>
      </c>
      <c r="AY380" s="235" t="s">
        <v>153</v>
      </c>
    </row>
    <row r="381" s="14" customFormat="1">
      <c r="A381" s="14"/>
      <c r="B381" s="236"/>
      <c r="C381" s="237"/>
      <c r="D381" s="227" t="s">
        <v>164</v>
      </c>
      <c r="E381" s="238" t="s">
        <v>19</v>
      </c>
      <c r="F381" s="239" t="s">
        <v>464</v>
      </c>
      <c r="G381" s="237"/>
      <c r="H381" s="240">
        <v>8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164</v>
      </c>
      <c r="AU381" s="246" t="s">
        <v>79</v>
      </c>
      <c r="AV381" s="14" t="s">
        <v>79</v>
      </c>
      <c r="AW381" s="14" t="s">
        <v>31</v>
      </c>
      <c r="AX381" s="14" t="s">
        <v>69</v>
      </c>
      <c r="AY381" s="246" t="s">
        <v>153</v>
      </c>
    </row>
    <row r="382" s="13" customFormat="1">
      <c r="A382" s="13"/>
      <c r="B382" s="225"/>
      <c r="C382" s="226"/>
      <c r="D382" s="227" t="s">
        <v>164</v>
      </c>
      <c r="E382" s="228" t="s">
        <v>19</v>
      </c>
      <c r="F382" s="229" t="s">
        <v>295</v>
      </c>
      <c r="G382" s="226"/>
      <c r="H382" s="228" t="s">
        <v>19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164</v>
      </c>
      <c r="AU382" s="235" t="s">
        <v>79</v>
      </c>
      <c r="AV382" s="13" t="s">
        <v>77</v>
      </c>
      <c r="AW382" s="13" t="s">
        <v>31</v>
      </c>
      <c r="AX382" s="13" t="s">
        <v>69</v>
      </c>
      <c r="AY382" s="235" t="s">
        <v>153</v>
      </c>
    </row>
    <row r="383" s="14" customFormat="1">
      <c r="A383" s="14"/>
      <c r="B383" s="236"/>
      <c r="C383" s="237"/>
      <c r="D383" s="227" t="s">
        <v>164</v>
      </c>
      <c r="E383" s="238" t="s">
        <v>19</v>
      </c>
      <c r="F383" s="239" t="s">
        <v>465</v>
      </c>
      <c r="G383" s="237"/>
      <c r="H383" s="240">
        <v>6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164</v>
      </c>
      <c r="AU383" s="246" t="s">
        <v>79</v>
      </c>
      <c r="AV383" s="14" t="s">
        <v>79</v>
      </c>
      <c r="AW383" s="14" t="s">
        <v>31</v>
      </c>
      <c r="AX383" s="14" t="s">
        <v>69</v>
      </c>
      <c r="AY383" s="246" t="s">
        <v>153</v>
      </c>
    </row>
    <row r="384" s="13" customFormat="1">
      <c r="A384" s="13"/>
      <c r="B384" s="225"/>
      <c r="C384" s="226"/>
      <c r="D384" s="227" t="s">
        <v>164</v>
      </c>
      <c r="E384" s="228" t="s">
        <v>19</v>
      </c>
      <c r="F384" s="229" t="s">
        <v>297</v>
      </c>
      <c r="G384" s="226"/>
      <c r="H384" s="228" t="s">
        <v>19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164</v>
      </c>
      <c r="AU384" s="235" t="s">
        <v>79</v>
      </c>
      <c r="AV384" s="13" t="s">
        <v>77</v>
      </c>
      <c r="AW384" s="13" t="s">
        <v>31</v>
      </c>
      <c r="AX384" s="13" t="s">
        <v>69</v>
      </c>
      <c r="AY384" s="235" t="s">
        <v>153</v>
      </c>
    </row>
    <row r="385" s="14" customFormat="1">
      <c r="A385" s="14"/>
      <c r="B385" s="236"/>
      <c r="C385" s="237"/>
      <c r="D385" s="227" t="s">
        <v>164</v>
      </c>
      <c r="E385" s="238" t="s">
        <v>19</v>
      </c>
      <c r="F385" s="239" t="s">
        <v>466</v>
      </c>
      <c r="G385" s="237"/>
      <c r="H385" s="240">
        <v>4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164</v>
      </c>
      <c r="AU385" s="246" t="s">
        <v>79</v>
      </c>
      <c r="AV385" s="14" t="s">
        <v>79</v>
      </c>
      <c r="AW385" s="14" t="s">
        <v>31</v>
      </c>
      <c r="AX385" s="14" t="s">
        <v>69</v>
      </c>
      <c r="AY385" s="246" t="s">
        <v>153</v>
      </c>
    </row>
    <row r="386" s="14" customFormat="1">
      <c r="A386" s="14"/>
      <c r="B386" s="236"/>
      <c r="C386" s="237"/>
      <c r="D386" s="227" t="s">
        <v>164</v>
      </c>
      <c r="E386" s="238" t="s">
        <v>19</v>
      </c>
      <c r="F386" s="239" t="s">
        <v>465</v>
      </c>
      <c r="G386" s="237"/>
      <c r="H386" s="240">
        <v>6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164</v>
      </c>
      <c r="AU386" s="246" t="s">
        <v>79</v>
      </c>
      <c r="AV386" s="14" t="s">
        <v>79</v>
      </c>
      <c r="AW386" s="14" t="s">
        <v>31</v>
      </c>
      <c r="AX386" s="14" t="s">
        <v>69</v>
      </c>
      <c r="AY386" s="246" t="s">
        <v>153</v>
      </c>
    </row>
    <row r="387" s="13" customFormat="1">
      <c r="A387" s="13"/>
      <c r="B387" s="225"/>
      <c r="C387" s="226"/>
      <c r="D387" s="227" t="s">
        <v>164</v>
      </c>
      <c r="E387" s="228" t="s">
        <v>19</v>
      </c>
      <c r="F387" s="229" t="s">
        <v>300</v>
      </c>
      <c r="G387" s="226"/>
      <c r="H387" s="228" t="s">
        <v>19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164</v>
      </c>
      <c r="AU387" s="235" t="s">
        <v>79</v>
      </c>
      <c r="AV387" s="13" t="s">
        <v>77</v>
      </c>
      <c r="AW387" s="13" t="s">
        <v>31</v>
      </c>
      <c r="AX387" s="13" t="s">
        <v>69</v>
      </c>
      <c r="AY387" s="235" t="s">
        <v>153</v>
      </c>
    </row>
    <row r="388" s="13" customFormat="1">
      <c r="A388" s="13"/>
      <c r="B388" s="225"/>
      <c r="C388" s="226"/>
      <c r="D388" s="227" t="s">
        <v>164</v>
      </c>
      <c r="E388" s="228" t="s">
        <v>19</v>
      </c>
      <c r="F388" s="229" t="s">
        <v>292</v>
      </c>
      <c r="G388" s="226"/>
      <c r="H388" s="228" t="s">
        <v>19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164</v>
      </c>
      <c r="AU388" s="235" t="s">
        <v>79</v>
      </c>
      <c r="AV388" s="13" t="s">
        <v>77</v>
      </c>
      <c r="AW388" s="13" t="s">
        <v>31</v>
      </c>
      <c r="AX388" s="13" t="s">
        <v>69</v>
      </c>
      <c r="AY388" s="235" t="s">
        <v>153</v>
      </c>
    </row>
    <row r="389" s="14" customFormat="1">
      <c r="A389" s="14"/>
      <c r="B389" s="236"/>
      <c r="C389" s="237"/>
      <c r="D389" s="227" t="s">
        <v>164</v>
      </c>
      <c r="E389" s="238" t="s">
        <v>19</v>
      </c>
      <c r="F389" s="239" t="s">
        <v>464</v>
      </c>
      <c r="G389" s="237"/>
      <c r="H389" s="240">
        <v>8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164</v>
      </c>
      <c r="AU389" s="246" t="s">
        <v>79</v>
      </c>
      <c r="AV389" s="14" t="s">
        <v>79</v>
      </c>
      <c r="AW389" s="14" t="s">
        <v>31</v>
      </c>
      <c r="AX389" s="14" t="s">
        <v>69</v>
      </c>
      <c r="AY389" s="246" t="s">
        <v>153</v>
      </c>
    </row>
    <row r="390" s="13" customFormat="1">
      <c r="A390" s="13"/>
      <c r="B390" s="225"/>
      <c r="C390" s="226"/>
      <c r="D390" s="227" t="s">
        <v>164</v>
      </c>
      <c r="E390" s="228" t="s">
        <v>19</v>
      </c>
      <c r="F390" s="229" t="s">
        <v>320</v>
      </c>
      <c r="G390" s="226"/>
      <c r="H390" s="228" t="s">
        <v>19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164</v>
      </c>
      <c r="AU390" s="235" t="s">
        <v>79</v>
      </c>
      <c r="AV390" s="13" t="s">
        <v>77</v>
      </c>
      <c r="AW390" s="13" t="s">
        <v>31</v>
      </c>
      <c r="AX390" s="13" t="s">
        <v>69</v>
      </c>
      <c r="AY390" s="235" t="s">
        <v>153</v>
      </c>
    </row>
    <row r="391" s="13" customFormat="1">
      <c r="A391" s="13"/>
      <c r="B391" s="225"/>
      <c r="C391" s="226"/>
      <c r="D391" s="227" t="s">
        <v>164</v>
      </c>
      <c r="E391" s="228" t="s">
        <v>19</v>
      </c>
      <c r="F391" s="229" t="s">
        <v>292</v>
      </c>
      <c r="G391" s="226"/>
      <c r="H391" s="228" t="s">
        <v>19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164</v>
      </c>
      <c r="AU391" s="235" t="s">
        <v>79</v>
      </c>
      <c r="AV391" s="13" t="s">
        <v>77</v>
      </c>
      <c r="AW391" s="13" t="s">
        <v>31</v>
      </c>
      <c r="AX391" s="13" t="s">
        <v>69</v>
      </c>
      <c r="AY391" s="235" t="s">
        <v>153</v>
      </c>
    </row>
    <row r="392" s="14" customFormat="1">
      <c r="A392" s="14"/>
      <c r="B392" s="236"/>
      <c r="C392" s="237"/>
      <c r="D392" s="227" t="s">
        <v>164</v>
      </c>
      <c r="E392" s="238" t="s">
        <v>19</v>
      </c>
      <c r="F392" s="239" t="s">
        <v>464</v>
      </c>
      <c r="G392" s="237"/>
      <c r="H392" s="240">
        <v>8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164</v>
      </c>
      <c r="AU392" s="246" t="s">
        <v>79</v>
      </c>
      <c r="AV392" s="14" t="s">
        <v>79</v>
      </c>
      <c r="AW392" s="14" t="s">
        <v>31</v>
      </c>
      <c r="AX392" s="14" t="s">
        <v>69</v>
      </c>
      <c r="AY392" s="246" t="s">
        <v>153</v>
      </c>
    </row>
    <row r="393" s="13" customFormat="1">
      <c r="A393" s="13"/>
      <c r="B393" s="225"/>
      <c r="C393" s="226"/>
      <c r="D393" s="227" t="s">
        <v>164</v>
      </c>
      <c r="E393" s="228" t="s">
        <v>19</v>
      </c>
      <c r="F393" s="229" t="s">
        <v>321</v>
      </c>
      <c r="G393" s="226"/>
      <c r="H393" s="228" t="s">
        <v>19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164</v>
      </c>
      <c r="AU393" s="235" t="s">
        <v>79</v>
      </c>
      <c r="AV393" s="13" t="s">
        <v>77</v>
      </c>
      <c r="AW393" s="13" t="s">
        <v>31</v>
      </c>
      <c r="AX393" s="13" t="s">
        <v>69</v>
      </c>
      <c r="AY393" s="235" t="s">
        <v>153</v>
      </c>
    </row>
    <row r="394" s="13" customFormat="1">
      <c r="A394" s="13"/>
      <c r="B394" s="225"/>
      <c r="C394" s="226"/>
      <c r="D394" s="227" t="s">
        <v>164</v>
      </c>
      <c r="E394" s="228" t="s">
        <v>19</v>
      </c>
      <c r="F394" s="229" t="s">
        <v>292</v>
      </c>
      <c r="G394" s="226"/>
      <c r="H394" s="228" t="s">
        <v>19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164</v>
      </c>
      <c r="AU394" s="235" t="s">
        <v>79</v>
      </c>
      <c r="AV394" s="13" t="s">
        <v>77</v>
      </c>
      <c r="AW394" s="13" t="s">
        <v>31</v>
      </c>
      <c r="AX394" s="13" t="s">
        <v>69</v>
      </c>
      <c r="AY394" s="235" t="s">
        <v>153</v>
      </c>
    </row>
    <row r="395" s="14" customFormat="1">
      <c r="A395" s="14"/>
      <c r="B395" s="236"/>
      <c r="C395" s="237"/>
      <c r="D395" s="227" t="s">
        <v>164</v>
      </c>
      <c r="E395" s="238" t="s">
        <v>19</v>
      </c>
      <c r="F395" s="239" t="s">
        <v>465</v>
      </c>
      <c r="G395" s="237"/>
      <c r="H395" s="240">
        <v>6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164</v>
      </c>
      <c r="AU395" s="246" t="s">
        <v>79</v>
      </c>
      <c r="AV395" s="14" t="s">
        <v>79</v>
      </c>
      <c r="AW395" s="14" t="s">
        <v>31</v>
      </c>
      <c r="AX395" s="14" t="s">
        <v>69</v>
      </c>
      <c r="AY395" s="246" t="s">
        <v>153</v>
      </c>
    </row>
    <row r="396" s="15" customFormat="1">
      <c r="A396" s="15"/>
      <c r="B396" s="247"/>
      <c r="C396" s="248"/>
      <c r="D396" s="227" t="s">
        <v>164</v>
      </c>
      <c r="E396" s="249" t="s">
        <v>19</v>
      </c>
      <c r="F396" s="250" t="s">
        <v>167</v>
      </c>
      <c r="G396" s="248"/>
      <c r="H396" s="251">
        <v>56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7" t="s">
        <v>164</v>
      </c>
      <c r="AU396" s="257" t="s">
        <v>79</v>
      </c>
      <c r="AV396" s="15" t="s">
        <v>160</v>
      </c>
      <c r="AW396" s="15" t="s">
        <v>31</v>
      </c>
      <c r="AX396" s="15" t="s">
        <v>77</v>
      </c>
      <c r="AY396" s="257" t="s">
        <v>153</v>
      </c>
    </row>
    <row r="397" s="2" customFormat="1" ht="24.15" customHeight="1">
      <c r="A397" s="41"/>
      <c r="B397" s="42"/>
      <c r="C397" s="207" t="s">
        <v>467</v>
      </c>
      <c r="D397" s="207" t="s">
        <v>155</v>
      </c>
      <c r="E397" s="208" t="s">
        <v>468</v>
      </c>
      <c r="F397" s="209" t="s">
        <v>469</v>
      </c>
      <c r="G397" s="210" t="s">
        <v>176</v>
      </c>
      <c r="H397" s="211">
        <v>0.75</v>
      </c>
      <c r="I397" s="212"/>
      <c r="J397" s="213">
        <f>ROUND(I397*H397,2)</f>
        <v>0</v>
      </c>
      <c r="K397" s="209" t="s">
        <v>159</v>
      </c>
      <c r="L397" s="47"/>
      <c r="M397" s="214" t="s">
        <v>19</v>
      </c>
      <c r="N397" s="215" t="s">
        <v>40</v>
      </c>
      <c r="O397" s="87"/>
      <c r="P397" s="216">
        <f>O397*H397</f>
        <v>0</v>
      </c>
      <c r="Q397" s="216">
        <v>2.5019499999999999</v>
      </c>
      <c r="R397" s="216">
        <f>Q397*H397</f>
        <v>1.8764624999999999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160</v>
      </c>
      <c r="AT397" s="218" t="s">
        <v>155</v>
      </c>
      <c r="AU397" s="218" t="s">
        <v>79</v>
      </c>
      <c r="AY397" s="20" t="s">
        <v>153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77</v>
      </c>
      <c r="BK397" s="219">
        <f>ROUND(I397*H397,2)</f>
        <v>0</v>
      </c>
      <c r="BL397" s="20" t="s">
        <v>160</v>
      </c>
      <c r="BM397" s="218" t="s">
        <v>470</v>
      </c>
    </row>
    <row r="398" s="2" customFormat="1">
      <c r="A398" s="41"/>
      <c r="B398" s="42"/>
      <c r="C398" s="43"/>
      <c r="D398" s="220" t="s">
        <v>162</v>
      </c>
      <c r="E398" s="43"/>
      <c r="F398" s="221" t="s">
        <v>471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162</v>
      </c>
      <c r="AU398" s="20" t="s">
        <v>79</v>
      </c>
    </row>
    <row r="399" s="13" customFormat="1">
      <c r="A399" s="13"/>
      <c r="B399" s="225"/>
      <c r="C399" s="226"/>
      <c r="D399" s="227" t="s">
        <v>164</v>
      </c>
      <c r="E399" s="228" t="s">
        <v>19</v>
      </c>
      <c r="F399" s="229" t="s">
        <v>472</v>
      </c>
      <c r="G399" s="226"/>
      <c r="H399" s="228" t="s">
        <v>19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164</v>
      </c>
      <c r="AU399" s="235" t="s">
        <v>79</v>
      </c>
      <c r="AV399" s="13" t="s">
        <v>77</v>
      </c>
      <c r="AW399" s="13" t="s">
        <v>31</v>
      </c>
      <c r="AX399" s="13" t="s">
        <v>69</v>
      </c>
      <c r="AY399" s="235" t="s">
        <v>153</v>
      </c>
    </row>
    <row r="400" s="14" customFormat="1">
      <c r="A400" s="14"/>
      <c r="B400" s="236"/>
      <c r="C400" s="237"/>
      <c r="D400" s="227" t="s">
        <v>164</v>
      </c>
      <c r="E400" s="238" t="s">
        <v>19</v>
      </c>
      <c r="F400" s="239" t="s">
        <v>473</v>
      </c>
      <c r="G400" s="237"/>
      <c r="H400" s="240">
        <v>0.75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164</v>
      </c>
      <c r="AU400" s="246" t="s">
        <v>79</v>
      </c>
      <c r="AV400" s="14" t="s">
        <v>79</v>
      </c>
      <c r="AW400" s="14" t="s">
        <v>31</v>
      </c>
      <c r="AX400" s="14" t="s">
        <v>69</v>
      </c>
      <c r="AY400" s="246" t="s">
        <v>153</v>
      </c>
    </row>
    <row r="401" s="15" customFormat="1">
      <c r="A401" s="15"/>
      <c r="B401" s="247"/>
      <c r="C401" s="248"/>
      <c r="D401" s="227" t="s">
        <v>164</v>
      </c>
      <c r="E401" s="249" t="s">
        <v>19</v>
      </c>
      <c r="F401" s="250" t="s">
        <v>167</v>
      </c>
      <c r="G401" s="248"/>
      <c r="H401" s="251">
        <v>0.75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7" t="s">
        <v>164</v>
      </c>
      <c r="AU401" s="257" t="s">
        <v>79</v>
      </c>
      <c r="AV401" s="15" t="s">
        <v>160</v>
      </c>
      <c r="AW401" s="15" t="s">
        <v>31</v>
      </c>
      <c r="AX401" s="15" t="s">
        <v>77</v>
      </c>
      <c r="AY401" s="257" t="s">
        <v>153</v>
      </c>
    </row>
    <row r="402" s="2" customFormat="1" ht="24.15" customHeight="1">
      <c r="A402" s="41"/>
      <c r="B402" s="42"/>
      <c r="C402" s="207" t="s">
        <v>474</v>
      </c>
      <c r="D402" s="207" t="s">
        <v>155</v>
      </c>
      <c r="E402" s="208" t="s">
        <v>475</v>
      </c>
      <c r="F402" s="209" t="s">
        <v>476</v>
      </c>
      <c r="G402" s="210" t="s">
        <v>158</v>
      </c>
      <c r="H402" s="211">
        <v>1.3500000000000001</v>
      </c>
      <c r="I402" s="212"/>
      <c r="J402" s="213">
        <f>ROUND(I402*H402,2)</f>
        <v>0</v>
      </c>
      <c r="K402" s="209" t="s">
        <v>159</v>
      </c>
      <c r="L402" s="47"/>
      <c r="M402" s="214" t="s">
        <v>19</v>
      </c>
      <c r="N402" s="215" t="s">
        <v>40</v>
      </c>
      <c r="O402" s="87"/>
      <c r="P402" s="216">
        <f>O402*H402</f>
        <v>0</v>
      </c>
      <c r="Q402" s="216">
        <v>0.012959999999999999</v>
      </c>
      <c r="R402" s="216">
        <f>Q402*H402</f>
        <v>0.017496000000000001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160</v>
      </c>
      <c r="AT402" s="218" t="s">
        <v>155</v>
      </c>
      <c r="AU402" s="218" t="s">
        <v>79</v>
      </c>
      <c r="AY402" s="20" t="s">
        <v>153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77</v>
      </c>
      <c r="BK402" s="219">
        <f>ROUND(I402*H402,2)</f>
        <v>0</v>
      </c>
      <c r="BL402" s="20" t="s">
        <v>160</v>
      </c>
      <c r="BM402" s="218" t="s">
        <v>477</v>
      </c>
    </row>
    <row r="403" s="2" customFormat="1">
      <c r="A403" s="41"/>
      <c r="B403" s="42"/>
      <c r="C403" s="43"/>
      <c r="D403" s="220" t="s">
        <v>162</v>
      </c>
      <c r="E403" s="43"/>
      <c r="F403" s="221" t="s">
        <v>478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162</v>
      </c>
      <c r="AU403" s="20" t="s">
        <v>79</v>
      </c>
    </row>
    <row r="404" s="13" customFormat="1">
      <c r="A404" s="13"/>
      <c r="B404" s="225"/>
      <c r="C404" s="226"/>
      <c r="D404" s="227" t="s">
        <v>164</v>
      </c>
      <c r="E404" s="228" t="s">
        <v>19</v>
      </c>
      <c r="F404" s="229" t="s">
        <v>472</v>
      </c>
      <c r="G404" s="226"/>
      <c r="H404" s="228" t="s">
        <v>19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164</v>
      </c>
      <c r="AU404" s="235" t="s">
        <v>79</v>
      </c>
      <c r="AV404" s="13" t="s">
        <v>77</v>
      </c>
      <c r="AW404" s="13" t="s">
        <v>31</v>
      </c>
      <c r="AX404" s="13" t="s">
        <v>69</v>
      </c>
      <c r="AY404" s="235" t="s">
        <v>153</v>
      </c>
    </row>
    <row r="405" s="14" customFormat="1">
      <c r="A405" s="14"/>
      <c r="B405" s="236"/>
      <c r="C405" s="237"/>
      <c r="D405" s="227" t="s">
        <v>164</v>
      </c>
      <c r="E405" s="238" t="s">
        <v>19</v>
      </c>
      <c r="F405" s="239" t="s">
        <v>479</v>
      </c>
      <c r="G405" s="237"/>
      <c r="H405" s="240">
        <v>1.3500000000000001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164</v>
      </c>
      <c r="AU405" s="246" t="s">
        <v>79</v>
      </c>
      <c r="AV405" s="14" t="s">
        <v>79</v>
      </c>
      <c r="AW405" s="14" t="s">
        <v>31</v>
      </c>
      <c r="AX405" s="14" t="s">
        <v>69</v>
      </c>
      <c r="AY405" s="246" t="s">
        <v>153</v>
      </c>
    </row>
    <row r="406" s="15" customFormat="1">
      <c r="A406" s="15"/>
      <c r="B406" s="247"/>
      <c r="C406" s="248"/>
      <c r="D406" s="227" t="s">
        <v>164</v>
      </c>
      <c r="E406" s="249" t="s">
        <v>19</v>
      </c>
      <c r="F406" s="250" t="s">
        <v>167</v>
      </c>
      <c r="G406" s="248"/>
      <c r="H406" s="251">
        <v>1.3500000000000001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7" t="s">
        <v>164</v>
      </c>
      <c r="AU406" s="257" t="s">
        <v>79</v>
      </c>
      <c r="AV406" s="15" t="s">
        <v>160</v>
      </c>
      <c r="AW406" s="15" t="s">
        <v>31</v>
      </c>
      <c r="AX406" s="15" t="s">
        <v>77</v>
      </c>
      <c r="AY406" s="257" t="s">
        <v>153</v>
      </c>
    </row>
    <row r="407" s="2" customFormat="1" ht="24.15" customHeight="1">
      <c r="A407" s="41"/>
      <c r="B407" s="42"/>
      <c r="C407" s="207" t="s">
        <v>480</v>
      </c>
      <c r="D407" s="207" t="s">
        <v>155</v>
      </c>
      <c r="E407" s="208" t="s">
        <v>481</v>
      </c>
      <c r="F407" s="209" t="s">
        <v>482</v>
      </c>
      <c r="G407" s="210" t="s">
        <v>158</v>
      </c>
      <c r="H407" s="211">
        <v>1.3500000000000001</v>
      </c>
      <c r="I407" s="212"/>
      <c r="J407" s="213">
        <f>ROUND(I407*H407,2)</f>
        <v>0</v>
      </c>
      <c r="K407" s="209" t="s">
        <v>159</v>
      </c>
      <c r="L407" s="47"/>
      <c r="M407" s="214" t="s">
        <v>19</v>
      </c>
      <c r="N407" s="215" t="s">
        <v>40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160</v>
      </c>
      <c r="AT407" s="218" t="s">
        <v>155</v>
      </c>
      <c r="AU407" s="218" t="s">
        <v>79</v>
      </c>
      <c r="AY407" s="20" t="s">
        <v>153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77</v>
      </c>
      <c r="BK407" s="219">
        <f>ROUND(I407*H407,2)</f>
        <v>0</v>
      </c>
      <c r="BL407" s="20" t="s">
        <v>160</v>
      </c>
      <c r="BM407" s="218" t="s">
        <v>483</v>
      </c>
    </row>
    <row r="408" s="2" customFormat="1">
      <c r="A408" s="41"/>
      <c r="B408" s="42"/>
      <c r="C408" s="43"/>
      <c r="D408" s="220" t="s">
        <v>162</v>
      </c>
      <c r="E408" s="43"/>
      <c r="F408" s="221" t="s">
        <v>484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162</v>
      </c>
      <c r="AU408" s="20" t="s">
        <v>79</v>
      </c>
    </row>
    <row r="409" s="12" customFormat="1" ht="22.8" customHeight="1">
      <c r="A409" s="12"/>
      <c r="B409" s="191"/>
      <c r="C409" s="192"/>
      <c r="D409" s="193" t="s">
        <v>68</v>
      </c>
      <c r="E409" s="205" t="s">
        <v>186</v>
      </c>
      <c r="F409" s="205" t="s">
        <v>485</v>
      </c>
      <c r="G409" s="192"/>
      <c r="H409" s="192"/>
      <c r="I409" s="195"/>
      <c r="J409" s="206">
        <f>BK409</f>
        <v>0</v>
      </c>
      <c r="K409" s="192"/>
      <c r="L409" s="197"/>
      <c r="M409" s="198"/>
      <c r="N409" s="199"/>
      <c r="O409" s="199"/>
      <c r="P409" s="200">
        <f>SUM(P410:P427)</f>
        <v>0</v>
      </c>
      <c r="Q409" s="199"/>
      <c r="R409" s="200">
        <f>SUM(R410:R427)</f>
        <v>0</v>
      </c>
      <c r="S409" s="199"/>
      <c r="T409" s="201">
        <f>SUM(T410:T427)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2" t="s">
        <v>77</v>
      </c>
      <c r="AT409" s="203" t="s">
        <v>68</v>
      </c>
      <c r="AU409" s="203" t="s">
        <v>77</v>
      </c>
      <c r="AY409" s="202" t="s">
        <v>153</v>
      </c>
      <c r="BK409" s="204">
        <f>SUM(BK410:BK427)</f>
        <v>0</v>
      </c>
    </row>
    <row r="410" s="2" customFormat="1" ht="24.15" customHeight="1">
      <c r="A410" s="41"/>
      <c r="B410" s="42"/>
      <c r="C410" s="207" t="s">
        <v>486</v>
      </c>
      <c r="D410" s="207" t="s">
        <v>155</v>
      </c>
      <c r="E410" s="208" t="s">
        <v>487</v>
      </c>
      <c r="F410" s="209" t="s">
        <v>488</v>
      </c>
      <c r="G410" s="210" t="s">
        <v>158</v>
      </c>
      <c r="H410" s="211">
        <v>60</v>
      </c>
      <c r="I410" s="212"/>
      <c r="J410" s="213">
        <f>ROUND(I410*H410,2)</f>
        <v>0</v>
      </c>
      <c r="K410" s="209" t="s">
        <v>19</v>
      </c>
      <c r="L410" s="47"/>
      <c r="M410" s="214" t="s">
        <v>19</v>
      </c>
      <c r="N410" s="215" t="s">
        <v>40</v>
      </c>
      <c r="O410" s="87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160</v>
      </c>
      <c r="AT410" s="218" t="s">
        <v>155</v>
      </c>
      <c r="AU410" s="218" t="s">
        <v>79</v>
      </c>
      <c r="AY410" s="20" t="s">
        <v>153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77</v>
      </c>
      <c r="BK410" s="219">
        <f>ROUND(I410*H410,2)</f>
        <v>0</v>
      </c>
      <c r="BL410" s="20" t="s">
        <v>160</v>
      </c>
      <c r="BM410" s="218" t="s">
        <v>489</v>
      </c>
    </row>
    <row r="411" s="13" customFormat="1">
      <c r="A411" s="13"/>
      <c r="B411" s="225"/>
      <c r="C411" s="226"/>
      <c r="D411" s="227" t="s">
        <v>164</v>
      </c>
      <c r="E411" s="228" t="s">
        <v>19</v>
      </c>
      <c r="F411" s="229" t="s">
        <v>263</v>
      </c>
      <c r="G411" s="226"/>
      <c r="H411" s="228" t="s">
        <v>19</v>
      </c>
      <c r="I411" s="230"/>
      <c r="J411" s="226"/>
      <c r="K411" s="226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164</v>
      </c>
      <c r="AU411" s="235" t="s">
        <v>79</v>
      </c>
      <c r="AV411" s="13" t="s">
        <v>77</v>
      </c>
      <c r="AW411" s="13" t="s">
        <v>31</v>
      </c>
      <c r="AX411" s="13" t="s">
        <v>69</v>
      </c>
      <c r="AY411" s="235" t="s">
        <v>153</v>
      </c>
    </row>
    <row r="412" s="14" customFormat="1">
      <c r="A412" s="14"/>
      <c r="B412" s="236"/>
      <c r="C412" s="237"/>
      <c r="D412" s="227" t="s">
        <v>164</v>
      </c>
      <c r="E412" s="238" t="s">
        <v>19</v>
      </c>
      <c r="F412" s="239" t="s">
        <v>166</v>
      </c>
      <c r="G412" s="237"/>
      <c r="H412" s="240">
        <v>60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164</v>
      </c>
      <c r="AU412" s="246" t="s">
        <v>79</v>
      </c>
      <c r="AV412" s="14" t="s">
        <v>79</v>
      </c>
      <c r="AW412" s="14" t="s">
        <v>31</v>
      </c>
      <c r="AX412" s="14" t="s">
        <v>69</v>
      </c>
      <c r="AY412" s="246" t="s">
        <v>153</v>
      </c>
    </row>
    <row r="413" s="15" customFormat="1">
      <c r="A413" s="15"/>
      <c r="B413" s="247"/>
      <c r="C413" s="248"/>
      <c r="D413" s="227" t="s">
        <v>164</v>
      </c>
      <c r="E413" s="249" t="s">
        <v>19</v>
      </c>
      <c r="F413" s="250" t="s">
        <v>167</v>
      </c>
      <c r="G413" s="248"/>
      <c r="H413" s="251">
        <v>60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7" t="s">
        <v>164</v>
      </c>
      <c r="AU413" s="257" t="s">
        <v>79</v>
      </c>
      <c r="AV413" s="15" t="s">
        <v>160</v>
      </c>
      <c r="AW413" s="15" t="s">
        <v>31</v>
      </c>
      <c r="AX413" s="15" t="s">
        <v>77</v>
      </c>
      <c r="AY413" s="257" t="s">
        <v>153</v>
      </c>
    </row>
    <row r="414" s="2" customFormat="1" ht="24.15" customHeight="1">
      <c r="A414" s="41"/>
      <c r="B414" s="42"/>
      <c r="C414" s="207" t="s">
        <v>490</v>
      </c>
      <c r="D414" s="207" t="s">
        <v>155</v>
      </c>
      <c r="E414" s="208" t="s">
        <v>491</v>
      </c>
      <c r="F414" s="209" t="s">
        <v>492</v>
      </c>
      <c r="G414" s="210" t="s">
        <v>158</v>
      </c>
      <c r="H414" s="211">
        <v>60</v>
      </c>
      <c r="I414" s="212"/>
      <c r="J414" s="213">
        <f>ROUND(I414*H414,2)</f>
        <v>0</v>
      </c>
      <c r="K414" s="209" t="s">
        <v>159</v>
      </c>
      <c r="L414" s="47"/>
      <c r="M414" s="214" t="s">
        <v>19</v>
      </c>
      <c r="N414" s="215" t="s">
        <v>40</v>
      </c>
      <c r="O414" s="87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160</v>
      </c>
      <c r="AT414" s="218" t="s">
        <v>155</v>
      </c>
      <c r="AU414" s="218" t="s">
        <v>79</v>
      </c>
      <c r="AY414" s="20" t="s">
        <v>153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20" t="s">
        <v>77</v>
      </c>
      <c r="BK414" s="219">
        <f>ROUND(I414*H414,2)</f>
        <v>0</v>
      </c>
      <c r="BL414" s="20" t="s">
        <v>160</v>
      </c>
      <c r="BM414" s="218" t="s">
        <v>493</v>
      </c>
    </row>
    <row r="415" s="2" customFormat="1">
      <c r="A415" s="41"/>
      <c r="B415" s="42"/>
      <c r="C415" s="43"/>
      <c r="D415" s="220" t="s">
        <v>162</v>
      </c>
      <c r="E415" s="43"/>
      <c r="F415" s="221" t="s">
        <v>494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162</v>
      </c>
      <c r="AU415" s="20" t="s">
        <v>79</v>
      </c>
    </row>
    <row r="416" s="13" customFormat="1">
      <c r="A416" s="13"/>
      <c r="B416" s="225"/>
      <c r="C416" s="226"/>
      <c r="D416" s="227" t="s">
        <v>164</v>
      </c>
      <c r="E416" s="228" t="s">
        <v>19</v>
      </c>
      <c r="F416" s="229" t="s">
        <v>263</v>
      </c>
      <c r="G416" s="226"/>
      <c r="H416" s="228" t="s">
        <v>19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164</v>
      </c>
      <c r="AU416" s="235" t="s">
        <v>79</v>
      </c>
      <c r="AV416" s="13" t="s">
        <v>77</v>
      </c>
      <c r="AW416" s="13" t="s">
        <v>31</v>
      </c>
      <c r="AX416" s="13" t="s">
        <v>69</v>
      </c>
      <c r="AY416" s="235" t="s">
        <v>153</v>
      </c>
    </row>
    <row r="417" s="14" customFormat="1">
      <c r="A417" s="14"/>
      <c r="B417" s="236"/>
      <c r="C417" s="237"/>
      <c r="D417" s="227" t="s">
        <v>164</v>
      </c>
      <c r="E417" s="238" t="s">
        <v>19</v>
      </c>
      <c r="F417" s="239" t="s">
        <v>166</v>
      </c>
      <c r="G417" s="237"/>
      <c r="H417" s="240">
        <v>60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164</v>
      </c>
      <c r="AU417" s="246" t="s">
        <v>79</v>
      </c>
      <c r="AV417" s="14" t="s">
        <v>79</v>
      </c>
      <c r="AW417" s="14" t="s">
        <v>31</v>
      </c>
      <c r="AX417" s="14" t="s">
        <v>69</v>
      </c>
      <c r="AY417" s="246" t="s">
        <v>153</v>
      </c>
    </row>
    <row r="418" s="15" customFormat="1">
      <c r="A418" s="15"/>
      <c r="B418" s="247"/>
      <c r="C418" s="248"/>
      <c r="D418" s="227" t="s">
        <v>164</v>
      </c>
      <c r="E418" s="249" t="s">
        <v>19</v>
      </c>
      <c r="F418" s="250" t="s">
        <v>167</v>
      </c>
      <c r="G418" s="248"/>
      <c r="H418" s="251">
        <v>60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164</v>
      </c>
      <c r="AU418" s="257" t="s">
        <v>79</v>
      </c>
      <c r="AV418" s="15" t="s">
        <v>160</v>
      </c>
      <c r="AW418" s="15" t="s">
        <v>31</v>
      </c>
      <c r="AX418" s="15" t="s">
        <v>77</v>
      </c>
      <c r="AY418" s="257" t="s">
        <v>153</v>
      </c>
    </row>
    <row r="419" s="2" customFormat="1" ht="16.5" customHeight="1">
      <c r="A419" s="41"/>
      <c r="B419" s="42"/>
      <c r="C419" s="207" t="s">
        <v>495</v>
      </c>
      <c r="D419" s="207" t="s">
        <v>155</v>
      </c>
      <c r="E419" s="208" t="s">
        <v>496</v>
      </c>
      <c r="F419" s="209" t="s">
        <v>497</v>
      </c>
      <c r="G419" s="210" t="s">
        <v>158</v>
      </c>
      <c r="H419" s="211">
        <v>60</v>
      </c>
      <c r="I419" s="212"/>
      <c r="J419" s="213">
        <f>ROUND(I419*H419,2)</f>
        <v>0</v>
      </c>
      <c r="K419" s="209" t="s">
        <v>159</v>
      </c>
      <c r="L419" s="47"/>
      <c r="M419" s="214" t="s">
        <v>19</v>
      </c>
      <c r="N419" s="215" t="s">
        <v>40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160</v>
      </c>
      <c r="AT419" s="218" t="s">
        <v>155</v>
      </c>
      <c r="AU419" s="218" t="s">
        <v>79</v>
      </c>
      <c r="AY419" s="20" t="s">
        <v>153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77</v>
      </c>
      <c r="BK419" s="219">
        <f>ROUND(I419*H419,2)</f>
        <v>0</v>
      </c>
      <c r="BL419" s="20" t="s">
        <v>160</v>
      </c>
      <c r="BM419" s="218" t="s">
        <v>498</v>
      </c>
    </row>
    <row r="420" s="2" customFormat="1">
      <c r="A420" s="41"/>
      <c r="B420" s="42"/>
      <c r="C420" s="43"/>
      <c r="D420" s="220" t="s">
        <v>162</v>
      </c>
      <c r="E420" s="43"/>
      <c r="F420" s="221" t="s">
        <v>499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162</v>
      </c>
      <c r="AU420" s="20" t="s">
        <v>79</v>
      </c>
    </row>
    <row r="421" s="13" customFormat="1">
      <c r="A421" s="13"/>
      <c r="B421" s="225"/>
      <c r="C421" s="226"/>
      <c r="D421" s="227" t="s">
        <v>164</v>
      </c>
      <c r="E421" s="228" t="s">
        <v>19</v>
      </c>
      <c r="F421" s="229" t="s">
        <v>263</v>
      </c>
      <c r="G421" s="226"/>
      <c r="H421" s="228" t="s">
        <v>19</v>
      </c>
      <c r="I421" s="230"/>
      <c r="J421" s="226"/>
      <c r="K421" s="226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164</v>
      </c>
      <c r="AU421" s="235" t="s">
        <v>79</v>
      </c>
      <c r="AV421" s="13" t="s">
        <v>77</v>
      </c>
      <c r="AW421" s="13" t="s">
        <v>31</v>
      </c>
      <c r="AX421" s="13" t="s">
        <v>69</v>
      </c>
      <c r="AY421" s="235" t="s">
        <v>153</v>
      </c>
    </row>
    <row r="422" s="14" customFormat="1">
      <c r="A422" s="14"/>
      <c r="B422" s="236"/>
      <c r="C422" s="237"/>
      <c r="D422" s="227" t="s">
        <v>164</v>
      </c>
      <c r="E422" s="238" t="s">
        <v>19</v>
      </c>
      <c r="F422" s="239" t="s">
        <v>166</v>
      </c>
      <c r="G422" s="237"/>
      <c r="H422" s="240">
        <v>60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164</v>
      </c>
      <c r="AU422" s="246" t="s">
        <v>79</v>
      </c>
      <c r="AV422" s="14" t="s">
        <v>79</v>
      </c>
      <c r="AW422" s="14" t="s">
        <v>31</v>
      </c>
      <c r="AX422" s="14" t="s">
        <v>69</v>
      </c>
      <c r="AY422" s="246" t="s">
        <v>153</v>
      </c>
    </row>
    <row r="423" s="15" customFormat="1">
      <c r="A423" s="15"/>
      <c r="B423" s="247"/>
      <c r="C423" s="248"/>
      <c r="D423" s="227" t="s">
        <v>164</v>
      </c>
      <c r="E423" s="249" t="s">
        <v>19</v>
      </c>
      <c r="F423" s="250" t="s">
        <v>167</v>
      </c>
      <c r="G423" s="248"/>
      <c r="H423" s="251">
        <v>60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164</v>
      </c>
      <c r="AU423" s="257" t="s">
        <v>79</v>
      </c>
      <c r="AV423" s="15" t="s">
        <v>160</v>
      </c>
      <c r="AW423" s="15" t="s">
        <v>31</v>
      </c>
      <c r="AX423" s="15" t="s">
        <v>77</v>
      </c>
      <c r="AY423" s="257" t="s">
        <v>153</v>
      </c>
    </row>
    <row r="424" s="2" customFormat="1" ht="24.15" customHeight="1">
      <c r="A424" s="41"/>
      <c r="B424" s="42"/>
      <c r="C424" s="207" t="s">
        <v>500</v>
      </c>
      <c r="D424" s="207" t="s">
        <v>155</v>
      </c>
      <c r="E424" s="208" t="s">
        <v>501</v>
      </c>
      <c r="F424" s="209" t="s">
        <v>502</v>
      </c>
      <c r="G424" s="210" t="s">
        <v>158</v>
      </c>
      <c r="H424" s="211">
        <v>60</v>
      </c>
      <c r="I424" s="212"/>
      <c r="J424" s="213">
        <f>ROUND(I424*H424,2)</f>
        <v>0</v>
      </c>
      <c r="K424" s="209" t="s">
        <v>19</v>
      </c>
      <c r="L424" s="47"/>
      <c r="M424" s="214" t="s">
        <v>19</v>
      </c>
      <c r="N424" s="215" t="s">
        <v>40</v>
      </c>
      <c r="O424" s="87"/>
      <c r="P424" s="216">
        <f>O424*H424</f>
        <v>0</v>
      </c>
      <c r="Q424" s="216">
        <v>0</v>
      </c>
      <c r="R424" s="216">
        <f>Q424*H424</f>
        <v>0</v>
      </c>
      <c r="S424" s="216">
        <v>0</v>
      </c>
      <c r="T424" s="21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8" t="s">
        <v>160</v>
      </c>
      <c r="AT424" s="218" t="s">
        <v>155</v>
      </c>
      <c r="AU424" s="218" t="s">
        <v>79</v>
      </c>
      <c r="AY424" s="20" t="s">
        <v>153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20" t="s">
        <v>77</v>
      </c>
      <c r="BK424" s="219">
        <f>ROUND(I424*H424,2)</f>
        <v>0</v>
      </c>
      <c r="BL424" s="20" t="s">
        <v>160</v>
      </c>
      <c r="BM424" s="218" t="s">
        <v>503</v>
      </c>
    </row>
    <row r="425" s="13" customFormat="1">
      <c r="A425" s="13"/>
      <c r="B425" s="225"/>
      <c r="C425" s="226"/>
      <c r="D425" s="227" t="s">
        <v>164</v>
      </c>
      <c r="E425" s="228" t="s">
        <v>19</v>
      </c>
      <c r="F425" s="229" t="s">
        <v>263</v>
      </c>
      <c r="G425" s="226"/>
      <c r="H425" s="228" t="s">
        <v>19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164</v>
      </c>
      <c r="AU425" s="235" t="s">
        <v>79</v>
      </c>
      <c r="AV425" s="13" t="s">
        <v>77</v>
      </c>
      <c r="AW425" s="13" t="s">
        <v>31</v>
      </c>
      <c r="AX425" s="13" t="s">
        <v>69</v>
      </c>
      <c r="AY425" s="235" t="s">
        <v>153</v>
      </c>
    </row>
    <row r="426" s="14" customFormat="1">
      <c r="A426" s="14"/>
      <c r="B426" s="236"/>
      <c r="C426" s="237"/>
      <c r="D426" s="227" t="s">
        <v>164</v>
      </c>
      <c r="E426" s="238" t="s">
        <v>19</v>
      </c>
      <c r="F426" s="239" t="s">
        <v>166</v>
      </c>
      <c r="G426" s="237"/>
      <c r="H426" s="240">
        <v>60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164</v>
      </c>
      <c r="AU426" s="246" t="s">
        <v>79</v>
      </c>
      <c r="AV426" s="14" t="s">
        <v>79</v>
      </c>
      <c r="AW426" s="14" t="s">
        <v>31</v>
      </c>
      <c r="AX426" s="14" t="s">
        <v>69</v>
      </c>
      <c r="AY426" s="246" t="s">
        <v>153</v>
      </c>
    </row>
    <row r="427" s="15" customFormat="1">
      <c r="A427" s="15"/>
      <c r="B427" s="247"/>
      <c r="C427" s="248"/>
      <c r="D427" s="227" t="s">
        <v>164</v>
      </c>
      <c r="E427" s="249" t="s">
        <v>19</v>
      </c>
      <c r="F427" s="250" t="s">
        <v>167</v>
      </c>
      <c r="G427" s="248"/>
      <c r="H427" s="251">
        <v>60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164</v>
      </c>
      <c r="AU427" s="257" t="s">
        <v>79</v>
      </c>
      <c r="AV427" s="15" t="s">
        <v>160</v>
      </c>
      <c r="AW427" s="15" t="s">
        <v>31</v>
      </c>
      <c r="AX427" s="15" t="s">
        <v>77</v>
      </c>
      <c r="AY427" s="257" t="s">
        <v>153</v>
      </c>
    </row>
    <row r="428" s="12" customFormat="1" ht="22.8" customHeight="1">
      <c r="A428" s="12"/>
      <c r="B428" s="191"/>
      <c r="C428" s="192"/>
      <c r="D428" s="193" t="s">
        <v>68</v>
      </c>
      <c r="E428" s="205" t="s">
        <v>192</v>
      </c>
      <c r="F428" s="205" t="s">
        <v>504</v>
      </c>
      <c r="G428" s="192"/>
      <c r="H428" s="192"/>
      <c r="I428" s="195"/>
      <c r="J428" s="206">
        <f>BK428</f>
        <v>0</v>
      </c>
      <c r="K428" s="192"/>
      <c r="L428" s="197"/>
      <c r="M428" s="198"/>
      <c r="N428" s="199"/>
      <c r="O428" s="199"/>
      <c r="P428" s="200">
        <f>SUM(P429:P937)</f>
        <v>0</v>
      </c>
      <c r="Q428" s="199"/>
      <c r="R428" s="200">
        <f>SUM(R429:R937)</f>
        <v>98.388506749999991</v>
      </c>
      <c r="S428" s="199"/>
      <c r="T428" s="201">
        <f>SUM(T429:T937)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2" t="s">
        <v>77</v>
      </c>
      <c r="AT428" s="203" t="s">
        <v>68</v>
      </c>
      <c r="AU428" s="203" t="s">
        <v>77</v>
      </c>
      <c r="AY428" s="202" t="s">
        <v>153</v>
      </c>
      <c r="BK428" s="204">
        <f>SUM(BK429:BK937)</f>
        <v>0</v>
      </c>
    </row>
    <row r="429" s="2" customFormat="1" ht="21.75" customHeight="1">
      <c r="A429" s="41"/>
      <c r="B429" s="42"/>
      <c r="C429" s="207" t="s">
        <v>505</v>
      </c>
      <c r="D429" s="207" t="s">
        <v>155</v>
      </c>
      <c r="E429" s="208" t="s">
        <v>506</v>
      </c>
      <c r="F429" s="209" t="s">
        <v>507</v>
      </c>
      <c r="G429" s="210" t="s">
        <v>158</v>
      </c>
      <c r="H429" s="211">
        <v>499.68400000000003</v>
      </c>
      <c r="I429" s="212"/>
      <c r="J429" s="213">
        <f>ROUND(I429*H429,2)</f>
        <v>0</v>
      </c>
      <c r="K429" s="209" t="s">
        <v>159</v>
      </c>
      <c r="L429" s="47"/>
      <c r="M429" s="214" t="s">
        <v>19</v>
      </c>
      <c r="N429" s="215" t="s">
        <v>40</v>
      </c>
      <c r="O429" s="87"/>
      <c r="P429" s="216">
        <f>O429*H429</f>
        <v>0</v>
      </c>
      <c r="Q429" s="216">
        <v>0.0073499999999999998</v>
      </c>
      <c r="R429" s="216">
        <f>Q429*H429</f>
        <v>3.6726774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160</v>
      </c>
      <c r="AT429" s="218" t="s">
        <v>155</v>
      </c>
      <c r="AU429" s="218" t="s">
        <v>79</v>
      </c>
      <c r="AY429" s="20" t="s">
        <v>153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77</v>
      </c>
      <c r="BK429" s="219">
        <f>ROUND(I429*H429,2)</f>
        <v>0</v>
      </c>
      <c r="BL429" s="20" t="s">
        <v>160</v>
      </c>
      <c r="BM429" s="218" t="s">
        <v>508</v>
      </c>
    </row>
    <row r="430" s="2" customFormat="1">
      <c r="A430" s="41"/>
      <c r="B430" s="42"/>
      <c r="C430" s="43"/>
      <c r="D430" s="220" t="s">
        <v>162</v>
      </c>
      <c r="E430" s="43"/>
      <c r="F430" s="221" t="s">
        <v>509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162</v>
      </c>
      <c r="AU430" s="20" t="s">
        <v>79</v>
      </c>
    </row>
    <row r="431" s="13" customFormat="1">
      <c r="A431" s="13"/>
      <c r="B431" s="225"/>
      <c r="C431" s="226"/>
      <c r="D431" s="227" t="s">
        <v>164</v>
      </c>
      <c r="E431" s="228" t="s">
        <v>19</v>
      </c>
      <c r="F431" s="229" t="s">
        <v>510</v>
      </c>
      <c r="G431" s="226"/>
      <c r="H431" s="228" t="s">
        <v>19</v>
      </c>
      <c r="I431" s="230"/>
      <c r="J431" s="226"/>
      <c r="K431" s="226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164</v>
      </c>
      <c r="AU431" s="235" t="s">
        <v>79</v>
      </c>
      <c r="AV431" s="13" t="s">
        <v>77</v>
      </c>
      <c r="AW431" s="13" t="s">
        <v>31</v>
      </c>
      <c r="AX431" s="13" t="s">
        <v>69</v>
      </c>
      <c r="AY431" s="235" t="s">
        <v>153</v>
      </c>
    </row>
    <row r="432" s="14" customFormat="1">
      <c r="A432" s="14"/>
      <c r="B432" s="236"/>
      <c r="C432" s="237"/>
      <c r="D432" s="227" t="s">
        <v>164</v>
      </c>
      <c r="E432" s="238" t="s">
        <v>19</v>
      </c>
      <c r="F432" s="239" t="s">
        <v>511</v>
      </c>
      <c r="G432" s="237"/>
      <c r="H432" s="240">
        <v>180.41399999999999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164</v>
      </c>
      <c r="AU432" s="246" t="s">
        <v>79</v>
      </c>
      <c r="AV432" s="14" t="s">
        <v>79</v>
      </c>
      <c r="AW432" s="14" t="s">
        <v>31</v>
      </c>
      <c r="AX432" s="14" t="s">
        <v>69</v>
      </c>
      <c r="AY432" s="246" t="s">
        <v>153</v>
      </c>
    </row>
    <row r="433" s="13" customFormat="1">
      <c r="A433" s="13"/>
      <c r="B433" s="225"/>
      <c r="C433" s="226"/>
      <c r="D433" s="227" t="s">
        <v>164</v>
      </c>
      <c r="E433" s="228" t="s">
        <v>19</v>
      </c>
      <c r="F433" s="229" t="s">
        <v>512</v>
      </c>
      <c r="G433" s="226"/>
      <c r="H433" s="228" t="s">
        <v>19</v>
      </c>
      <c r="I433" s="230"/>
      <c r="J433" s="226"/>
      <c r="K433" s="226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164</v>
      </c>
      <c r="AU433" s="235" t="s">
        <v>79</v>
      </c>
      <c r="AV433" s="13" t="s">
        <v>77</v>
      </c>
      <c r="AW433" s="13" t="s">
        <v>31</v>
      </c>
      <c r="AX433" s="13" t="s">
        <v>69</v>
      </c>
      <c r="AY433" s="235" t="s">
        <v>153</v>
      </c>
    </row>
    <row r="434" s="14" customFormat="1">
      <c r="A434" s="14"/>
      <c r="B434" s="236"/>
      <c r="C434" s="237"/>
      <c r="D434" s="227" t="s">
        <v>164</v>
      </c>
      <c r="E434" s="238" t="s">
        <v>19</v>
      </c>
      <c r="F434" s="239" t="s">
        <v>513</v>
      </c>
      <c r="G434" s="237"/>
      <c r="H434" s="240">
        <v>181.16999999999999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164</v>
      </c>
      <c r="AU434" s="246" t="s">
        <v>79</v>
      </c>
      <c r="AV434" s="14" t="s">
        <v>79</v>
      </c>
      <c r="AW434" s="14" t="s">
        <v>31</v>
      </c>
      <c r="AX434" s="14" t="s">
        <v>69</v>
      </c>
      <c r="AY434" s="246" t="s">
        <v>153</v>
      </c>
    </row>
    <row r="435" s="13" customFormat="1">
      <c r="A435" s="13"/>
      <c r="B435" s="225"/>
      <c r="C435" s="226"/>
      <c r="D435" s="227" t="s">
        <v>164</v>
      </c>
      <c r="E435" s="228" t="s">
        <v>19</v>
      </c>
      <c r="F435" s="229" t="s">
        <v>514</v>
      </c>
      <c r="G435" s="226"/>
      <c r="H435" s="228" t="s">
        <v>19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164</v>
      </c>
      <c r="AU435" s="235" t="s">
        <v>79</v>
      </c>
      <c r="AV435" s="13" t="s">
        <v>77</v>
      </c>
      <c r="AW435" s="13" t="s">
        <v>31</v>
      </c>
      <c r="AX435" s="13" t="s">
        <v>69</v>
      </c>
      <c r="AY435" s="235" t="s">
        <v>153</v>
      </c>
    </row>
    <row r="436" s="14" customFormat="1">
      <c r="A436" s="14"/>
      <c r="B436" s="236"/>
      <c r="C436" s="237"/>
      <c r="D436" s="227" t="s">
        <v>164</v>
      </c>
      <c r="E436" s="238" t="s">
        <v>19</v>
      </c>
      <c r="F436" s="239" t="s">
        <v>515</v>
      </c>
      <c r="G436" s="237"/>
      <c r="H436" s="240">
        <v>138.09999999999999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164</v>
      </c>
      <c r="AU436" s="246" t="s">
        <v>79</v>
      </c>
      <c r="AV436" s="14" t="s">
        <v>79</v>
      </c>
      <c r="AW436" s="14" t="s">
        <v>31</v>
      </c>
      <c r="AX436" s="14" t="s">
        <v>69</v>
      </c>
      <c r="AY436" s="246" t="s">
        <v>153</v>
      </c>
    </row>
    <row r="437" s="15" customFormat="1">
      <c r="A437" s="15"/>
      <c r="B437" s="247"/>
      <c r="C437" s="248"/>
      <c r="D437" s="227" t="s">
        <v>164</v>
      </c>
      <c r="E437" s="249" t="s">
        <v>19</v>
      </c>
      <c r="F437" s="250" t="s">
        <v>167</v>
      </c>
      <c r="G437" s="248"/>
      <c r="H437" s="251">
        <v>499.68400000000003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164</v>
      </c>
      <c r="AU437" s="257" t="s">
        <v>79</v>
      </c>
      <c r="AV437" s="15" t="s">
        <v>160</v>
      </c>
      <c r="AW437" s="15" t="s">
        <v>31</v>
      </c>
      <c r="AX437" s="15" t="s">
        <v>77</v>
      </c>
      <c r="AY437" s="257" t="s">
        <v>153</v>
      </c>
    </row>
    <row r="438" s="2" customFormat="1" ht="16.5" customHeight="1">
      <c r="A438" s="41"/>
      <c r="B438" s="42"/>
      <c r="C438" s="207" t="s">
        <v>516</v>
      </c>
      <c r="D438" s="207" t="s">
        <v>155</v>
      </c>
      <c r="E438" s="208" t="s">
        <v>517</v>
      </c>
      <c r="F438" s="209" t="s">
        <v>518</v>
      </c>
      <c r="G438" s="210" t="s">
        <v>158</v>
      </c>
      <c r="H438" s="211">
        <v>499.68400000000003</v>
      </c>
      <c r="I438" s="212"/>
      <c r="J438" s="213">
        <f>ROUND(I438*H438,2)</f>
        <v>0</v>
      </c>
      <c r="K438" s="209" t="s">
        <v>159</v>
      </c>
      <c r="L438" s="47"/>
      <c r="M438" s="214" t="s">
        <v>19</v>
      </c>
      <c r="N438" s="215" t="s">
        <v>40</v>
      </c>
      <c r="O438" s="87"/>
      <c r="P438" s="216">
        <f>O438*H438</f>
        <v>0</v>
      </c>
      <c r="Q438" s="216">
        <v>0.0040000000000000001</v>
      </c>
      <c r="R438" s="216">
        <f>Q438*H438</f>
        <v>1.9987360000000001</v>
      </c>
      <c r="S438" s="216">
        <v>0</v>
      </c>
      <c r="T438" s="217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8" t="s">
        <v>160</v>
      </c>
      <c r="AT438" s="218" t="s">
        <v>155</v>
      </c>
      <c r="AU438" s="218" t="s">
        <v>79</v>
      </c>
      <c r="AY438" s="20" t="s">
        <v>153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20" t="s">
        <v>77</v>
      </c>
      <c r="BK438" s="219">
        <f>ROUND(I438*H438,2)</f>
        <v>0</v>
      </c>
      <c r="BL438" s="20" t="s">
        <v>160</v>
      </c>
      <c r="BM438" s="218" t="s">
        <v>519</v>
      </c>
    </row>
    <row r="439" s="2" customFormat="1">
      <c r="A439" s="41"/>
      <c r="B439" s="42"/>
      <c r="C439" s="43"/>
      <c r="D439" s="220" t="s">
        <v>162</v>
      </c>
      <c r="E439" s="43"/>
      <c r="F439" s="221" t="s">
        <v>520</v>
      </c>
      <c r="G439" s="43"/>
      <c r="H439" s="43"/>
      <c r="I439" s="222"/>
      <c r="J439" s="43"/>
      <c r="K439" s="43"/>
      <c r="L439" s="47"/>
      <c r="M439" s="223"/>
      <c r="N439" s="22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162</v>
      </c>
      <c r="AU439" s="20" t="s">
        <v>79</v>
      </c>
    </row>
    <row r="440" s="13" customFormat="1">
      <c r="A440" s="13"/>
      <c r="B440" s="225"/>
      <c r="C440" s="226"/>
      <c r="D440" s="227" t="s">
        <v>164</v>
      </c>
      <c r="E440" s="228" t="s">
        <v>19</v>
      </c>
      <c r="F440" s="229" t="s">
        <v>510</v>
      </c>
      <c r="G440" s="226"/>
      <c r="H440" s="228" t="s">
        <v>19</v>
      </c>
      <c r="I440" s="230"/>
      <c r="J440" s="226"/>
      <c r="K440" s="226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164</v>
      </c>
      <c r="AU440" s="235" t="s">
        <v>79</v>
      </c>
      <c r="AV440" s="13" t="s">
        <v>77</v>
      </c>
      <c r="AW440" s="13" t="s">
        <v>31</v>
      </c>
      <c r="AX440" s="13" t="s">
        <v>69</v>
      </c>
      <c r="AY440" s="235" t="s">
        <v>153</v>
      </c>
    </row>
    <row r="441" s="14" customFormat="1">
      <c r="A441" s="14"/>
      <c r="B441" s="236"/>
      <c r="C441" s="237"/>
      <c r="D441" s="227" t="s">
        <v>164</v>
      </c>
      <c r="E441" s="238" t="s">
        <v>19</v>
      </c>
      <c r="F441" s="239" t="s">
        <v>511</v>
      </c>
      <c r="G441" s="237"/>
      <c r="H441" s="240">
        <v>180.41399999999999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164</v>
      </c>
      <c r="AU441" s="246" t="s">
        <v>79</v>
      </c>
      <c r="AV441" s="14" t="s">
        <v>79</v>
      </c>
      <c r="AW441" s="14" t="s">
        <v>31</v>
      </c>
      <c r="AX441" s="14" t="s">
        <v>69</v>
      </c>
      <c r="AY441" s="246" t="s">
        <v>153</v>
      </c>
    </row>
    <row r="442" s="13" customFormat="1">
      <c r="A442" s="13"/>
      <c r="B442" s="225"/>
      <c r="C442" s="226"/>
      <c r="D442" s="227" t="s">
        <v>164</v>
      </c>
      <c r="E442" s="228" t="s">
        <v>19</v>
      </c>
      <c r="F442" s="229" t="s">
        <v>512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164</v>
      </c>
      <c r="AU442" s="235" t="s">
        <v>79</v>
      </c>
      <c r="AV442" s="13" t="s">
        <v>77</v>
      </c>
      <c r="AW442" s="13" t="s">
        <v>31</v>
      </c>
      <c r="AX442" s="13" t="s">
        <v>69</v>
      </c>
      <c r="AY442" s="235" t="s">
        <v>153</v>
      </c>
    </row>
    <row r="443" s="14" customFormat="1">
      <c r="A443" s="14"/>
      <c r="B443" s="236"/>
      <c r="C443" s="237"/>
      <c r="D443" s="227" t="s">
        <v>164</v>
      </c>
      <c r="E443" s="238" t="s">
        <v>19</v>
      </c>
      <c r="F443" s="239" t="s">
        <v>513</v>
      </c>
      <c r="G443" s="237"/>
      <c r="H443" s="240">
        <v>181.16999999999999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164</v>
      </c>
      <c r="AU443" s="246" t="s">
        <v>79</v>
      </c>
      <c r="AV443" s="14" t="s">
        <v>79</v>
      </c>
      <c r="AW443" s="14" t="s">
        <v>31</v>
      </c>
      <c r="AX443" s="14" t="s">
        <v>69</v>
      </c>
      <c r="AY443" s="246" t="s">
        <v>153</v>
      </c>
    </row>
    <row r="444" s="13" customFormat="1">
      <c r="A444" s="13"/>
      <c r="B444" s="225"/>
      <c r="C444" s="226"/>
      <c r="D444" s="227" t="s">
        <v>164</v>
      </c>
      <c r="E444" s="228" t="s">
        <v>19</v>
      </c>
      <c r="F444" s="229" t="s">
        <v>514</v>
      </c>
      <c r="G444" s="226"/>
      <c r="H444" s="228" t="s">
        <v>19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164</v>
      </c>
      <c r="AU444" s="235" t="s">
        <v>79</v>
      </c>
      <c r="AV444" s="13" t="s">
        <v>77</v>
      </c>
      <c r="AW444" s="13" t="s">
        <v>31</v>
      </c>
      <c r="AX444" s="13" t="s">
        <v>69</v>
      </c>
      <c r="AY444" s="235" t="s">
        <v>153</v>
      </c>
    </row>
    <row r="445" s="14" customFormat="1">
      <c r="A445" s="14"/>
      <c r="B445" s="236"/>
      <c r="C445" s="237"/>
      <c r="D445" s="227" t="s">
        <v>164</v>
      </c>
      <c r="E445" s="238" t="s">
        <v>19</v>
      </c>
      <c r="F445" s="239" t="s">
        <v>515</v>
      </c>
      <c r="G445" s="237"/>
      <c r="H445" s="240">
        <v>138.09999999999999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164</v>
      </c>
      <c r="AU445" s="246" t="s">
        <v>79</v>
      </c>
      <c r="AV445" s="14" t="s">
        <v>79</v>
      </c>
      <c r="AW445" s="14" t="s">
        <v>31</v>
      </c>
      <c r="AX445" s="14" t="s">
        <v>69</v>
      </c>
      <c r="AY445" s="246" t="s">
        <v>153</v>
      </c>
    </row>
    <row r="446" s="15" customFormat="1">
      <c r="A446" s="15"/>
      <c r="B446" s="247"/>
      <c r="C446" s="248"/>
      <c r="D446" s="227" t="s">
        <v>164</v>
      </c>
      <c r="E446" s="249" t="s">
        <v>19</v>
      </c>
      <c r="F446" s="250" t="s">
        <v>167</v>
      </c>
      <c r="G446" s="248"/>
      <c r="H446" s="251">
        <v>499.68400000000003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7" t="s">
        <v>164</v>
      </c>
      <c r="AU446" s="257" t="s">
        <v>79</v>
      </c>
      <c r="AV446" s="15" t="s">
        <v>160</v>
      </c>
      <c r="AW446" s="15" t="s">
        <v>31</v>
      </c>
      <c r="AX446" s="15" t="s">
        <v>77</v>
      </c>
      <c r="AY446" s="257" t="s">
        <v>153</v>
      </c>
    </row>
    <row r="447" s="2" customFormat="1" ht="24.15" customHeight="1">
      <c r="A447" s="41"/>
      <c r="B447" s="42"/>
      <c r="C447" s="207" t="s">
        <v>521</v>
      </c>
      <c r="D447" s="207" t="s">
        <v>155</v>
      </c>
      <c r="E447" s="208" t="s">
        <v>522</v>
      </c>
      <c r="F447" s="209" t="s">
        <v>523</v>
      </c>
      <c r="G447" s="210" t="s">
        <v>158</v>
      </c>
      <c r="H447" s="211">
        <v>499.68400000000003</v>
      </c>
      <c r="I447" s="212"/>
      <c r="J447" s="213">
        <f>ROUND(I447*H447,2)</f>
        <v>0</v>
      </c>
      <c r="K447" s="209" t="s">
        <v>159</v>
      </c>
      <c r="L447" s="47"/>
      <c r="M447" s="214" t="s">
        <v>19</v>
      </c>
      <c r="N447" s="215" t="s">
        <v>40</v>
      </c>
      <c r="O447" s="87"/>
      <c r="P447" s="216">
        <f>O447*H447</f>
        <v>0</v>
      </c>
      <c r="Q447" s="216">
        <v>0.015400000000000001</v>
      </c>
      <c r="R447" s="216">
        <f>Q447*H447</f>
        <v>7.695133600000001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160</v>
      </c>
      <c r="AT447" s="218" t="s">
        <v>155</v>
      </c>
      <c r="AU447" s="218" t="s">
        <v>79</v>
      </c>
      <c r="AY447" s="20" t="s">
        <v>153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77</v>
      </c>
      <c r="BK447" s="219">
        <f>ROUND(I447*H447,2)</f>
        <v>0</v>
      </c>
      <c r="BL447" s="20" t="s">
        <v>160</v>
      </c>
      <c r="BM447" s="218" t="s">
        <v>524</v>
      </c>
    </row>
    <row r="448" s="2" customFormat="1">
      <c r="A448" s="41"/>
      <c r="B448" s="42"/>
      <c r="C448" s="43"/>
      <c r="D448" s="220" t="s">
        <v>162</v>
      </c>
      <c r="E448" s="43"/>
      <c r="F448" s="221" t="s">
        <v>525</v>
      </c>
      <c r="G448" s="43"/>
      <c r="H448" s="43"/>
      <c r="I448" s="222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162</v>
      </c>
      <c r="AU448" s="20" t="s">
        <v>79</v>
      </c>
    </row>
    <row r="449" s="13" customFormat="1">
      <c r="A449" s="13"/>
      <c r="B449" s="225"/>
      <c r="C449" s="226"/>
      <c r="D449" s="227" t="s">
        <v>164</v>
      </c>
      <c r="E449" s="228" t="s">
        <v>19</v>
      </c>
      <c r="F449" s="229" t="s">
        <v>510</v>
      </c>
      <c r="G449" s="226"/>
      <c r="H449" s="228" t="s">
        <v>19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164</v>
      </c>
      <c r="AU449" s="235" t="s">
        <v>79</v>
      </c>
      <c r="AV449" s="13" t="s">
        <v>77</v>
      </c>
      <c r="AW449" s="13" t="s">
        <v>31</v>
      </c>
      <c r="AX449" s="13" t="s">
        <v>69</v>
      </c>
      <c r="AY449" s="235" t="s">
        <v>153</v>
      </c>
    </row>
    <row r="450" s="14" customFormat="1">
      <c r="A450" s="14"/>
      <c r="B450" s="236"/>
      <c r="C450" s="237"/>
      <c r="D450" s="227" t="s">
        <v>164</v>
      </c>
      <c r="E450" s="238" t="s">
        <v>19</v>
      </c>
      <c r="F450" s="239" t="s">
        <v>511</v>
      </c>
      <c r="G450" s="237"/>
      <c r="H450" s="240">
        <v>180.41399999999999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164</v>
      </c>
      <c r="AU450" s="246" t="s">
        <v>79</v>
      </c>
      <c r="AV450" s="14" t="s">
        <v>79</v>
      </c>
      <c r="AW450" s="14" t="s">
        <v>31</v>
      </c>
      <c r="AX450" s="14" t="s">
        <v>69</v>
      </c>
      <c r="AY450" s="246" t="s">
        <v>153</v>
      </c>
    </row>
    <row r="451" s="13" customFormat="1">
      <c r="A451" s="13"/>
      <c r="B451" s="225"/>
      <c r="C451" s="226"/>
      <c r="D451" s="227" t="s">
        <v>164</v>
      </c>
      <c r="E451" s="228" t="s">
        <v>19</v>
      </c>
      <c r="F451" s="229" t="s">
        <v>512</v>
      </c>
      <c r="G451" s="226"/>
      <c r="H451" s="228" t="s">
        <v>19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164</v>
      </c>
      <c r="AU451" s="235" t="s">
        <v>79</v>
      </c>
      <c r="AV451" s="13" t="s">
        <v>77</v>
      </c>
      <c r="AW451" s="13" t="s">
        <v>31</v>
      </c>
      <c r="AX451" s="13" t="s">
        <v>69</v>
      </c>
      <c r="AY451" s="235" t="s">
        <v>153</v>
      </c>
    </row>
    <row r="452" s="14" customFormat="1">
      <c r="A452" s="14"/>
      <c r="B452" s="236"/>
      <c r="C452" s="237"/>
      <c r="D452" s="227" t="s">
        <v>164</v>
      </c>
      <c r="E452" s="238" t="s">
        <v>19</v>
      </c>
      <c r="F452" s="239" t="s">
        <v>513</v>
      </c>
      <c r="G452" s="237"/>
      <c r="H452" s="240">
        <v>181.16999999999999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164</v>
      </c>
      <c r="AU452" s="246" t="s">
        <v>79</v>
      </c>
      <c r="AV452" s="14" t="s">
        <v>79</v>
      </c>
      <c r="AW452" s="14" t="s">
        <v>31</v>
      </c>
      <c r="AX452" s="14" t="s">
        <v>69</v>
      </c>
      <c r="AY452" s="246" t="s">
        <v>153</v>
      </c>
    </row>
    <row r="453" s="13" customFormat="1">
      <c r="A453" s="13"/>
      <c r="B453" s="225"/>
      <c r="C453" s="226"/>
      <c r="D453" s="227" t="s">
        <v>164</v>
      </c>
      <c r="E453" s="228" t="s">
        <v>19</v>
      </c>
      <c r="F453" s="229" t="s">
        <v>514</v>
      </c>
      <c r="G453" s="226"/>
      <c r="H453" s="228" t="s">
        <v>19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164</v>
      </c>
      <c r="AU453" s="235" t="s">
        <v>79</v>
      </c>
      <c r="AV453" s="13" t="s">
        <v>77</v>
      </c>
      <c r="AW453" s="13" t="s">
        <v>31</v>
      </c>
      <c r="AX453" s="13" t="s">
        <v>69</v>
      </c>
      <c r="AY453" s="235" t="s">
        <v>153</v>
      </c>
    </row>
    <row r="454" s="14" customFormat="1">
      <c r="A454" s="14"/>
      <c r="B454" s="236"/>
      <c r="C454" s="237"/>
      <c r="D454" s="227" t="s">
        <v>164</v>
      </c>
      <c r="E454" s="238" t="s">
        <v>19</v>
      </c>
      <c r="F454" s="239" t="s">
        <v>515</v>
      </c>
      <c r="G454" s="237"/>
      <c r="H454" s="240">
        <v>138.09999999999999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164</v>
      </c>
      <c r="AU454" s="246" t="s">
        <v>79</v>
      </c>
      <c r="AV454" s="14" t="s">
        <v>79</v>
      </c>
      <c r="AW454" s="14" t="s">
        <v>31</v>
      </c>
      <c r="AX454" s="14" t="s">
        <v>69</v>
      </c>
      <c r="AY454" s="246" t="s">
        <v>153</v>
      </c>
    </row>
    <row r="455" s="15" customFormat="1">
      <c r="A455" s="15"/>
      <c r="B455" s="247"/>
      <c r="C455" s="248"/>
      <c r="D455" s="227" t="s">
        <v>164</v>
      </c>
      <c r="E455" s="249" t="s">
        <v>19</v>
      </c>
      <c r="F455" s="250" t="s">
        <v>167</v>
      </c>
      <c r="G455" s="248"/>
      <c r="H455" s="251">
        <v>499.68400000000003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164</v>
      </c>
      <c r="AU455" s="257" t="s">
        <v>79</v>
      </c>
      <c r="AV455" s="15" t="s">
        <v>160</v>
      </c>
      <c r="AW455" s="15" t="s">
        <v>31</v>
      </c>
      <c r="AX455" s="15" t="s">
        <v>77</v>
      </c>
      <c r="AY455" s="257" t="s">
        <v>153</v>
      </c>
    </row>
    <row r="456" s="2" customFormat="1" ht="24.15" customHeight="1">
      <c r="A456" s="41"/>
      <c r="B456" s="42"/>
      <c r="C456" s="207" t="s">
        <v>526</v>
      </c>
      <c r="D456" s="207" t="s">
        <v>155</v>
      </c>
      <c r="E456" s="208" t="s">
        <v>527</v>
      </c>
      <c r="F456" s="209" t="s">
        <v>528</v>
      </c>
      <c r="G456" s="210" t="s">
        <v>158</v>
      </c>
      <c r="H456" s="211">
        <v>999.36800000000005</v>
      </c>
      <c r="I456" s="212"/>
      <c r="J456" s="213">
        <f>ROUND(I456*H456,2)</f>
        <v>0</v>
      </c>
      <c r="K456" s="209" t="s">
        <v>159</v>
      </c>
      <c r="L456" s="47"/>
      <c r="M456" s="214" t="s">
        <v>19</v>
      </c>
      <c r="N456" s="215" t="s">
        <v>40</v>
      </c>
      <c r="O456" s="87"/>
      <c r="P456" s="216">
        <f>O456*H456</f>
        <v>0</v>
      </c>
      <c r="Q456" s="216">
        <v>0.0079000000000000008</v>
      </c>
      <c r="R456" s="216">
        <f>Q456*H456</f>
        <v>7.8950072000000011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160</v>
      </c>
      <c r="AT456" s="218" t="s">
        <v>155</v>
      </c>
      <c r="AU456" s="218" t="s">
        <v>79</v>
      </c>
      <c r="AY456" s="20" t="s">
        <v>153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77</v>
      </c>
      <c r="BK456" s="219">
        <f>ROUND(I456*H456,2)</f>
        <v>0</v>
      </c>
      <c r="BL456" s="20" t="s">
        <v>160</v>
      </c>
      <c r="BM456" s="218" t="s">
        <v>529</v>
      </c>
    </row>
    <row r="457" s="2" customFormat="1">
      <c r="A457" s="41"/>
      <c r="B457" s="42"/>
      <c r="C457" s="43"/>
      <c r="D457" s="220" t="s">
        <v>162</v>
      </c>
      <c r="E457" s="43"/>
      <c r="F457" s="221" t="s">
        <v>530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162</v>
      </c>
      <c r="AU457" s="20" t="s">
        <v>79</v>
      </c>
    </row>
    <row r="458" s="13" customFormat="1">
      <c r="A458" s="13"/>
      <c r="B458" s="225"/>
      <c r="C458" s="226"/>
      <c r="D458" s="227" t="s">
        <v>164</v>
      </c>
      <c r="E458" s="228" t="s">
        <v>19</v>
      </c>
      <c r="F458" s="229" t="s">
        <v>531</v>
      </c>
      <c r="G458" s="226"/>
      <c r="H458" s="228" t="s">
        <v>19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164</v>
      </c>
      <c r="AU458" s="235" t="s">
        <v>79</v>
      </c>
      <c r="AV458" s="13" t="s">
        <v>77</v>
      </c>
      <c r="AW458" s="13" t="s">
        <v>31</v>
      </c>
      <c r="AX458" s="13" t="s">
        <v>69</v>
      </c>
      <c r="AY458" s="235" t="s">
        <v>153</v>
      </c>
    </row>
    <row r="459" s="14" customFormat="1">
      <c r="A459" s="14"/>
      <c r="B459" s="236"/>
      <c r="C459" s="237"/>
      <c r="D459" s="227" t="s">
        <v>164</v>
      </c>
      <c r="E459" s="238" t="s">
        <v>19</v>
      </c>
      <c r="F459" s="239" t="s">
        <v>532</v>
      </c>
      <c r="G459" s="237"/>
      <c r="H459" s="240">
        <v>999.36800000000005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164</v>
      </c>
      <c r="AU459" s="246" t="s">
        <v>79</v>
      </c>
      <c r="AV459" s="14" t="s">
        <v>79</v>
      </c>
      <c r="AW459" s="14" t="s">
        <v>31</v>
      </c>
      <c r="AX459" s="14" t="s">
        <v>69</v>
      </c>
      <c r="AY459" s="246" t="s">
        <v>153</v>
      </c>
    </row>
    <row r="460" s="15" customFormat="1">
      <c r="A460" s="15"/>
      <c r="B460" s="247"/>
      <c r="C460" s="248"/>
      <c r="D460" s="227" t="s">
        <v>164</v>
      </c>
      <c r="E460" s="249" t="s">
        <v>19</v>
      </c>
      <c r="F460" s="250" t="s">
        <v>167</v>
      </c>
      <c r="G460" s="248"/>
      <c r="H460" s="251">
        <v>999.36800000000005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7" t="s">
        <v>164</v>
      </c>
      <c r="AU460" s="257" t="s">
        <v>79</v>
      </c>
      <c r="AV460" s="15" t="s">
        <v>160</v>
      </c>
      <c r="AW460" s="15" t="s">
        <v>31</v>
      </c>
      <c r="AX460" s="15" t="s">
        <v>77</v>
      </c>
      <c r="AY460" s="257" t="s">
        <v>153</v>
      </c>
    </row>
    <row r="461" s="2" customFormat="1" ht="21.75" customHeight="1">
      <c r="A461" s="41"/>
      <c r="B461" s="42"/>
      <c r="C461" s="207" t="s">
        <v>533</v>
      </c>
      <c r="D461" s="207" t="s">
        <v>155</v>
      </c>
      <c r="E461" s="208" t="s">
        <v>534</v>
      </c>
      <c r="F461" s="209" t="s">
        <v>535</v>
      </c>
      <c r="G461" s="210" t="s">
        <v>158</v>
      </c>
      <c r="H461" s="211">
        <v>1710.3599999999999</v>
      </c>
      <c r="I461" s="212"/>
      <c r="J461" s="213">
        <f>ROUND(I461*H461,2)</f>
        <v>0</v>
      </c>
      <c r="K461" s="209" t="s">
        <v>159</v>
      </c>
      <c r="L461" s="47"/>
      <c r="M461" s="214" t="s">
        <v>19</v>
      </c>
      <c r="N461" s="215" t="s">
        <v>40</v>
      </c>
      <c r="O461" s="87"/>
      <c r="P461" s="216">
        <f>O461*H461</f>
        <v>0</v>
      </c>
      <c r="Q461" s="216">
        <v>0.0073499999999999998</v>
      </c>
      <c r="R461" s="216">
        <f>Q461*H461</f>
        <v>12.571145999999999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160</v>
      </c>
      <c r="AT461" s="218" t="s">
        <v>155</v>
      </c>
      <c r="AU461" s="218" t="s">
        <v>79</v>
      </c>
      <c r="AY461" s="20" t="s">
        <v>153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77</v>
      </c>
      <c r="BK461" s="219">
        <f>ROUND(I461*H461,2)</f>
        <v>0</v>
      </c>
      <c r="BL461" s="20" t="s">
        <v>160</v>
      </c>
      <c r="BM461" s="218" t="s">
        <v>536</v>
      </c>
    </row>
    <row r="462" s="2" customFormat="1">
      <c r="A462" s="41"/>
      <c r="B462" s="42"/>
      <c r="C462" s="43"/>
      <c r="D462" s="220" t="s">
        <v>162</v>
      </c>
      <c r="E462" s="43"/>
      <c r="F462" s="221" t="s">
        <v>537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162</v>
      </c>
      <c r="AU462" s="20" t="s">
        <v>79</v>
      </c>
    </row>
    <row r="463" s="13" customFormat="1">
      <c r="A463" s="13"/>
      <c r="B463" s="225"/>
      <c r="C463" s="226"/>
      <c r="D463" s="227" t="s">
        <v>164</v>
      </c>
      <c r="E463" s="228" t="s">
        <v>19</v>
      </c>
      <c r="F463" s="229" t="s">
        <v>538</v>
      </c>
      <c r="G463" s="226"/>
      <c r="H463" s="228" t="s">
        <v>19</v>
      </c>
      <c r="I463" s="230"/>
      <c r="J463" s="226"/>
      <c r="K463" s="226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164</v>
      </c>
      <c r="AU463" s="235" t="s">
        <v>79</v>
      </c>
      <c r="AV463" s="13" t="s">
        <v>77</v>
      </c>
      <c r="AW463" s="13" t="s">
        <v>31</v>
      </c>
      <c r="AX463" s="13" t="s">
        <v>69</v>
      </c>
      <c r="AY463" s="235" t="s">
        <v>153</v>
      </c>
    </row>
    <row r="464" s="13" customFormat="1">
      <c r="A464" s="13"/>
      <c r="B464" s="225"/>
      <c r="C464" s="226"/>
      <c r="D464" s="227" t="s">
        <v>164</v>
      </c>
      <c r="E464" s="228" t="s">
        <v>19</v>
      </c>
      <c r="F464" s="229" t="s">
        <v>539</v>
      </c>
      <c r="G464" s="226"/>
      <c r="H464" s="228" t="s">
        <v>19</v>
      </c>
      <c r="I464" s="230"/>
      <c r="J464" s="226"/>
      <c r="K464" s="226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164</v>
      </c>
      <c r="AU464" s="235" t="s">
        <v>79</v>
      </c>
      <c r="AV464" s="13" t="s">
        <v>77</v>
      </c>
      <c r="AW464" s="13" t="s">
        <v>31</v>
      </c>
      <c r="AX464" s="13" t="s">
        <v>69</v>
      </c>
      <c r="AY464" s="235" t="s">
        <v>153</v>
      </c>
    </row>
    <row r="465" s="14" customFormat="1">
      <c r="A465" s="14"/>
      <c r="B465" s="236"/>
      <c r="C465" s="237"/>
      <c r="D465" s="227" t="s">
        <v>164</v>
      </c>
      <c r="E465" s="238" t="s">
        <v>19</v>
      </c>
      <c r="F465" s="239" t="s">
        <v>540</v>
      </c>
      <c r="G465" s="237"/>
      <c r="H465" s="240">
        <v>61.116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164</v>
      </c>
      <c r="AU465" s="246" t="s">
        <v>79</v>
      </c>
      <c r="AV465" s="14" t="s">
        <v>79</v>
      </c>
      <c r="AW465" s="14" t="s">
        <v>31</v>
      </c>
      <c r="AX465" s="14" t="s">
        <v>69</v>
      </c>
      <c r="AY465" s="246" t="s">
        <v>153</v>
      </c>
    </row>
    <row r="466" s="13" customFormat="1">
      <c r="A466" s="13"/>
      <c r="B466" s="225"/>
      <c r="C466" s="226"/>
      <c r="D466" s="227" t="s">
        <v>164</v>
      </c>
      <c r="E466" s="228" t="s">
        <v>19</v>
      </c>
      <c r="F466" s="229" t="s">
        <v>541</v>
      </c>
      <c r="G466" s="226"/>
      <c r="H466" s="228" t="s">
        <v>19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164</v>
      </c>
      <c r="AU466" s="235" t="s">
        <v>79</v>
      </c>
      <c r="AV466" s="13" t="s">
        <v>77</v>
      </c>
      <c r="AW466" s="13" t="s">
        <v>31</v>
      </c>
      <c r="AX466" s="13" t="s">
        <v>69</v>
      </c>
      <c r="AY466" s="235" t="s">
        <v>153</v>
      </c>
    </row>
    <row r="467" s="14" customFormat="1">
      <c r="A467" s="14"/>
      <c r="B467" s="236"/>
      <c r="C467" s="237"/>
      <c r="D467" s="227" t="s">
        <v>164</v>
      </c>
      <c r="E467" s="238" t="s">
        <v>19</v>
      </c>
      <c r="F467" s="239" t="s">
        <v>542</v>
      </c>
      <c r="G467" s="237"/>
      <c r="H467" s="240">
        <v>-4.1799999999999997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164</v>
      </c>
      <c r="AU467" s="246" t="s">
        <v>79</v>
      </c>
      <c r="AV467" s="14" t="s">
        <v>79</v>
      </c>
      <c r="AW467" s="14" t="s">
        <v>31</v>
      </c>
      <c r="AX467" s="14" t="s">
        <v>69</v>
      </c>
      <c r="AY467" s="246" t="s">
        <v>153</v>
      </c>
    </row>
    <row r="468" s="14" customFormat="1">
      <c r="A468" s="14"/>
      <c r="B468" s="236"/>
      <c r="C468" s="237"/>
      <c r="D468" s="227" t="s">
        <v>164</v>
      </c>
      <c r="E468" s="238" t="s">
        <v>19</v>
      </c>
      <c r="F468" s="239" t="s">
        <v>543</v>
      </c>
      <c r="G468" s="237"/>
      <c r="H468" s="240">
        <v>-1.8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164</v>
      </c>
      <c r="AU468" s="246" t="s">
        <v>79</v>
      </c>
      <c r="AV468" s="14" t="s">
        <v>79</v>
      </c>
      <c r="AW468" s="14" t="s">
        <v>31</v>
      </c>
      <c r="AX468" s="14" t="s">
        <v>69</v>
      </c>
      <c r="AY468" s="246" t="s">
        <v>153</v>
      </c>
    </row>
    <row r="469" s="13" customFormat="1">
      <c r="A469" s="13"/>
      <c r="B469" s="225"/>
      <c r="C469" s="226"/>
      <c r="D469" s="227" t="s">
        <v>164</v>
      </c>
      <c r="E469" s="228" t="s">
        <v>19</v>
      </c>
      <c r="F469" s="229" t="s">
        <v>364</v>
      </c>
      <c r="G469" s="226"/>
      <c r="H469" s="228" t="s">
        <v>19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164</v>
      </c>
      <c r="AU469" s="235" t="s">
        <v>79</v>
      </c>
      <c r="AV469" s="13" t="s">
        <v>77</v>
      </c>
      <c r="AW469" s="13" t="s">
        <v>31</v>
      </c>
      <c r="AX469" s="13" t="s">
        <v>69</v>
      </c>
      <c r="AY469" s="235" t="s">
        <v>153</v>
      </c>
    </row>
    <row r="470" s="14" customFormat="1">
      <c r="A470" s="14"/>
      <c r="B470" s="236"/>
      <c r="C470" s="237"/>
      <c r="D470" s="227" t="s">
        <v>164</v>
      </c>
      <c r="E470" s="238" t="s">
        <v>19</v>
      </c>
      <c r="F470" s="239" t="s">
        <v>544</v>
      </c>
      <c r="G470" s="237"/>
      <c r="H470" s="240">
        <v>93.456000000000003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164</v>
      </c>
      <c r="AU470" s="246" t="s">
        <v>79</v>
      </c>
      <c r="AV470" s="14" t="s">
        <v>79</v>
      </c>
      <c r="AW470" s="14" t="s">
        <v>31</v>
      </c>
      <c r="AX470" s="14" t="s">
        <v>69</v>
      </c>
      <c r="AY470" s="246" t="s">
        <v>153</v>
      </c>
    </row>
    <row r="471" s="13" customFormat="1">
      <c r="A471" s="13"/>
      <c r="B471" s="225"/>
      <c r="C471" s="226"/>
      <c r="D471" s="227" t="s">
        <v>164</v>
      </c>
      <c r="E471" s="228" t="s">
        <v>19</v>
      </c>
      <c r="F471" s="229" t="s">
        <v>541</v>
      </c>
      <c r="G471" s="226"/>
      <c r="H471" s="228" t="s">
        <v>19</v>
      </c>
      <c r="I471" s="230"/>
      <c r="J471" s="226"/>
      <c r="K471" s="226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164</v>
      </c>
      <c r="AU471" s="235" t="s">
        <v>79</v>
      </c>
      <c r="AV471" s="13" t="s">
        <v>77</v>
      </c>
      <c r="AW471" s="13" t="s">
        <v>31</v>
      </c>
      <c r="AX471" s="13" t="s">
        <v>69</v>
      </c>
      <c r="AY471" s="235" t="s">
        <v>153</v>
      </c>
    </row>
    <row r="472" s="14" customFormat="1">
      <c r="A472" s="14"/>
      <c r="B472" s="236"/>
      <c r="C472" s="237"/>
      <c r="D472" s="227" t="s">
        <v>164</v>
      </c>
      <c r="E472" s="238" t="s">
        <v>19</v>
      </c>
      <c r="F472" s="239" t="s">
        <v>545</v>
      </c>
      <c r="G472" s="237"/>
      <c r="H472" s="240">
        <v>-4.9500000000000002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164</v>
      </c>
      <c r="AU472" s="246" t="s">
        <v>79</v>
      </c>
      <c r="AV472" s="14" t="s">
        <v>79</v>
      </c>
      <c r="AW472" s="14" t="s">
        <v>31</v>
      </c>
      <c r="AX472" s="14" t="s">
        <v>69</v>
      </c>
      <c r="AY472" s="246" t="s">
        <v>153</v>
      </c>
    </row>
    <row r="473" s="14" customFormat="1">
      <c r="A473" s="14"/>
      <c r="B473" s="236"/>
      <c r="C473" s="237"/>
      <c r="D473" s="227" t="s">
        <v>164</v>
      </c>
      <c r="E473" s="238" t="s">
        <v>19</v>
      </c>
      <c r="F473" s="239" t="s">
        <v>546</v>
      </c>
      <c r="G473" s="237"/>
      <c r="H473" s="240">
        <v>-9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164</v>
      </c>
      <c r="AU473" s="246" t="s">
        <v>79</v>
      </c>
      <c r="AV473" s="14" t="s">
        <v>79</v>
      </c>
      <c r="AW473" s="14" t="s">
        <v>31</v>
      </c>
      <c r="AX473" s="14" t="s">
        <v>69</v>
      </c>
      <c r="AY473" s="246" t="s">
        <v>153</v>
      </c>
    </row>
    <row r="474" s="14" customFormat="1">
      <c r="A474" s="14"/>
      <c r="B474" s="236"/>
      <c r="C474" s="237"/>
      <c r="D474" s="227" t="s">
        <v>164</v>
      </c>
      <c r="E474" s="238" t="s">
        <v>19</v>
      </c>
      <c r="F474" s="239" t="s">
        <v>547</v>
      </c>
      <c r="G474" s="237"/>
      <c r="H474" s="240">
        <v>-1.3999999999999999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164</v>
      </c>
      <c r="AU474" s="246" t="s">
        <v>79</v>
      </c>
      <c r="AV474" s="14" t="s">
        <v>79</v>
      </c>
      <c r="AW474" s="14" t="s">
        <v>31</v>
      </c>
      <c r="AX474" s="14" t="s">
        <v>69</v>
      </c>
      <c r="AY474" s="246" t="s">
        <v>153</v>
      </c>
    </row>
    <row r="475" s="14" customFormat="1">
      <c r="A475" s="14"/>
      <c r="B475" s="236"/>
      <c r="C475" s="237"/>
      <c r="D475" s="227" t="s">
        <v>164</v>
      </c>
      <c r="E475" s="238" t="s">
        <v>19</v>
      </c>
      <c r="F475" s="239" t="s">
        <v>548</v>
      </c>
      <c r="G475" s="237"/>
      <c r="H475" s="240">
        <v>-2.2549999999999999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164</v>
      </c>
      <c r="AU475" s="246" t="s">
        <v>79</v>
      </c>
      <c r="AV475" s="14" t="s">
        <v>79</v>
      </c>
      <c r="AW475" s="14" t="s">
        <v>31</v>
      </c>
      <c r="AX475" s="14" t="s">
        <v>69</v>
      </c>
      <c r="AY475" s="246" t="s">
        <v>153</v>
      </c>
    </row>
    <row r="476" s="13" customFormat="1">
      <c r="A476" s="13"/>
      <c r="B476" s="225"/>
      <c r="C476" s="226"/>
      <c r="D476" s="227" t="s">
        <v>164</v>
      </c>
      <c r="E476" s="228" t="s">
        <v>19</v>
      </c>
      <c r="F476" s="229" t="s">
        <v>549</v>
      </c>
      <c r="G476" s="226"/>
      <c r="H476" s="228" t="s">
        <v>19</v>
      </c>
      <c r="I476" s="230"/>
      <c r="J476" s="226"/>
      <c r="K476" s="226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164</v>
      </c>
      <c r="AU476" s="235" t="s">
        <v>79</v>
      </c>
      <c r="AV476" s="13" t="s">
        <v>77</v>
      </c>
      <c r="AW476" s="13" t="s">
        <v>31</v>
      </c>
      <c r="AX476" s="13" t="s">
        <v>69</v>
      </c>
      <c r="AY476" s="235" t="s">
        <v>153</v>
      </c>
    </row>
    <row r="477" s="14" customFormat="1">
      <c r="A477" s="14"/>
      <c r="B477" s="236"/>
      <c r="C477" s="237"/>
      <c r="D477" s="227" t="s">
        <v>164</v>
      </c>
      <c r="E477" s="238" t="s">
        <v>19</v>
      </c>
      <c r="F477" s="239" t="s">
        <v>550</v>
      </c>
      <c r="G477" s="237"/>
      <c r="H477" s="240">
        <v>55.119999999999997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164</v>
      </c>
      <c r="AU477" s="246" t="s">
        <v>79</v>
      </c>
      <c r="AV477" s="14" t="s">
        <v>79</v>
      </c>
      <c r="AW477" s="14" t="s">
        <v>31</v>
      </c>
      <c r="AX477" s="14" t="s">
        <v>69</v>
      </c>
      <c r="AY477" s="246" t="s">
        <v>153</v>
      </c>
    </row>
    <row r="478" s="13" customFormat="1">
      <c r="A478" s="13"/>
      <c r="B478" s="225"/>
      <c r="C478" s="226"/>
      <c r="D478" s="227" t="s">
        <v>164</v>
      </c>
      <c r="E478" s="228" t="s">
        <v>19</v>
      </c>
      <c r="F478" s="229" t="s">
        <v>541</v>
      </c>
      <c r="G478" s="226"/>
      <c r="H478" s="228" t="s">
        <v>19</v>
      </c>
      <c r="I478" s="230"/>
      <c r="J478" s="226"/>
      <c r="K478" s="226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164</v>
      </c>
      <c r="AU478" s="235" t="s">
        <v>79</v>
      </c>
      <c r="AV478" s="13" t="s">
        <v>77</v>
      </c>
      <c r="AW478" s="13" t="s">
        <v>31</v>
      </c>
      <c r="AX478" s="13" t="s">
        <v>69</v>
      </c>
      <c r="AY478" s="235" t="s">
        <v>153</v>
      </c>
    </row>
    <row r="479" s="14" customFormat="1">
      <c r="A479" s="14"/>
      <c r="B479" s="236"/>
      <c r="C479" s="237"/>
      <c r="D479" s="227" t="s">
        <v>164</v>
      </c>
      <c r="E479" s="238" t="s">
        <v>19</v>
      </c>
      <c r="F479" s="239" t="s">
        <v>542</v>
      </c>
      <c r="G479" s="237"/>
      <c r="H479" s="240">
        <v>-4.1799999999999997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164</v>
      </c>
      <c r="AU479" s="246" t="s">
        <v>79</v>
      </c>
      <c r="AV479" s="14" t="s">
        <v>79</v>
      </c>
      <c r="AW479" s="14" t="s">
        <v>31</v>
      </c>
      <c r="AX479" s="14" t="s">
        <v>69</v>
      </c>
      <c r="AY479" s="246" t="s">
        <v>153</v>
      </c>
    </row>
    <row r="480" s="14" customFormat="1">
      <c r="A480" s="14"/>
      <c r="B480" s="236"/>
      <c r="C480" s="237"/>
      <c r="D480" s="227" t="s">
        <v>164</v>
      </c>
      <c r="E480" s="238" t="s">
        <v>19</v>
      </c>
      <c r="F480" s="239" t="s">
        <v>543</v>
      </c>
      <c r="G480" s="237"/>
      <c r="H480" s="240">
        <v>-1.8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164</v>
      </c>
      <c r="AU480" s="246" t="s">
        <v>79</v>
      </c>
      <c r="AV480" s="14" t="s">
        <v>79</v>
      </c>
      <c r="AW480" s="14" t="s">
        <v>31</v>
      </c>
      <c r="AX480" s="14" t="s">
        <v>69</v>
      </c>
      <c r="AY480" s="246" t="s">
        <v>153</v>
      </c>
    </row>
    <row r="481" s="13" customFormat="1">
      <c r="A481" s="13"/>
      <c r="B481" s="225"/>
      <c r="C481" s="226"/>
      <c r="D481" s="227" t="s">
        <v>164</v>
      </c>
      <c r="E481" s="228" t="s">
        <v>19</v>
      </c>
      <c r="F481" s="229" t="s">
        <v>551</v>
      </c>
      <c r="G481" s="226"/>
      <c r="H481" s="228" t="s">
        <v>19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164</v>
      </c>
      <c r="AU481" s="235" t="s">
        <v>79</v>
      </c>
      <c r="AV481" s="13" t="s">
        <v>77</v>
      </c>
      <c r="AW481" s="13" t="s">
        <v>31</v>
      </c>
      <c r="AX481" s="13" t="s">
        <v>69</v>
      </c>
      <c r="AY481" s="235" t="s">
        <v>153</v>
      </c>
    </row>
    <row r="482" s="14" customFormat="1">
      <c r="A482" s="14"/>
      <c r="B482" s="236"/>
      <c r="C482" s="237"/>
      <c r="D482" s="227" t="s">
        <v>164</v>
      </c>
      <c r="E482" s="238" t="s">
        <v>19</v>
      </c>
      <c r="F482" s="239" t="s">
        <v>552</v>
      </c>
      <c r="G482" s="237"/>
      <c r="H482" s="240">
        <v>9.827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164</v>
      </c>
      <c r="AU482" s="246" t="s">
        <v>79</v>
      </c>
      <c r="AV482" s="14" t="s">
        <v>79</v>
      </c>
      <c r="AW482" s="14" t="s">
        <v>31</v>
      </c>
      <c r="AX482" s="14" t="s">
        <v>69</v>
      </c>
      <c r="AY482" s="246" t="s">
        <v>153</v>
      </c>
    </row>
    <row r="483" s="13" customFormat="1">
      <c r="A483" s="13"/>
      <c r="B483" s="225"/>
      <c r="C483" s="226"/>
      <c r="D483" s="227" t="s">
        <v>164</v>
      </c>
      <c r="E483" s="228" t="s">
        <v>19</v>
      </c>
      <c r="F483" s="229" t="s">
        <v>541</v>
      </c>
      <c r="G483" s="226"/>
      <c r="H483" s="228" t="s">
        <v>19</v>
      </c>
      <c r="I483" s="230"/>
      <c r="J483" s="226"/>
      <c r="K483" s="226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164</v>
      </c>
      <c r="AU483" s="235" t="s">
        <v>79</v>
      </c>
      <c r="AV483" s="13" t="s">
        <v>77</v>
      </c>
      <c r="AW483" s="13" t="s">
        <v>31</v>
      </c>
      <c r="AX483" s="13" t="s">
        <v>69</v>
      </c>
      <c r="AY483" s="235" t="s">
        <v>153</v>
      </c>
    </row>
    <row r="484" s="14" customFormat="1">
      <c r="A484" s="14"/>
      <c r="B484" s="236"/>
      <c r="C484" s="237"/>
      <c r="D484" s="227" t="s">
        <v>164</v>
      </c>
      <c r="E484" s="238" t="s">
        <v>19</v>
      </c>
      <c r="F484" s="239" t="s">
        <v>547</v>
      </c>
      <c r="G484" s="237"/>
      <c r="H484" s="240">
        <v>-1.3999999999999999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164</v>
      </c>
      <c r="AU484" s="246" t="s">
        <v>79</v>
      </c>
      <c r="AV484" s="14" t="s">
        <v>79</v>
      </c>
      <c r="AW484" s="14" t="s">
        <v>31</v>
      </c>
      <c r="AX484" s="14" t="s">
        <v>69</v>
      </c>
      <c r="AY484" s="246" t="s">
        <v>153</v>
      </c>
    </row>
    <row r="485" s="13" customFormat="1">
      <c r="A485" s="13"/>
      <c r="B485" s="225"/>
      <c r="C485" s="226"/>
      <c r="D485" s="227" t="s">
        <v>164</v>
      </c>
      <c r="E485" s="228" t="s">
        <v>19</v>
      </c>
      <c r="F485" s="229" t="s">
        <v>553</v>
      </c>
      <c r="G485" s="226"/>
      <c r="H485" s="228" t="s">
        <v>19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164</v>
      </c>
      <c r="AU485" s="235" t="s">
        <v>79</v>
      </c>
      <c r="AV485" s="13" t="s">
        <v>77</v>
      </c>
      <c r="AW485" s="13" t="s">
        <v>31</v>
      </c>
      <c r="AX485" s="13" t="s">
        <v>69</v>
      </c>
      <c r="AY485" s="235" t="s">
        <v>153</v>
      </c>
    </row>
    <row r="486" s="14" customFormat="1">
      <c r="A486" s="14"/>
      <c r="B486" s="236"/>
      <c r="C486" s="237"/>
      <c r="D486" s="227" t="s">
        <v>164</v>
      </c>
      <c r="E486" s="238" t="s">
        <v>19</v>
      </c>
      <c r="F486" s="239" t="s">
        <v>554</v>
      </c>
      <c r="G486" s="237"/>
      <c r="H486" s="240">
        <v>38.082000000000001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164</v>
      </c>
      <c r="AU486" s="246" t="s">
        <v>79</v>
      </c>
      <c r="AV486" s="14" t="s">
        <v>79</v>
      </c>
      <c r="AW486" s="14" t="s">
        <v>31</v>
      </c>
      <c r="AX486" s="14" t="s">
        <v>69</v>
      </c>
      <c r="AY486" s="246" t="s">
        <v>153</v>
      </c>
    </row>
    <row r="487" s="14" customFormat="1">
      <c r="A487" s="14"/>
      <c r="B487" s="236"/>
      <c r="C487" s="237"/>
      <c r="D487" s="227" t="s">
        <v>164</v>
      </c>
      <c r="E487" s="238" t="s">
        <v>19</v>
      </c>
      <c r="F487" s="239" t="s">
        <v>555</v>
      </c>
      <c r="G487" s="237"/>
      <c r="H487" s="240">
        <v>57.851999999999997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164</v>
      </c>
      <c r="AU487" s="246" t="s">
        <v>79</v>
      </c>
      <c r="AV487" s="14" t="s">
        <v>79</v>
      </c>
      <c r="AW487" s="14" t="s">
        <v>31</v>
      </c>
      <c r="AX487" s="14" t="s">
        <v>69</v>
      </c>
      <c r="AY487" s="246" t="s">
        <v>153</v>
      </c>
    </row>
    <row r="488" s="13" customFormat="1">
      <c r="A488" s="13"/>
      <c r="B488" s="225"/>
      <c r="C488" s="226"/>
      <c r="D488" s="227" t="s">
        <v>164</v>
      </c>
      <c r="E488" s="228" t="s">
        <v>19</v>
      </c>
      <c r="F488" s="229" t="s">
        <v>541</v>
      </c>
      <c r="G488" s="226"/>
      <c r="H488" s="228" t="s">
        <v>19</v>
      </c>
      <c r="I488" s="230"/>
      <c r="J488" s="226"/>
      <c r="K488" s="226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164</v>
      </c>
      <c r="AU488" s="235" t="s">
        <v>79</v>
      </c>
      <c r="AV488" s="13" t="s">
        <v>77</v>
      </c>
      <c r="AW488" s="13" t="s">
        <v>31</v>
      </c>
      <c r="AX488" s="13" t="s">
        <v>69</v>
      </c>
      <c r="AY488" s="235" t="s">
        <v>153</v>
      </c>
    </row>
    <row r="489" s="14" customFormat="1">
      <c r="A489" s="14"/>
      <c r="B489" s="236"/>
      <c r="C489" s="237"/>
      <c r="D489" s="227" t="s">
        <v>164</v>
      </c>
      <c r="E489" s="238" t="s">
        <v>19</v>
      </c>
      <c r="F489" s="239" t="s">
        <v>543</v>
      </c>
      <c r="G489" s="237"/>
      <c r="H489" s="240">
        <v>-1.8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164</v>
      </c>
      <c r="AU489" s="246" t="s">
        <v>79</v>
      </c>
      <c r="AV489" s="14" t="s">
        <v>79</v>
      </c>
      <c r="AW489" s="14" t="s">
        <v>31</v>
      </c>
      <c r="AX489" s="14" t="s">
        <v>69</v>
      </c>
      <c r="AY489" s="246" t="s">
        <v>153</v>
      </c>
    </row>
    <row r="490" s="14" customFormat="1">
      <c r="A490" s="14"/>
      <c r="B490" s="236"/>
      <c r="C490" s="237"/>
      <c r="D490" s="227" t="s">
        <v>164</v>
      </c>
      <c r="E490" s="238" t="s">
        <v>19</v>
      </c>
      <c r="F490" s="239" t="s">
        <v>556</v>
      </c>
      <c r="G490" s="237"/>
      <c r="H490" s="240">
        <v>-5.952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164</v>
      </c>
      <c r="AU490" s="246" t="s">
        <v>79</v>
      </c>
      <c r="AV490" s="14" t="s">
        <v>79</v>
      </c>
      <c r="AW490" s="14" t="s">
        <v>31</v>
      </c>
      <c r="AX490" s="14" t="s">
        <v>69</v>
      </c>
      <c r="AY490" s="246" t="s">
        <v>153</v>
      </c>
    </row>
    <row r="491" s="13" customFormat="1">
      <c r="A491" s="13"/>
      <c r="B491" s="225"/>
      <c r="C491" s="226"/>
      <c r="D491" s="227" t="s">
        <v>164</v>
      </c>
      <c r="E491" s="228" t="s">
        <v>19</v>
      </c>
      <c r="F491" s="229" t="s">
        <v>557</v>
      </c>
      <c r="G491" s="226"/>
      <c r="H491" s="228" t="s">
        <v>19</v>
      </c>
      <c r="I491" s="230"/>
      <c r="J491" s="226"/>
      <c r="K491" s="226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164</v>
      </c>
      <c r="AU491" s="235" t="s">
        <v>79</v>
      </c>
      <c r="AV491" s="13" t="s">
        <v>77</v>
      </c>
      <c r="AW491" s="13" t="s">
        <v>31</v>
      </c>
      <c r="AX491" s="13" t="s">
        <v>69</v>
      </c>
      <c r="AY491" s="235" t="s">
        <v>153</v>
      </c>
    </row>
    <row r="492" s="14" customFormat="1">
      <c r="A492" s="14"/>
      <c r="B492" s="236"/>
      <c r="C492" s="237"/>
      <c r="D492" s="227" t="s">
        <v>164</v>
      </c>
      <c r="E492" s="238" t="s">
        <v>19</v>
      </c>
      <c r="F492" s="239" t="s">
        <v>558</v>
      </c>
      <c r="G492" s="237"/>
      <c r="H492" s="240">
        <v>30.359999999999999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164</v>
      </c>
      <c r="AU492" s="246" t="s">
        <v>79</v>
      </c>
      <c r="AV492" s="14" t="s">
        <v>79</v>
      </c>
      <c r="AW492" s="14" t="s">
        <v>31</v>
      </c>
      <c r="AX492" s="14" t="s">
        <v>69</v>
      </c>
      <c r="AY492" s="246" t="s">
        <v>153</v>
      </c>
    </row>
    <row r="493" s="13" customFormat="1">
      <c r="A493" s="13"/>
      <c r="B493" s="225"/>
      <c r="C493" s="226"/>
      <c r="D493" s="227" t="s">
        <v>164</v>
      </c>
      <c r="E493" s="228" t="s">
        <v>19</v>
      </c>
      <c r="F493" s="229" t="s">
        <v>541</v>
      </c>
      <c r="G493" s="226"/>
      <c r="H493" s="228" t="s">
        <v>19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164</v>
      </c>
      <c r="AU493" s="235" t="s">
        <v>79</v>
      </c>
      <c r="AV493" s="13" t="s">
        <v>77</v>
      </c>
      <c r="AW493" s="13" t="s">
        <v>31</v>
      </c>
      <c r="AX493" s="13" t="s">
        <v>69</v>
      </c>
      <c r="AY493" s="235" t="s">
        <v>153</v>
      </c>
    </row>
    <row r="494" s="14" customFormat="1">
      <c r="A494" s="14"/>
      <c r="B494" s="236"/>
      <c r="C494" s="237"/>
      <c r="D494" s="227" t="s">
        <v>164</v>
      </c>
      <c r="E494" s="238" t="s">
        <v>19</v>
      </c>
      <c r="F494" s="239" t="s">
        <v>547</v>
      </c>
      <c r="G494" s="237"/>
      <c r="H494" s="240">
        <v>-1.3999999999999999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164</v>
      </c>
      <c r="AU494" s="246" t="s">
        <v>79</v>
      </c>
      <c r="AV494" s="14" t="s">
        <v>79</v>
      </c>
      <c r="AW494" s="14" t="s">
        <v>31</v>
      </c>
      <c r="AX494" s="14" t="s">
        <v>69</v>
      </c>
      <c r="AY494" s="246" t="s">
        <v>153</v>
      </c>
    </row>
    <row r="495" s="13" customFormat="1">
      <c r="A495" s="13"/>
      <c r="B495" s="225"/>
      <c r="C495" s="226"/>
      <c r="D495" s="227" t="s">
        <v>164</v>
      </c>
      <c r="E495" s="228" t="s">
        <v>19</v>
      </c>
      <c r="F495" s="229" t="s">
        <v>559</v>
      </c>
      <c r="G495" s="226"/>
      <c r="H495" s="228" t="s">
        <v>19</v>
      </c>
      <c r="I495" s="230"/>
      <c r="J495" s="226"/>
      <c r="K495" s="226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164</v>
      </c>
      <c r="AU495" s="235" t="s">
        <v>79</v>
      </c>
      <c r="AV495" s="13" t="s">
        <v>77</v>
      </c>
      <c r="AW495" s="13" t="s">
        <v>31</v>
      </c>
      <c r="AX495" s="13" t="s">
        <v>69</v>
      </c>
      <c r="AY495" s="235" t="s">
        <v>153</v>
      </c>
    </row>
    <row r="496" s="14" customFormat="1">
      <c r="A496" s="14"/>
      <c r="B496" s="236"/>
      <c r="C496" s="237"/>
      <c r="D496" s="227" t="s">
        <v>164</v>
      </c>
      <c r="E496" s="238" t="s">
        <v>19</v>
      </c>
      <c r="F496" s="239" t="s">
        <v>560</v>
      </c>
      <c r="G496" s="237"/>
      <c r="H496" s="240">
        <v>33.515000000000001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164</v>
      </c>
      <c r="AU496" s="246" t="s">
        <v>79</v>
      </c>
      <c r="AV496" s="14" t="s">
        <v>79</v>
      </c>
      <c r="AW496" s="14" t="s">
        <v>31</v>
      </c>
      <c r="AX496" s="14" t="s">
        <v>69</v>
      </c>
      <c r="AY496" s="246" t="s">
        <v>153</v>
      </c>
    </row>
    <row r="497" s="13" customFormat="1">
      <c r="A497" s="13"/>
      <c r="B497" s="225"/>
      <c r="C497" s="226"/>
      <c r="D497" s="227" t="s">
        <v>164</v>
      </c>
      <c r="E497" s="228" t="s">
        <v>19</v>
      </c>
      <c r="F497" s="229" t="s">
        <v>541</v>
      </c>
      <c r="G497" s="226"/>
      <c r="H497" s="228" t="s">
        <v>19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164</v>
      </c>
      <c r="AU497" s="235" t="s">
        <v>79</v>
      </c>
      <c r="AV497" s="13" t="s">
        <v>77</v>
      </c>
      <c r="AW497" s="13" t="s">
        <v>31</v>
      </c>
      <c r="AX497" s="13" t="s">
        <v>69</v>
      </c>
      <c r="AY497" s="235" t="s">
        <v>153</v>
      </c>
    </row>
    <row r="498" s="14" customFormat="1">
      <c r="A498" s="14"/>
      <c r="B498" s="236"/>
      <c r="C498" s="237"/>
      <c r="D498" s="227" t="s">
        <v>164</v>
      </c>
      <c r="E498" s="238" t="s">
        <v>19</v>
      </c>
      <c r="F498" s="239" t="s">
        <v>543</v>
      </c>
      <c r="G498" s="237"/>
      <c r="H498" s="240">
        <v>-1.8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164</v>
      </c>
      <c r="AU498" s="246" t="s">
        <v>79</v>
      </c>
      <c r="AV498" s="14" t="s">
        <v>79</v>
      </c>
      <c r="AW498" s="14" t="s">
        <v>31</v>
      </c>
      <c r="AX498" s="14" t="s">
        <v>69</v>
      </c>
      <c r="AY498" s="246" t="s">
        <v>153</v>
      </c>
    </row>
    <row r="499" s="13" customFormat="1">
      <c r="A499" s="13"/>
      <c r="B499" s="225"/>
      <c r="C499" s="226"/>
      <c r="D499" s="227" t="s">
        <v>164</v>
      </c>
      <c r="E499" s="228" t="s">
        <v>19</v>
      </c>
      <c r="F499" s="229" t="s">
        <v>561</v>
      </c>
      <c r="G499" s="226"/>
      <c r="H499" s="228" t="s">
        <v>19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164</v>
      </c>
      <c r="AU499" s="235" t="s">
        <v>79</v>
      </c>
      <c r="AV499" s="13" t="s">
        <v>77</v>
      </c>
      <c r="AW499" s="13" t="s">
        <v>31</v>
      </c>
      <c r="AX499" s="13" t="s">
        <v>69</v>
      </c>
      <c r="AY499" s="235" t="s">
        <v>153</v>
      </c>
    </row>
    <row r="500" s="14" customFormat="1">
      <c r="A500" s="14"/>
      <c r="B500" s="236"/>
      <c r="C500" s="237"/>
      <c r="D500" s="227" t="s">
        <v>164</v>
      </c>
      <c r="E500" s="238" t="s">
        <v>19</v>
      </c>
      <c r="F500" s="239" t="s">
        <v>562</v>
      </c>
      <c r="G500" s="237"/>
      <c r="H500" s="240">
        <v>75.879999999999995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164</v>
      </c>
      <c r="AU500" s="246" t="s">
        <v>79</v>
      </c>
      <c r="AV500" s="14" t="s">
        <v>79</v>
      </c>
      <c r="AW500" s="14" t="s">
        <v>31</v>
      </c>
      <c r="AX500" s="14" t="s">
        <v>69</v>
      </c>
      <c r="AY500" s="246" t="s">
        <v>153</v>
      </c>
    </row>
    <row r="501" s="13" customFormat="1">
      <c r="A501" s="13"/>
      <c r="B501" s="225"/>
      <c r="C501" s="226"/>
      <c r="D501" s="227" t="s">
        <v>164</v>
      </c>
      <c r="E501" s="228" t="s">
        <v>19</v>
      </c>
      <c r="F501" s="229" t="s">
        <v>541</v>
      </c>
      <c r="G501" s="226"/>
      <c r="H501" s="228" t="s">
        <v>19</v>
      </c>
      <c r="I501" s="230"/>
      <c r="J501" s="226"/>
      <c r="K501" s="226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164</v>
      </c>
      <c r="AU501" s="235" t="s">
        <v>79</v>
      </c>
      <c r="AV501" s="13" t="s">
        <v>77</v>
      </c>
      <c r="AW501" s="13" t="s">
        <v>31</v>
      </c>
      <c r="AX501" s="13" t="s">
        <v>69</v>
      </c>
      <c r="AY501" s="235" t="s">
        <v>153</v>
      </c>
    </row>
    <row r="502" s="14" customFormat="1">
      <c r="A502" s="14"/>
      <c r="B502" s="236"/>
      <c r="C502" s="237"/>
      <c r="D502" s="227" t="s">
        <v>164</v>
      </c>
      <c r="E502" s="238" t="s">
        <v>19</v>
      </c>
      <c r="F502" s="239" t="s">
        <v>547</v>
      </c>
      <c r="G502" s="237"/>
      <c r="H502" s="240">
        <v>-1.3999999999999999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164</v>
      </c>
      <c r="AU502" s="246" t="s">
        <v>79</v>
      </c>
      <c r="AV502" s="14" t="s">
        <v>79</v>
      </c>
      <c r="AW502" s="14" t="s">
        <v>31</v>
      </c>
      <c r="AX502" s="14" t="s">
        <v>69</v>
      </c>
      <c r="AY502" s="246" t="s">
        <v>153</v>
      </c>
    </row>
    <row r="503" s="13" customFormat="1">
      <c r="A503" s="13"/>
      <c r="B503" s="225"/>
      <c r="C503" s="226"/>
      <c r="D503" s="227" t="s">
        <v>164</v>
      </c>
      <c r="E503" s="228" t="s">
        <v>19</v>
      </c>
      <c r="F503" s="229" t="s">
        <v>563</v>
      </c>
      <c r="G503" s="226"/>
      <c r="H503" s="228" t="s">
        <v>19</v>
      </c>
      <c r="I503" s="230"/>
      <c r="J503" s="226"/>
      <c r="K503" s="226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164</v>
      </c>
      <c r="AU503" s="235" t="s">
        <v>79</v>
      </c>
      <c r="AV503" s="13" t="s">
        <v>77</v>
      </c>
      <c r="AW503" s="13" t="s">
        <v>31</v>
      </c>
      <c r="AX503" s="13" t="s">
        <v>69</v>
      </c>
      <c r="AY503" s="235" t="s">
        <v>153</v>
      </c>
    </row>
    <row r="504" s="14" customFormat="1">
      <c r="A504" s="14"/>
      <c r="B504" s="236"/>
      <c r="C504" s="237"/>
      <c r="D504" s="227" t="s">
        <v>164</v>
      </c>
      <c r="E504" s="238" t="s">
        <v>19</v>
      </c>
      <c r="F504" s="239" t="s">
        <v>564</v>
      </c>
      <c r="G504" s="237"/>
      <c r="H504" s="240">
        <v>28.294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164</v>
      </c>
      <c r="AU504" s="246" t="s">
        <v>79</v>
      </c>
      <c r="AV504" s="14" t="s">
        <v>79</v>
      </c>
      <c r="AW504" s="14" t="s">
        <v>31</v>
      </c>
      <c r="AX504" s="14" t="s">
        <v>69</v>
      </c>
      <c r="AY504" s="246" t="s">
        <v>153</v>
      </c>
    </row>
    <row r="505" s="13" customFormat="1">
      <c r="A505" s="13"/>
      <c r="B505" s="225"/>
      <c r="C505" s="226"/>
      <c r="D505" s="227" t="s">
        <v>164</v>
      </c>
      <c r="E505" s="228" t="s">
        <v>19</v>
      </c>
      <c r="F505" s="229" t="s">
        <v>541</v>
      </c>
      <c r="G505" s="226"/>
      <c r="H505" s="228" t="s">
        <v>19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164</v>
      </c>
      <c r="AU505" s="235" t="s">
        <v>79</v>
      </c>
      <c r="AV505" s="13" t="s">
        <v>77</v>
      </c>
      <c r="AW505" s="13" t="s">
        <v>31</v>
      </c>
      <c r="AX505" s="13" t="s">
        <v>69</v>
      </c>
      <c r="AY505" s="235" t="s">
        <v>153</v>
      </c>
    </row>
    <row r="506" s="14" customFormat="1">
      <c r="A506" s="14"/>
      <c r="B506" s="236"/>
      <c r="C506" s="237"/>
      <c r="D506" s="227" t="s">
        <v>164</v>
      </c>
      <c r="E506" s="238" t="s">
        <v>19</v>
      </c>
      <c r="F506" s="239" t="s">
        <v>543</v>
      </c>
      <c r="G506" s="237"/>
      <c r="H506" s="240">
        <v>-1.8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164</v>
      </c>
      <c r="AU506" s="246" t="s">
        <v>79</v>
      </c>
      <c r="AV506" s="14" t="s">
        <v>79</v>
      </c>
      <c r="AW506" s="14" t="s">
        <v>31</v>
      </c>
      <c r="AX506" s="14" t="s">
        <v>69</v>
      </c>
      <c r="AY506" s="246" t="s">
        <v>153</v>
      </c>
    </row>
    <row r="507" s="13" customFormat="1">
      <c r="A507" s="13"/>
      <c r="B507" s="225"/>
      <c r="C507" s="226"/>
      <c r="D507" s="227" t="s">
        <v>164</v>
      </c>
      <c r="E507" s="228" t="s">
        <v>19</v>
      </c>
      <c r="F507" s="229" t="s">
        <v>565</v>
      </c>
      <c r="G507" s="226"/>
      <c r="H507" s="228" t="s">
        <v>19</v>
      </c>
      <c r="I507" s="230"/>
      <c r="J507" s="226"/>
      <c r="K507" s="226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164</v>
      </c>
      <c r="AU507" s="235" t="s">
        <v>79</v>
      </c>
      <c r="AV507" s="13" t="s">
        <v>77</v>
      </c>
      <c r="AW507" s="13" t="s">
        <v>31</v>
      </c>
      <c r="AX507" s="13" t="s">
        <v>69</v>
      </c>
      <c r="AY507" s="235" t="s">
        <v>153</v>
      </c>
    </row>
    <row r="508" s="14" customFormat="1">
      <c r="A508" s="14"/>
      <c r="B508" s="236"/>
      <c r="C508" s="237"/>
      <c r="D508" s="227" t="s">
        <v>164</v>
      </c>
      <c r="E508" s="238" t="s">
        <v>19</v>
      </c>
      <c r="F508" s="239" t="s">
        <v>566</v>
      </c>
      <c r="G508" s="237"/>
      <c r="H508" s="240">
        <v>36.174999999999997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164</v>
      </c>
      <c r="AU508" s="246" t="s">
        <v>79</v>
      </c>
      <c r="AV508" s="14" t="s">
        <v>79</v>
      </c>
      <c r="AW508" s="14" t="s">
        <v>31</v>
      </c>
      <c r="AX508" s="14" t="s">
        <v>69</v>
      </c>
      <c r="AY508" s="246" t="s">
        <v>153</v>
      </c>
    </row>
    <row r="509" s="13" customFormat="1">
      <c r="A509" s="13"/>
      <c r="B509" s="225"/>
      <c r="C509" s="226"/>
      <c r="D509" s="227" t="s">
        <v>164</v>
      </c>
      <c r="E509" s="228" t="s">
        <v>19</v>
      </c>
      <c r="F509" s="229" t="s">
        <v>541</v>
      </c>
      <c r="G509" s="226"/>
      <c r="H509" s="228" t="s">
        <v>19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164</v>
      </c>
      <c r="AU509" s="235" t="s">
        <v>79</v>
      </c>
      <c r="AV509" s="13" t="s">
        <v>77</v>
      </c>
      <c r="AW509" s="13" t="s">
        <v>31</v>
      </c>
      <c r="AX509" s="13" t="s">
        <v>69</v>
      </c>
      <c r="AY509" s="235" t="s">
        <v>153</v>
      </c>
    </row>
    <row r="510" s="14" customFormat="1">
      <c r="A510" s="14"/>
      <c r="B510" s="236"/>
      <c r="C510" s="237"/>
      <c r="D510" s="227" t="s">
        <v>164</v>
      </c>
      <c r="E510" s="238" t="s">
        <v>19</v>
      </c>
      <c r="F510" s="239" t="s">
        <v>567</v>
      </c>
      <c r="G510" s="237"/>
      <c r="H510" s="240">
        <v>-2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164</v>
      </c>
      <c r="AU510" s="246" t="s">
        <v>79</v>
      </c>
      <c r="AV510" s="14" t="s">
        <v>79</v>
      </c>
      <c r="AW510" s="14" t="s">
        <v>31</v>
      </c>
      <c r="AX510" s="14" t="s">
        <v>69</v>
      </c>
      <c r="AY510" s="246" t="s">
        <v>153</v>
      </c>
    </row>
    <row r="511" s="13" customFormat="1">
      <c r="A511" s="13"/>
      <c r="B511" s="225"/>
      <c r="C511" s="226"/>
      <c r="D511" s="227" t="s">
        <v>164</v>
      </c>
      <c r="E511" s="228" t="s">
        <v>19</v>
      </c>
      <c r="F511" s="229" t="s">
        <v>568</v>
      </c>
      <c r="G511" s="226"/>
      <c r="H511" s="228" t="s">
        <v>19</v>
      </c>
      <c r="I511" s="230"/>
      <c r="J511" s="226"/>
      <c r="K511" s="226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164</v>
      </c>
      <c r="AU511" s="235" t="s">
        <v>79</v>
      </c>
      <c r="AV511" s="13" t="s">
        <v>77</v>
      </c>
      <c r="AW511" s="13" t="s">
        <v>31</v>
      </c>
      <c r="AX511" s="13" t="s">
        <v>69</v>
      </c>
      <c r="AY511" s="235" t="s">
        <v>153</v>
      </c>
    </row>
    <row r="512" s="14" customFormat="1">
      <c r="A512" s="14"/>
      <c r="B512" s="236"/>
      <c r="C512" s="237"/>
      <c r="D512" s="227" t="s">
        <v>164</v>
      </c>
      <c r="E512" s="238" t="s">
        <v>19</v>
      </c>
      <c r="F512" s="239" t="s">
        <v>569</v>
      </c>
      <c r="G512" s="237"/>
      <c r="H512" s="240">
        <v>40.305999999999997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164</v>
      </c>
      <c r="AU512" s="246" t="s">
        <v>79</v>
      </c>
      <c r="AV512" s="14" t="s">
        <v>79</v>
      </c>
      <c r="AW512" s="14" t="s">
        <v>31</v>
      </c>
      <c r="AX512" s="14" t="s">
        <v>69</v>
      </c>
      <c r="AY512" s="246" t="s">
        <v>153</v>
      </c>
    </row>
    <row r="513" s="13" customFormat="1">
      <c r="A513" s="13"/>
      <c r="B513" s="225"/>
      <c r="C513" s="226"/>
      <c r="D513" s="227" t="s">
        <v>164</v>
      </c>
      <c r="E513" s="228" t="s">
        <v>19</v>
      </c>
      <c r="F513" s="229" t="s">
        <v>541</v>
      </c>
      <c r="G513" s="226"/>
      <c r="H513" s="228" t="s">
        <v>19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164</v>
      </c>
      <c r="AU513" s="235" t="s">
        <v>79</v>
      </c>
      <c r="AV513" s="13" t="s">
        <v>77</v>
      </c>
      <c r="AW513" s="13" t="s">
        <v>31</v>
      </c>
      <c r="AX513" s="13" t="s">
        <v>69</v>
      </c>
      <c r="AY513" s="235" t="s">
        <v>153</v>
      </c>
    </row>
    <row r="514" s="14" customFormat="1">
      <c r="A514" s="14"/>
      <c r="B514" s="236"/>
      <c r="C514" s="237"/>
      <c r="D514" s="227" t="s">
        <v>164</v>
      </c>
      <c r="E514" s="238" t="s">
        <v>19</v>
      </c>
      <c r="F514" s="239" t="s">
        <v>570</v>
      </c>
      <c r="G514" s="237"/>
      <c r="H514" s="240">
        <v>-4.6200000000000001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164</v>
      </c>
      <c r="AU514" s="246" t="s">
        <v>79</v>
      </c>
      <c r="AV514" s="14" t="s">
        <v>79</v>
      </c>
      <c r="AW514" s="14" t="s">
        <v>31</v>
      </c>
      <c r="AX514" s="14" t="s">
        <v>69</v>
      </c>
      <c r="AY514" s="246" t="s">
        <v>153</v>
      </c>
    </row>
    <row r="515" s="14" customFormat="1">
      <c r="A515" s="14"/>
      <c r="B515" s="236"/>
      <c r="C515" s="237"/>
      <c r="D515" s="227" t="s">
        <v>164</v>
      </c>
      <c r="E515" s="238" t="s">
        <v>19</v>
      </c>
      <c r="F515" s="239" t="s">
        <v>567</v>
      </c>
      <c r="G515" s="237"/>
      <c r="H515" s="240">
        <v>-2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164</v>
      </c>
      <c r="AU515" s="246" t="s">
        <v>79</v>
      </c>
      <c r="AV515" s="14" t="s">
        <v>79</v>
      </c>
      <c r="AW515" s="14" t="s">
        <v>31</v>
      </c>
      <c r="AX515" s="14" t="s">
        <v>69</v>
      </c>
      <c r="AY515" s="246" t="s">
        <v>153</v>
      </c>
    </row>
    <row r="516" s="16" customFormat="1">
      <c r="A516" s="16"/>
      <c r="B516" s="268"/>
      <c r="C516" s="269"/>
      <c r="D516" s="227" t="s">
        <v>164</v>
      </c>
      <c r="E516" s="270" t="s">
        <v>19</v>
      </c>
      <c r="F516" s="271" t="s">
        <v>571</v>
      </c>
      <c r="G516" s="269"/>
      <c r="H516" s="272">
        <v>506.24599999999998</v>
      </c>
      <c r="I516" s="273"/>
      <c r="J516" s="269"/>
      <c r="K516" s="269"/>
      <c r="L516" s="274"/>
      <c r="M516" s="275"/>
      <c r="N516" s="276"/>
      <c r="O516" s="276"/>
      <c r="P516" s="276"/>
      <c r="Q516" s="276"/>
      <c r="R516" s="276"/>
      <c r="S516" s="276"/>
      <c r="T516" s="277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78" t="s">
        <v>164</v>
      </c>
      <c r="AU516" s="278" t="s">
        <v>79</v>
      </c>
      <c r="AV516" s="16" t="s">
        <v>173</v>
      </c>
      <c r="AW516" s="16" t="s">
        <v>31</v>
      </c>
      <c r="AX516" s="16" t="s">
        <v>69</v>
      </c>
      <c r="AY516" s="278" t="s">
        <v>153</v>
      </c>
    </row>
    <row r="517" s="13" customFormat="1">
      <c r="A517" s="13"/>
      <c r="B517" s="225"/>
      <c r="C517" s="226"/>
      <c r="D517" s="227" t="s">
        <v>164</v>
      </c>
      <c r="E517" s="228" t="s">
        <v>19</v>
      </c>
      <c r="F517" s="229" t="s">
        <v>572</v>
      </c>
      <c r="G517" s="226"/>
      <c r="H517" s="228" t="s">
        <v>19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164</v>
      </c>
      <c r="AU517" s="235" t="s">
        <v>79</v>
      </c>
      <c r="AV517" s="13" t="s">
        <v>77</v>
      </c>
      <c r="AW517" s="13" t="s">
        <v>31</v>
      </c>
      <c r="AX517" s="13" t="s">
        <v>69</v>
      </c>
      <c r="AY517" s="235" t="s">
        <v>153</v>
      </c>
    </row>
    <row r="518" s="13" customFormat="1">
      <c r="A518" s="13"/>
      <c r="B518" s="225"/>
      <c r="C518" s="226"/>
      <c r="D518" s="227" t="s">
        <v>164</v>
      </c>
      <c r="E518" s="228" t="s">
        <v>19</v>
      </c>
      <c r="F518" s="229" t="s">
        <v>573</v>
      </c>
      <c r="G518" s="226"/>
      <c r="H518" s="228" t="s">
        <v>19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164</v>
      </c>
      <c r="AU518" s="235" t="s">
        <v>79</v>
      </c>
      <c r="AV518" s="13" t="s">
        <v>77</v>
      </c>
      <c r="AW518" s="13" t="s">
        <v>31</v>
      </c>
      <c r="AX518" s="13" t="s">
        <v>69</v>
      </c>
      <c r="AY518" s="235" t="s">
        <v>153</v>
      </c>
    </row>
    <row r="519" s="14" customFormat="1">
      <c r="A519" s="14"/>
      <c r="B519" s="236"/>
      <c r="C519" s="237"/>
      <c r="D519" s="227" t="s">
        <v>164</v>
      </c>
      <c r="E519" s="238" t="s">
        <v>19</v>
      </c>
      <c r="F519" s="239" t="s">
        <v>574</v>
      </c>
      <c r="G519" s="237"/>
      <c r="H519" s="240">
        <v>64.350999999999999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164</v>
      </c>
      <c r="AU519" s="246" t="s">
        <v>79</v>
      </c>
      <c r="AV519" s="14" t="s">
        <v>79</v>
      </c>
      <c r="AW519" s="14" t="s">
        <v>31</v>
      </c>
      <c r="AX519" s="14" t="s">
        <v>69</v>
      </c>
      <c r="AY519" s="246" t="s">
        <v>153</v>
      </c>
    </row>
    <row r="520" s="13" customFormat="1">
      <c r="A520" s="13"/>
      <c r="B520" s="225"/>
      <c r="C520" s="226"/>
      <c r="D520" s="227" t="s">
        <v>164</v>
      </c>
      <c r="E520" s="228" t="s">
        <v>19</v>
      </c>
      <c r="F520" s="229" t="s">
        <v>541</v>
      </c>
      <c r="G520" s="226"/>
      <c r="H520" s="228" t="s">
        <v>19</v>
      </c>
      <c r="I520" s="230"/>
      <c r="J520" s="226"/>
      <c r="K520" s="226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164</v>
      </c>
      <c r="AU520" s="235" t="s">
        <v>79</v>
      </c>
      <c r="AV520" s="13" t="s">
        <v>77</v>
      </c>
      <c r="AW520" s="13" t="s">
        <v>31</v>
      </c>
      <c r="AX520" s="13" t="s">
        <v>69</v>
      </c>
      <c r="AY520" s="235" t="s">
        <v>153</v>
      </c>
    </row>
    <row r="521" s="14" customFormat="1">
      <c r="A521" s="14"/>
      <c r="B521" s="236"/>
      <c r="C521" s="237"/>
      <c r="D521" s="227" t="s">
        <v>164</v>
      </c>
      <c r="E521" s="238" t="s">
        <v>19</v>
      </c>
      <c r="F521" s="239" t="s">
        <v>542</v>
      </c>
      <c r="G521" s="237"/>
      <c r="H521" s="240">
        <v>-4.1799999999999997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164</v>
      </c>
      <c r="AU521" s="246" t="s">
        <v>79</v>
      </c>
      <c r="AV521" s="14" t="s">
        <v>79</v>
      </c>
      <c r="AW521" s="14" t="s">
        <v>31</v>
      </c>
      <c r="AX521" s="14" t="s">
        <v>69</v>
      </c>
      <c r="AY521" s="246" t="s">
        <v>153</v>
      </c>
    </row>
    <row r="522" s="14" customFormat="1">
      <c r="A522" s="14"/>
      <c r="B522" s="236"/>
      <c r="C522" s="237"/>
      <c r="D522" s="227" t="s">
        <v>164</v>
      </c>
      <c r="E522" s="238" t="s">
        <v>19</v>
      </c>
      <c r="F522" s="239" t="s">
        <v>543</v>
      </c>
      <c r="G522" s="237"/>
      <c r="H522" s="240">
        <v>-1.8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164</v>
      </c>
      <c r="AU522" s="246" t="s">
        <v>79</v>
      </c>
      <c r="AV522" s="14" t="s">
        <v>79</v>
      </c>
      <c r="AW522" s="14" t="s">
        <v>31</v>
      </c>
      <c r="AX522" s="14" t="s">
        <v>69</v>
      </c>
      <c r="AY522" s="246" t="s">
        <v>153</v>
      </c>
    </row>
    <row r="523" s="13" customFormat="1">
      <c r="A523" s="13"/>
      <c r="B523" s="225"/>
      <c r="C523" s="226"/>
      <c r="D523" s="227" t="s">
        <v>164</v>
      </c>
      <c r="E523" s="228" t="s">
        <v>19</v>
      </c>
      <c r="F523" s="229" t="s">
        <v>575</v>
      </c>
      <c r="G523" s="226"/>
      <c r="H523" s="228" t="s">
        <v>19</v>
      </c>
      <c r="I523" s="230"/>
      <c r="J523" s="226"/>
      <c r="K523" s="226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164</v>
      </c>
      <c r="AU523" s="235" t="s">
        <v>79</v>
      </c>
      <c r="AV523" s="13" t="s">
        <v>77</v>
      </c>
      <c r="AW523" s="13" t="s">
        <v>31</v>
      </c>
      <c r="AX523" s="13" t="s">
        <v>69</v>
      </c>
      <c r="AY523" s="235" t="s">
        <v>153</v>
      </c>
    </row>
    <row r="524" s="14" customFormat="1">
      <c r="A524" s="14"/>
      <c r="B524" s="236"/>
      <c r="C524" s="237"/>
      <c r="D524" s="227" t="s">
        <v>164</v>
      </c>
      <c r="E524" s="238" t="s">
        <v>19</v>
      </c>
      <c r="F524" s="239" t="s">
        <v>576</v>
      </c>
      <c r="G524" s="237"/>
      <c r="H524" s="240">
        <v>53.478000000000002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164</v>
      </c>
      <c r="AU524" s="246" t="s">
        <v>79</v>
      </c>
      <c r="AV524" s="14" t="s">
        <v>79</v>
      </c>
      <c r="AW524" s="14" t="s">
        <v>31</v>
      </c>
      <c r="AX524" s="14" t="s">
        <v>69</v>
      </c>
      <c r="AY524" s="246" t="s">
        <v>153</v>
      </c>
    </row>
    <row r="525" s="13" customFormat="1">
      <c r="A525" s="13"/>
      <c r="B525" s="225"/>
      <c r="C525" s="226"/>
      <c r="D525" s="227" t="s">
        <v>164</v>
      </c>
      <c r="E525" s="228" t="s">
        <v>19</v>
      </c>
      <c r="F525" s="229" t="s">
        <v>541</v>
      </c>
      <c r="G525" s="226"/>
      <c r="H525" s="228" t="s">
        <v>19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164</v>
      </c>
      <c r="AU525" s="235" t="s">
        <v>79</v>
      </c>
      <c r="AV525" s="13" t="s">
        <v>77</v>
      </c>
      <c r="AW525" s="13" t="s">
        <v>31</v>
      </c>
      <c r="AX525" s="13" t="s">
        <v>69</v>
      </c>
      <c r="AY525" s="235" t="s">
        <v>153</v>
      </c>
    </row>
    <row r="526" s="14" customFormat="1">
      <c r="A526" s="14"/>
      <c r="B526" s="236"/>
      <c r="C526" s="237"/>
      <c r="D526" s="227" t="s">
        <v>164</v>
      </c>
      <c r="E526" s="238" t="s">
        <v>19</v>
      </c>
      <c r="F526" s="239" t="s">
        <v>577</v>
      </c>
      <c r="G526" s="237"/>
      <c r="H526" s="240">
        <v>-2.8500000000000001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164</v>
      </c>
      <c r="AU526" s="246" t="s">
        <v>79</v>
      </c>
      <c r="AV526" s="14" t="s">
        <v>79</v>
      </c>
      <c r="AW526" s="14" t="s">
        <v>31</v>
      </c>
      <c r="AX526" s="14" t="s">
        <v>69</v>
      </c>
      <c r="AY526" s="246" t="s">
        <v>153</v>
      </c>
    </row>
    <row r="527" s="14" customFormat="1">
      <c r="A527" s="14"/>
      <c r="B527" s="236"/>
      <c r="C527" s="237"/>
      <c r="D527" s="227" t="s">
        <v>164</v>
      </c>
      <c r="E527" s="238" t="s">
        <v>19</v>
      </c>
      <c r="F527" s="239" t="s">
        <v>578</v>
      </c>
      <c r="G527" s="237"/>
      <c r="H527" s="240">
        <v>-1.6000000000000001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164</v>
      </c>
      <c r="AU527" s="246" t="s">
        <v>79</v>
      </c>
      <c r="AV527" s="14" t="s">
        <v>79</v>
      </c>
      <c r="AW527" s="14" t="s">
        <v>31</v>
      </c>
      <c r="AX527" s="14" t="s">
        <v>69</v>
      </c>
      <c r="AY527" s="246" t="s">
        <v>153</v>
      </c>
    </row>
    <row r="528" s="13" customFormat="1">
      <c r="A528" s="13"/>
      <c r="B528" s="225"/>
      <c r="C528" s="226"/>
      <c r="D528" s="227" t="s">
        <v>164</v>
      </c>
      <c r="E528" s="228" t="s">
        <v>19</v>
      </c>
      <c r="F528" s="229" t="s">
        <v>579</v>
      </c>
      <c r="G528" s="226"/>
      <c r="H528" s="228" t="s">
        <v>19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164</v>
      </c>
      <c r="AU528" s="235" t="s">
        <v>79</v>
      </c>
      <c r="AV528" s="13" t="s">
        <v>77</v>
      </c>
      <c r="AW528" s="13" t="s">
        <v>31</v>
      </c>
      <c r="AX528" s="13" t="s">
        <v>69</v>
      </c>
      <c r="AY528" s="235" t="s">
        <v>153</v>
      </c>
    </row>
    <row r="529" s="14" customFormat="1">
      <c r="A529" s="14"/>
      <c r="B529" s="236"/>
      <c r="C529" s="237"/>
      <c r="D529" s="227" t="s">
        <v>164</v>
      </c>
      <c r="E529" s="238" t="s">
        <v>19</v>
      </c>
      <c r="F529" s="239" t="s">
        <v>580</v>
      </c>
      <c r="G529" s="237"/>
      <c r="H529" s="240">
        <v>53.700000000000003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164</v>
      </c>
      <c r="AU529" s="246" t="s">
        <v>79</v>
      </c>
      <c r="AV529" s="14" t="s">
        <v>79</v>
      </c>
      <c r="AW529" s="14" t="s">
        <v>31</v>
      </c>
      <c r="AX529" s="14" t="s">
        <v>69</v>
      </c>
      <c r="AY529" s="246" t="s">
        <v>153</v>
      </c>
    </row>
    <row r="530" s="13" customFormat="1">
      <c r="A530" s="13"/>
      <c r="B530" s="225"/>
      <c r="C530" s="226"/>
      <c r="D530" s="227" t="s">
        <v>164</v>
      </c>
      <c r="E530" s="228" t="s">
        <v>19</v>
      </c>
      <c r="F530" s="229" t="s">
        <v>541</v>
      </c>
      <c r="G530" s="226"/>
      <c r="H530" s="228" t="s">
        <v>19</v>
      </c>
      <c r="I530" s="230"/>
      <c r="J530" s="226"/>
      <c r="K530" s="226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164</v>
      </c>
      <c r="AU530" s="235" t="s">
        <v>79</v>
      </c>
      <c r="AV530" s="13" t="s">
        <v>77</v>
      </c>
      <c r="AW530" s="13" t="s">
        <v>31</v>
      </c>
      <c r="AX530" s="13" t="s">
        <v>69</v>
      </c>
      <c r="AY530" s="235" t="s">
        <v>153</v>
      </c>
    </row>
    <row r="531" s="14" customFormat="1">
      <c r="A531" s="14"/>
      <c r="B531" s="236"/>
      <c r="C531" s="237"/>
      <c r="D531" s="227" t="s">
        <v>164</v>
      </c>
      <c r="E531" s="238" t="s">
        <v>19</v>
      </c>
      <c r="F531" s="239" t="s">
        <v>542</v>
      </c>
      <c r="G531" s="237"/>
      <c r="H531" s="240">
        <v>-4.1799999999999997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164</v>
      </c>
      <c r="AU531" s="246" t="s">
        <v>79</v>
      </c>
      <c r="AV531" s="14" t="s">
        <v>79</v>
      </c>
      <c r="AW531" s="14" t="s">
        <v>31</v>
      </c>
      <c r="AX531" s="14" t="s">
        <v>69</v>
      </c>
      <c r="AY531" s="246" t="s">
        <v>153</v>
      </c>
    </row>
    <row r="532" s="14" customFormat="1">
      <c r="A532" s="14"/>
      <c r="B532" s="236"/>
      <c r="C532" s="237"/>
      <c r="D532" s="227" t="s">
        <v>164</v>
      </c>
      <c r="E532" s="238" t="s">
        <v>19</v>
      </c>
      <c r="F532" s="239" t="s">
        <v>578</v>
      </c>
      <c r="G532" s="237"/>
      <c r="H532" s="240">
        <v>-1.6000000000000001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164</v>
      </c>
      <c r="AU532" s="246" t="s">
        <v>79</v>
      </c>
      <c r="AV532" s="14" t="s">
        <v>79</v>
      </c>
      <c r="AW532" s="14" t="s">
        <v>31</v>
      </c>
      <c r="AX532" s="14" t="s">
        <v>69</v>
      </c>
      <c r="AY532" s="246" t="s">
        <v>153</v>
      </c>
    </row>
    <row r="533" s="13" customFormat="1">
      <c r="A533" s="13"/>
      <c r="B533" s="225"/>
      <c r="C533" s="226"/>
      <c r="D533" s="227" t="s">
        <v>164</v>
      </c>
      <c r="E533" s="228" t="s">
        <v>19</v>
      </c>
      <c r="F533" s="229" t="s">
        <v>581</v>
      </c>
      <c r="G533" s="226"/>
      <c r="H533" s="228" t="s">
        <v>19</v>
      </c>
      <c r="I533" s="230"/>
      <c r="J533" s="226"/>
      <c r="K533" s="226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164</v>
      </c>
      <c r="AU533" s="235" t="s">
        <v>79</v>
      </c>
      <c r="AV533" s="13" t="s">
        <v>77</v>
      </c>
      <c r="AW533" s="13" t="s">
        <v>31</v>
      </c>
      <c r="AX533" s="13" t="s">
        <v>69</v>
      </c>
      <c r="AY533" s="235" t="s">
        <v>153</v>
      </c>
    </row>
    <row r="534" s="14" customFormat="1">
      <c r="A534" s="14"/>
      <c r="B534" s="236"/>
      <c r="C534" s="237"/>
      <c r="D534" s="227" t="s">
        <v>164</v>
      </c>
      <c r="E534" s="238" t="s">
        <v>19</v>
      </c>
      <c r="F534" s="239" t="s">
        <v>552</v>
      </c>
      <c r="G534" s="237"/>
      <c r="H534" s="240">
        <v>9.827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164</v>
      </c>
      <c r="AU534" s="246" t="s">
        <v>79</v>
      </c>
      <c r="AV534" s="14" t="s">
        <v>79</v>
      </c>
      <c r="AW534" s="14" t="s">
        <v>31</v>
      </c>
      <c r="AX534" s="14" t="s">
        <v>69</v>
      </c>
      <c r="AY534" s="246" t="s">
        <v>153</v>
      </c>
    </row>
    <row r="535" s="13" customFormat="1">
      <c r="A535" s="13"/>
      <c r="B535" s="225"/>
      <c r="C535" s="226"/>
      <c r="D535" s="227" t="s">
        <v>164</v>
      </c>
      <c r="E535" s="228" t="s">
        <v>19</v>
      </c>
      <c r="F535" s="229" t="s">
        <v>541</v>
      </c>
      <c r="G535" s="226"/>
      <c r="H535" s="228" t="s">
        <v>19</v>
      </c>
      <c r="I535" s="230"/>
      <c r="J535" s="226"/>
      <c r="K535" s="226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164</v>
      </c>
      <c r="AU535" s="235" t="s">
        <v>79</v>
      </c>
      <c r="AV535" s="13" t="s">
        <v>77</v>
      </c>
      <c r="AW535" s="13" t="s">
        <v>31</v>
      </c>
      <c r="AX535" s="13" t="s">
        <v>69</v>
      </c>
      <c r="AY535" s="235" t="s">
        <v>153</v>
      </c>
    </row>
    <row r="536" s="14" customFormat="1">
      <c r="A536" s="14"/>
      <c r="B536" s="236"/>
      <c r="C536" s="237"/>
      <c r="D536" s="227" t="s">
        <v>164</v>
      </c>
      <c r="E536" s="238" t="s">
        <v>19</v>
      </c>
      <c r="F536" s="239" t="s">
        <v>547</v>
      </c>
      <c r="G536" s="237"/>
      <c r="H536" s="240">
        <v>-1.3999999999999999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164</v>
      </c>
      <c r="AU536" s="246" t="s">
        <v>79</v>
      </c>
      <c r="AV536" s="14" t="s">
        <v>79</v>
      </c>
      <c r="AW536" s="14" t="s">
        <v>31</v>
      </c>
      <c r="AX536" s="14" t="s">
        <v>69</v>
      </c>
      <c r="AY536" s="246" t="s">
        <v>153</v>
      </c>
    </row>
    <row r="537" s="13" customFormat="1">
      <c r="A537" s="13"/>
      <c r="B537" s="225"/>
      <c r="C537" s="226"/>
      <c r="D537" s="227" t="s">
        <v>164</v>
      </c>
      <c r="E537" s="228" t="s">
        <v>19</v>
      </c>
      <c r="F537" s="229" t="s">
        <v>582</v>
      </c>
      <c r="G537" s="226"/>
      <c r="H537" s="228" t="s">
        <v>19</v>
      </c>
      <c r="I537" s="230"/>
      <c r="J537" s="226"/>
      <c r="K537" s="226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164</v>
      </c>
      <c r="AU537" s="235" t="s">
        <v>79</v>
      </c>
      <c r="AV537" s="13" t="s">
        <v>77</v>
      </c>
      <c r="AW537" s="13" t="s">
        <v>31</v>
      </c>
      <c r="AX537" s="13" t="s">
        <v>69</v>
      </c>
      <c r="AY537" s="235" t="s">
        <v>153</v>
      </c>
    </row>
    <row r="538" s="14" customFormat="1">
      <c r="A538" s="14"/>
      <c r="B538" s="236"/>
      <c r="C538" s="237"/>
      <c r="D538" s="227" t="s">
        <v>164</v>
      </c>
      <c r="E538" s="238" t="s">
        <v>19</v>
      </c>
      <c r="F538" s="239" t="s">
        <v>583</v>
      </c>
      <c r="G538" s="237"/>
      <c r="H538" s="240">
        <v>52.706000000000003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164</v>
      </c>
      <c r="AU538" s="246" t="s">
        <v>79</v>
      </c>
      <c r="AV538" s="14" t="s">
        <v>79</v>
      </c>
      <c r="AW538" s="14" t="s">
        <v>31</v>
      </c>
      <c r="AX538" s="14" t="s">
        <v>69</v>
      </c>
      <c r="AY538" s="246" t="s">
        <v>153</v>
      </c>
    </row>
    <row r="539" s="13" customFormat="1">
      <c r="A539" s="13"/>
      <c r="B539" s="225"/>
      <c r="C539" s="226"/>
      <c r="D539" s="227" t="s">
        <v>164</v>
      </c>
      <c r="E539" s="228" t="s">
        <v>19</v>
      </c>
      <c r="F539" s="229" t="s">
        <v>541</v>
      </c>
      <c r="G539" s="226"/>
      <c r="H539" s="228" t="s">
        <v>19</v>
      </c>
      <c r="I539" s="230"/>
      <c r="J539" s="226"/>
      <c r="K539" s="226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164</v>
      </c>
      <c r="AU539" s="235" t="s">
        <v>79</v>
      </c>
      <c r="AV539" s="13" t="s">
        <v>77</v>
      </c>
      <c r="AW539" s="13" t="s">
        <v>31</v>
      </c>
      <c r="AX539" s="13" t="s">
        <v>69</v>
      </c>
      <c r="AY539" s="235" t="s">
        <v>153</v>
      </c>
    </row>
    <row r="540" s="14" customFormat="1">
      <c r="A540" s="14"/>
      <c r="B540" s="236"/>
      <c r="C540" s="237"/>
      <c r="D540" s="227" t="s">
        <v>164</v>
      </c>
      <c r="E540" s="238" t="s">
        <v>19</v>
      </c>
      <c r="F540" s="239" t="s">
        <v>543</v>
      </c>
      <c r="G540" s="237"/>
      <c r="H540" s="240">
        <v>-1.8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164</v>
      </c>
      <c r="AU540" s="246" t="s">
        <v>79</v>
      </c>
      <c r="AV540" s="14" t="s">
        <v>79</v>
      </c>
      <c r="AW540" s="14" t="s">
        <v>31</v>
      </c>
      <c r="AX540" s="14" t="s">
        <v>69</v>
      </c>
      <c r="AY540" s="246" t="s">
        <v>153</v>
      </c>
    </row>
    <row r="541" s="14" customFormat="1">
      <c r="A541" s="14"/>
      <c r="B541" s="236"/>
      <c r="C541" s="237"/>
      <c r="D541" s="227" t="s">
        <v>164</v>
      </c>
      <c r="E541" s="238" t="s">
        <v>19</v>
      </c>
      <c r="F541" s="239" t="s">
        <v>547</v>
      </c>
      <c r="G541" s="237"/>
      <c r="H541" s="240">
        <v>-1.3999999999999999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164</v>
      </c>
      <c r="AU541" s="246" t="s">
        <v>79</v>
      </c>
      <c r="AV541" s="14" t="s">
        <v>79</v>
      </c>
      <c r="AW541" s="14" t="s">
        <v>31</v>
      </c>
      <c r="AX541" s="14" t="s">
        <v>69</v>
      </c>
      <c r="AY541" s="246" t="s">
        <v>153</v>
      </c>
    </row>
    <row r="542" s="14" customFormat="1">
      <c r="A542" s="14"/>
      <c r="B542" s="236"/>
      <c r="C542" s="237"/>
      <c r="D542" s="227" t="s">
        <v>164</v>
      </c>
      <c r="E542" s="238" t="s">
        <v>19</v>
      </c>
      <c r="F542" s="239" t="s">
        <v>584</v>
      </c>
      <c r="G542" s="237"/>
      <c r="H542" s="240">
        <v>-1.8400000000000001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164</v>
      </c>
      <c r="AU542" s="246" t="s">
        <v>79</v>
      </c>
      <c r="AV542" s="14" t="s">
        <v>79</v>
      </c>
      <c r="AW542" s="14" t="s">
        <v>31</v>
      </c>
      <c r="AX542" s="14" t="s">
        <v>69</v>
      </c>
      <c r="AY542" s="246" t="s">
        <v>153</v>
      </c>
    </row>
    <row r="543" s="13" customFormat="1">
      <c r="A543" s="13"/>
      <c r="B543" s="225"/>
      <c r="C543" s="226"/>
      <c r="D543" s="227" t="s">
        <v>164</v>
      </c>
      <c r="E543" s="228" t="s">
        <v>19</v>
      </c>
      <c r="F543" s="229" t="s">
        <v>585</v>
      </c>
      <c r="G543" s="226"/>
      <c r="H543" s="228" t="s">
        <v>19</v>
      </c>
      <c r="I543" s="230"/>
      <c r="J543" s="226"/>
      <c r="K543" s="226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164</v>
      </c>
      <c r="AU543" s="235" t="s">
        <v>79</v>
      </c>
      <c r="AV543" s="13" t="s">
        <v>77</v>
      </c>
      <c r="AW543" s="13" t="s">
        <v>31</v>
      </c>
      <c r="AX543" s="13" t="s">
        <v>69</v>
      </c>
      <c r="AY543" s="235" t="s">
        <v>153</v>
      </c>
    </row>
    <row r="544" s="14" customFormat="1">
      <c r="A544" s="14"/>
      <c r="B544" s="236"/>
      <c r="C544" s="237"/>
      <c r="D544" s="227" t="s">
        <v>164</v>
      </c>
      <c r="E544" s="238" t="s">
        <v>19</v>
      </c>
      <c r="F544" s="239" t="s">
        <v>586</v>
      </c>
      <c r="G544" s="237"/>
      <c r="H544" s="240">
        <v>49.262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164</v>
      </c>
      <c r="AU544" s="246" t="s">
        <v>79</v>
      </c>
      <c r="AV544" s="14" t="s">
        <v>79</v>
      </c>
      <c r="AW544" s="14" t="s">
        <v>31</v>
      </c>
      <c r="AX544" s="14" t="s">
        <v>69</v>
      </c>
      <c r="AY544" s="246" t="s">
        <v>153</v>
      </c>
    </row>
    <row r="545" s="13" customFormat="1">
      <c r="A545" s="13"/>
      <c r="B545" s="225"/>
      <c r="C545" s="226"/>
      <c r="D545" s="227" t="s">
        <v>164</v>
      </c>
      <c r="E545" s="228" t="s">
        <v>19</v>
      </c>
      <c r="F545" s="229" t="s">
        <v>541</v>
      </c>
      <c r="G545" s="226"/>
      <c r="H545" s="228" t="s">
        <v>19</v>
      </c>
      <c r="I545" s="230"/>
      <c r="J545" s="226"/>
      <c r="K545" s="226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164</v>
      </c>
      <c r="AU545" s="235" t="s">
        <v>79</v>
      </c>
      <c r="AV545" s="13" t="s">
        <v>77</v>
      </c>
      <c r="AW545" s="13" t="s">
        <v>31</v>
      </c>
      <c r="AX545" s="13" t="s">
        <v>69</v>
      </c>
      <c r="AY545" s="235" t="s">
        <v>153</v>
      </c>
    </row>
    <row r="546" s="14" customFormat="1">
      <c r="A546" s="14"/>
      <c r="B546" s="236"/>
      <c r="C546" s="237"/>
      <c r="D546" s="227" t="s">
        <v>164</v>
      </c>
      <c r="E546" s="238" t="s">
        <v>19</v>
      </c>
      <c r="F546" s="239" t="s">
        <v>543</v>
      </c>
      <c r="G546" s="237"/>
      <c r="H546" s="240">
        <v>-1.8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164</v>
      </c>
      <c r="AU546" s="246" t="s">
        <v>79</v>
      </c>
      <c r="AV546" s="14" t="s">
        <v>79</v>
      </c>
      <c r="AW546" s="14" t="s">
        <v>31</v>
      </c>
      <c r="AX546" s="14" t="s">
        <v>69</v>
      </c>
      <c r="AY546" s="246" t="s">
        <v>153</v>
      </c>
    </row>
    <row r="547" s="14" customFormat="1">
      <c r="A547" s="14"/>
      <c r="B547" s="236"/>
      <c r="C547" s="237"/>
      <c r="D547" s="227" t="s">
        <v>164</v>
      </c>
      <c r="E547" s="238" t="s">
        <v>19</v>
      </c>
      <c r="F547" s="239" t="s">
        <v>587</v>
      </c>
      <c r="G547" s="237"/>
      <c r="H547" s="240">
        <v>-1.98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164</v>
      </c>
      <c r="AU547" s="246" t="s">
        <v>79</v>
      </c>
      <c r="AV547" s="14" t="s">
        <v>79</v>
      </c>
      <c r="AW547" s="14" t="s">
        <v>31</v>
      </c>
      <c r="AX547" s="14" t="s">
        <v>69</v>
      </c>
      <c r="AY547" s="246" t="s">
        <v>153</v>
      </c>
    </row>
    <row r="548" s="13" customFormat="1">
      <c r="A548" s="13"/>
      <c r="B548" s="225"/>
      <c r="C548" s="226"/>
      <c r="D548" s="227" t="s">
        <v>164</v>
      </c>
      <c r="E548" s="228" t="s">
        <v>19</v>
      </c>
      <c r="F548" s="229" t="s">
        <v>588</v>
      </c>
      <c r="G548" s="226"/>
      <c r="H548" s="228" t="s">
        <v>19</v>
      </c>
      <c r="I548" s="230"/>
      <c r="J548" s="226"/>
      <c r="K548" s="226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164</v>
      </c>
      <c r="AU548" s="235" t="s">
        <v>79</v>
      </c>
      <c r="AV548" s="13" t="s">
        <v>77</v>
      </c>
      <c r="AW548" s="13" t="s">
        <v>31</v>
      </c>
      <c r="AX548" s="13" t="s">
        <v>69</v>
      </c>
      <c r="AY548" s="235" t="s">
        <v>153</v>
      </c>
    </row>
    <row r="549" s="14" customFormat="1">
      <c r="A549" s="14"/>
      <c r="B549" s="236"/>
      <c r="C549" s="237"/>
      <c r="D549" s="227" t="s">
        <v>164</v>
      </c>
      <c r="E549" s="238" t="s">
        <v>19</v>
      </c>
      <c r="F549" s="239" t="s">
        <v>589</v>
      </c>
      <c r="G549" s="237"/>
      <c r="H549" s="240">
        <v>17.085999999999999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164</v>
      </c>
      <c r="AU549" s="246" t="s">
        <v>79</v>
      </c>
      <c r="AV549" s="14" t="s">
        <v>79</v>
      </c>
      <c r="AW549" s="14" t="s">
        <v>31</v>
      </c>
      <c r="AX549" s="14" t="s">
        <v>69</v>
      </c>
      <c r="AY549" s="246" t="s">
        <v>153</v>
      </c>
    </row>
    <row r="550" s="13" customFormat="1">
      <c r="A550" s="13"/>
      <c r="B550" s="225"/>
      <c r="C550" s="226"/>
      <c r="D550" s="227" t="s">
        <v>164</v>
      </c>
      <c r="E550" s="228" t="s">
        <v>19</v>
      </c>
      <c r="F550" s="229" t="s">
        <v>541</v>
      </c>
      <c r="G550" s="226"/>
      <c r="H550" s="228" t="s">
        <v>19</v>
      </c>
      <c r="I550" s="230"/>
      <c r="J550" s="226"/>
      <c r="K550" s="226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164</v>
      </c>
      <c r="AU550" s="235" t="s">
        <v>79</v>
      </c>
      <c r="AV550" s="13" t="s">
        <v>77</v>
      </c>
      <c r="AW550" s="13" t="s">
        <v>31</v>
      </c>
      <c r="AX550" s="13" t="s">
        <v>69</v>
      </c>
      <c r="AY550" s="235" t="s">
        <v>153</v>
      </c>
    </row>
    <row r="551" s="14" customFormat="1">
      <c r="A551" s="14"/>
      <c r="B551" s="236"/>
      <c r="C551" s="237"/>
      <c r="D551" s="227" t="s">
        <v>164</v>
      </c>
      <c r="E551" s="238" t="s">
        <v>19</v>
      </c>
      <c r="F551" s="239" t="s">
        <v>578</v>
      </c>
      <c r="G551" s="237"/>
      <c r="H551" s="240">
        <v>-1.6000000000000001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164</v>
      </c>
      <c r="AU551" s="246" t="s">
        <v>79</v>
      </c>
      <c r="AV551" s="14" t="s">
        <v>79</v>
      </c>
      <c r="AW551" s="14" t="s">
        <v>31</v>
      </c>
      <c r="AX551" s="14" t="s">
        <v>69</v>
      </c>
      <c r="AY551" s="246" t="s">
        <v>153</v>
      </c>
    </row>
    <row r="552" s="14" customFormat="1">
      <c r="A552" s="14"/>
      <c r="B552" s="236"/>
      <c r="C552" s="237"/>
      <c r="D552" s="227" t="s">
        <v>164</v>
      </c>
      <c r="E552" s="238" t="s">
        <v>19</v>
      </c>
      <c r="F552" s="239" t="s">
        <v>590</v>
      </c>
      <c r="G552" s="237"/>
      <c r="H552" s="240">
        <v>-2.7999999999999998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164</v>
      </c>
      <c r="AU552" s="246" t="s">
        <v>79</v>
      </c>
      <c r="AV552" s="14" t="s">
        <v>79</v>
      </c>
      <c r="AW552" s="14" t="s">
        <v>31</v>
      </c>
      <c r="AX552" s="14" t="s">
        <v>69</v>
      </c>
      <c r="AY552" s="246" t="s">
        <v>153</v>
      </c>
    </row>
    <row r="553" s="13" customFormat="1">
      <c r="A553" s="13"/>
      <c r="B553" s="225"/>
      <c r="C553" s="226"/>
      <c r="D553" s="227" t="s">
        <v>164</v>
      </c>
      <c r="E553" s="228" t="s">
        <v>19</v>
      </c>
      <c r="F553" s="229" t="s">
        <v>591</v>
      </c>
      <c r="G553" s="226"/>
      <c r="H553" s="228" t="s">
        <v>19</v>
      </c>
      <c r="I553" s="230"/>
      <c r="J553" s="226"/>
      <c r="K553" s="226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164</v>
      </c>
      <c r="AU553" s="235" t="s">
        <v>79</v>
      </c>
      <c r="AV553" s="13" t="s">
        <v>77</v>
      </c>
      <c r="AW553" s="13" t="s">
        <v>31</v>
      </c>
      <c r="AX553" s="13" t="s">
        <v>69</v>
      </c>
      <c r="AY553" s="235" t="s">
        <v>153</v>
      </c>
    </row>
    <row r="554" s="14" customFormat="1">
      <c r="A554" s="14"/>
      <c r="B554" s="236"/>
      <c r="C554" s="237"/>
      <c r="D554" s="227" t="s">
        <v>164</v>
      </c>
      <c r="E554" s="238" t="s">
        <v>19</v>
      </c>
      <c r="F554" s="239" t="s">
        <v>592</v>
      </c>
      <c r="G554" s="237"/>
      <c r="H554" s="240">
        <v>40.417999999999999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164</v>
      </c>
      <c r="AU554" s="246" t="s">
        <v>79</v>
      </c>
      <c r="AV554" s="14" t="s">
        <v>79</v>
      </c>
      <c r="AW554" s="14" t="s">
        <v>31</v>
      </c>
      <c r="AX554" s="14" t="s">
        <v>69</v>
      </c>
      <c r="AY554" s="246" t="s">
        <v>153</v>
      </c>
    </row>
    <row r="555" s="14" customFormat="1">
      <c r="A555" s="14"/>
      <c r="B555" s="236"/>
      <c r="C555" s="237"/>
      <c r="D555" s="227" t="s">
        <v>164</v>
      </c>
      <c r="E555" s="238" t="s">
        <v>19</v>
      </c>
      <c r="F555" s="239" t="s">
        <v>593</v>
      </c>
      <c r="G555" s="237"/>
      <c r="H555" s="240">
        <v>22.434000000000001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164</v>
      </c>
      <c r="AU555" s="246" t="s">
        <v>79</v>
      </c>
      <c r="AV555" s="14" t="s">
        <v>79</v>
      </c>
      <c r="AW555" s="14" t="s">
        <v>31</v>
      </c>
      <c r="AX555" s="14" t="s">
        <v>69</v>
      </c>
      <c r="AY555" s="246" t="s">
        <v>153</v>
      </c>
    </row>
    <row r="556" s="13" customFormat="1">
      <c r="A556" s="13"/>
      <c r="B556" s="225"/>
      <c r="C556" s="226"/>
      <c r="D556" s="227" t="s">
        <v>164</v>
      </c>
      <c r="E556" s="228" t="s">
        <v>19</v>
      </c>
      <c r="F556" s="229" t="s">
        <v>541</v>
      </c>
      <c r="G556" s="226"/>
      <c r="H556" s="228" t="s">
        <v>19</v>
      </c>
      <c r="I556" s="230"/>
      <c r="J556" s="226"/>
      <c r="K556" s="226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164</v>
      </c>
      <c r="AU556" s="235" t="s">
        <v>79</v>
      </c>
      <c r="AV556" s="13" t="s">
        <v>77</v>
      </c>
      <c r="AW556" s="13" t="s">
        <v>31</v>
      </c>
      <c r="AX556" s="13" t="s">
        <v>69</v>
      </c>
      <c r="AY556" s="235" t="s">
        <v>153</v>
      </c>
    </row>
    <row r="557" s="14" customFormat="1">
      <c r="A557" s="14"/>
      <c r="B557" s="236"/>
      <c r="C557" s="237"/>
      <c r="D557" s="227" t="s">
        <v>164</v>
      </c>
      <c r="E557" s="238" t="s">
        <v>19</v>
      </c>
      <c r="F557" s="239" t="s">
        <v>594</v>
      </c>
      <c r="G557" s="237"/>
      <c r="H557" s="240">
        <v>-6.4000000000000004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164</v>
      </c>
      <c r="AU557" s="246" t="s">
        <v>79</v>
      </c>
      <c r="AV557" s="14" t="s">
        <v>79</v>
      </c>
      <c r="AW557" s="14" t="s">
        <v>31</v>
      </c>
      <c r="AX557" s="14" t="s">
        <v>69</v>
      </c>
      <c r="AY557" s="246" t="s">
        <v>153</v>
      </c>
    </row>
    <row r="558" s="14" customFormat="1">
      <c r="A558" s="14"/>
      <c r="B558" s="236"/>
      <c r="C558" s="237"/>
      <c r="D558" s="227" t="s">
        <v>164</v>
      </c>
      <c r="E558" s="238" t="s">
        <v>19</v>
      </c>
      <c r="F558" s="239" t="s">
        <v>595</v>
      </c>
      <c r="G558" s="237"/>
      <c r="H558" s="240">
        <v>-5.4000000000000004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164</v>
      </c>
      <c r="AU558" s="246" t="s">
        <v>79</v>
      </c>
      <c r="AV558" s="14" t="s">
        <v>79</v>
      </c>
      <c r="AW558" s="14" t="s">
        <v>31</v>
      </c>
      <c r="AX558" s="14" t="s">
        <v>69</v>
      </c>
      <c r="AY558" s="246" t="s">
        <v>153</v>
      </c>
    </row>
    <row r="559" s="14" customFormat="1">
      <c r="A559" s="14"/>
      <c r="B559" s="236"/>
      <c r="C559" s="237"/>
      <c r="D559" s="227" t="s">
        <v>164</v>
      </c>
      <c r="E559" s="238" t="s">
        <v>19</v>
      </c>
      <c r="F559" s="239" t="s">
        <v>596</v>
      </c>
      <c r="G559" s="237"/>
      <c r="H559" s="240">
        <v>-1.2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164</v>
      </c>
      <c r="AU559" s="246" t="s">
        <v>79</v>
      </c>
      <c r="AV559" s="14" t="s">
        <v>79</v>
      </c>
      <c r="AW559" s="14" t="s">
        <v>31</v>
      </c>
      <c r="AX559" s="14" t="s">
        <v>69</v>
      </c>
      <c r="AY559" s="246" t="s">
        <v>153</v>
      </c>
    </row>
    <row r="560" s="13" customFormat="1">
      <c r="A560" s="13"/>
      <c r="B560" s="225"/>
      <c r="C560" s="226"/>
      <c r="D560" s="227" t="s">
        <v>164</v>
      </c>
      <c r="E560" s="228" t="s">
        <v>19</v>
      </c>
      <c r="F560" s="229" t="s">
        <v>597</v>
      </c>
      <c r="G560" s="226"/>
      <c r="H560" s="228" t="s">
        <v>19</v>
      </c>
      <c r="I560" s="230"/>
      <c r="J560" s="226"/>
      <c r="K560" s="226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164</v>
      </c>
      <c r="AU560" s="235" t="s">
        <v>79</v>
      </c>
      <c r="AV560" s="13" t="s">
        <v>77</v>
      </c>
      <c r="AW560" s="13" t="s">
        <v>31</v>
      </c>
      <c r="AX560" s="13" t="s">
        <v>69</v>
      </c>
      <c r="AY560" s="235" t="s">
        <v>153</v>
      </c>
    </row>
    <row r="561" s="14" customFormat="1">
      <c r="A561" s="14"/>
      <c r="B561" s="236"/>
      <c r="C561" s="237"/>
      <c r="D561" s="227" t="s">
        <v>164</v>
      </c>
      <c r="E561" s="238" t="s">
        <v>19</v>
      </c>
      <c r="F561" s="239" t="s">
        <v>598</v>
      </c>
      <c r="G561" s="237"/>
      <c r="H561" s="240">
        <v>34.173000000000002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164</v>
      </c>
      <c r="AU561" s="246" t="s">
        <v>79</v>
      </c>
      <c r="AV561" s="14" t="s">
        <v>79</v>
      </c>
      <c r="AW561" s="14" t="s">
        <v>31</v>
      </c>
      <c r="AX561" s="14" t="s">
        <v>69</v>
      </c>
      <c r="AY561" s="246" t="s">
        <v>153</v>
      </c>
    </row>
    <row r="562" s="13" customFormat="1">
      <c r="A562" s="13"/>
      <c r="B562" s="225"/>
      <c r="C562" s="226"/>
      <c r="D562" s="227" t="s">
        <v>164</v>
      </c>
      <c r="E562" s="228" t="s">
        <v>19</v>
      </c>
      <c r="F562" s="229" t="s">
        <v>541</v>
      </c>
      <c r="G562" s="226"/>
      <c r="H562" s="228" t="s">
        <v>19</v>
      </c>
      <c r="I562" s="230"/>
      <c r="J562" s="226"/>
      <c r="K562" s="226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164</v>
      </c>
      <c r="AU562" s="235" t="s">
        <v>79</v>
      </c>
      <c r="AV562" s="13" t="s">
        <v>77</v>
      </c>
      <c r="AW562" s="13" t="s">
        <v>31</v>
      </c>
      <c r="AX562" s="13" t="s">
        <v>69</v>
      </c>
      <c r="AY562" s="235" t="s">
        <v>153</v>
      </c>
    </row>
    <row r="563" s="14" customFormat="1">
      <c r="A563" s="14"/>
      <c r="B563" s="236"/>
      <c r="C563" s="237"/>
      <c r="D563" s="227" t="s">
        <v>164</v>
      </c>
      <c r="E563" s="238" t="s">
        <v>19</v>
      </c>
      <c r="F563" s="239" t="s">
        <v>578</v>
      </c>
      <c r="G563" s="237"/>
      <c r="H563" s="240">
        <v>-1.6000000000000001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164</v>
      </c>
      <c r="AU563" s="246" t="s">
        <v>79</v>
      </c>
      <c r="AV563" s="14" t="s">
        <v>79</v>
      </c>
      <c r="AW563" s="14" t="s">
        <v>31</v>
      </c>
      <c r="AX563" s="14" t="s">
        <v>69</v>
      </c>
      <c r="AY563" s="246" t="s">
        <v>153</v>
      </c>
    </row>
    <row r="564" s="13" customFormat="1">
      <c r="A564" s="13"/>
      <c r="B564" s="225"/>
      <c r="C564" s="226"/>
      <c r="D564" s="227" t="s">
        <v>164</v>
      </c>
      <c r="E564" s="228" t="s">
        <v>19</v>
      </c>
      <c r="F564" s="229" t="s">
        <v>599</v>
      </c>
      <c r="G564" s="226"/>
      <c r="H564" s="228" t="s">
        <v>19</v>
      </c>
      <c r="I564" s="230"/>
      <c r="J564" s="226"/>
      <c r="K564" s="226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164</v>
      </c>
      <c r="AU564" s="235" t="s">
        <v>79</v>
      </c>
      <c r="AV564" s="13" t="s">
        <v>77</v>
      </c>
      <c r="AW564" s="13" t="s">
        <v>31</v>
      </c>
      <c r="AX564" s="13" t="s">
        <v>69</v>
      </c>
      <c r="AY564" s="235" t="s">
        <v>153</v>
      </c>
    </row>
    <row r="565" s="14" customFormat="1">
      <c r="A565" s="14"/>
      <c r="B565" s="236"/>
      <c r="C565" s="237"/>
      <c r="D565" s="227" t="s">
        <v>164</v>
      </c>
      <c r="E565" s="238" t="s">
        <v>19</v>
      </c>
      <c r="F565" s="239" t="s">
        <v>600</v>
      </c>
      <c r="G565" s="237"/>
      <c r="H565" s="240">
        <v>36.201000000000001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164</v>
      </c>
      <c r="AU565" s="246" t="s">
        <v>79</v>
      </c>
      <c r="AV565" s="14" t="s">
        <v>79</v>
      </c>
      <c r="AW565" s="14" t="s">
        <v>31</v>
      </c>
      <c r="AX565" s="14" t="s">
        <v>69</v>
      </c>
      <c r="AY565" s="246" t="s">
        <v>153</v>
      </c>
    </row>
    <row r="566" s="13" customFormat="1">
      <c r="A566" s="13"/>
      <c r="B566" s="225"/>
      <c r="C566" s="226"/>
      <c r="D566" s="227" t="s">
        <v>164</v>
      </c>
      <c r="E566" s="228" t="s">
        <v>19</v>
      </c>
      <c r="F566" s="229" t="s">
        <v>541</v>
      </c>
      <c r="G566" s="226"/>
      <c r="H566" s="228" t="s">
        <v>19</v>
      </c>
      <c r="I566" s="230"/>
      <c r="J566" s="226"/>
      <c r="K566" s="226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164</v>
      </c>
      <c r="AU566" s="235" t="s">
        <v>79</v>
      </c>
      <c r="AV566" s="13" t="s">
        <v>77</v>
      </c>
      <c r="AW566" s="13" t="s">
        <v>31</v>
      </c>
      <c r="AX566" s="13" t="s">
        <v>69</v>
      </c>
      <c r="AY566" s="235" t="s">
        <v>153</v>
      </c>
    </row>
    <row r="567" s="14" customFormat="1">
      <c r="A567" s="14"/>
      <c r="B567" s="236"/>
      <c r="C567" s="237"/>
      <c r="D567" s="227" t="s">
        <v>164</v>
      </c>
      <c r="E567" s="238" t="s">
        <v>19</v>
      </c>
      <c r="F567" s="239" t="s">
        <v>590</v>
      </c>
      <c r="G567" s="237"/>
      <c r="H567" s="240">
        <v>-2.7999999999999998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164</v>
      </c>
      <c r="AU567" s="246" t="s">
        <v>79</v>
      </c>
      <c r="AV567" s="14" t="s">
        <v>79</v>
      </c>
      <c r="AW567" s="14" t="s">
        <v>31</v>
      </c>
      <c r="AX567" s="14" t="s">
        <v>69</v>
      </c>
      <c r="AY567" s="246" t="s">
        <v>153</v>
      </c>
    </row>
    <row r="568" s="13" customFormat="1">
      <c r="A568" s="13"/>
      <c r="B568" s="225"/>
      <c r="C568" s="226"/>
      <c r="D568" s="227" t="s">
        <v>164</v>
      </c>
      <c r="E568" s="228" t="s">
        <v>19</v>
      </c>
      <c r="F568" s="229" t="s">
        <v>601</v>
      </c>
      <c r="G568" s="226"/>
      <c r="H568" s="228" t="s">
        <v>19</v>
      </c>
      <c r="I568" s="230"/>
      <c r="J568" s="226"/>
      <c r="K568" s="226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164</v>
      </c>
      <c r="AU568" s="235" t="s">
        <v>79</v>
      </c>
      <c r="AV568" s="13" t="s">
        <v>77</v>
      </c>
      <c r="AW568" s="13" t="s">
        <v>31</v>
      </c>
      <c r="AX568" s="13" t="s">
        <v>69</v>
      </c>
      <c r="AY568" s="235" t="s">
        <v>153</v>
      </c>
    </row>
    <row r="569" s="14" customFormat="1">
      <c r="A569" s="14"/>
      <c r="B569" s="236"/>
      <c r="C569" s="237"/>
      <c r="D569" s="227" t="s">
        <v>164</v>
      </c>
      <c r="E569" s="238" t="s">
        <v>19</v>
      </c>
      <c r="F569" s="239" t="s">
        <v>602</v>
      </c>
      <c r="G569" s="237"/>
      <c r="H569" s="240">
        <v>78.933000000000007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164</v>
      </c>
      <c r="AU569" s="246" t="s">
        <v>79</v>
      </c>
      <c r="AV569" s="14" t="s">
        <v>79</v>
      </c>
      <c r="AW569" s="14" t="s">
        <v>31</v>
      </c>
      <c r="AX569" s="14" t="s">
        <v>69</v>
      </c>
      <c r="AY569" s="246" t="s">
        <v>153</v>
      </c>
    </row>
    <row r="570" s="13" customFormat="1">
      <c r="A570" s="13"/>
      <c r="B570" s="225"/>
      <c r="C570" s="226"/>
      <c r="D570" s="227" t="s">
        <v>164</v>
      </c>
      <c r="E570" s="228" t="s">
        <v>19</v>
      </c>
      <c r="F570" s="229" t="s">
        <v>541</v>
      </c>
      <c r="G570" s="226"/>
      <c r="H570" s="228" t="s">
        <v>19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164</v>
      </c>
      <c r="AU570" s="235" t="s">
        <v>79</v>
      </c>
      <c r="AV570" s="13" t="s">
        <v>77</v>
      </c>
      <c r="AW570" s="13" t="s">
        <v>31</v>
      </c>
      <c r="AX570" s="13" t="s">
        <v>69</v>
      </c>
      <c r="AY570" s="235" t="s">
        <v>153</v>
      </c>
    </row>
    <row r="571" s="14" customFormat="1">
      <c r="A571" s="14"/>
      <c r="B571" s="236"/>
      <c r="C571" s="237"/>
      <c r="D571" s="227" t="s">
        <v>164</v>
      </c>
      <c r="E571" s="238" t="s">
        <v>19</v>
      </c>
      <c r="F571" s="239" t="s">
        <v>603</v>
      </c>
      <c r="G571" s="237"/>
      <c r="H571" s="240">
        <v>-1.8700000000000001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164</v>
      </c>
      <c r="AU571" s="246" t="s">
        <v>79</v>
      </c>
      <c r="AV571" s="14" t="s">
        <v>79</v>
      </c>
      <c r="AW571" s="14" t="s">
        <v>31</v>
      </c>
      <c r="AX571" s="14" t="s">
        <v>69</v>
      </c>
      <c r="AY571" s="246" t="s">
        <v>153</v>
      </c>
    </row>
    <row r="572" s="14" customFormat="1">
      <c r="A572" s="14"/>
      <c r="B572" s="236"/>
      <c r="C572" s="237"/>
      <c r="D572" s="227" t="s">
        <v>164</v>
      </c>
      <c r="E572" s="238" t="s">
        <v>19</v>
      </c>
      <c r="F572" s="239" t="s">
        <v>578</v>
      </c>
      <c r="G572" s="237"/>
      <c r="H572" s="240">
        <v>-1.6000000000000001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164</v>
      </c>
      <c r="AU572" s="246" t="s">
        <v>79</v>
      </c>
      <c r="AV572" s="14" t="s">
        <v>79</v>
      </c>
      <c r="AW572" s="14" t="s">
        <v>31</v>
      </c>
      <c r="AX572" s="14" t="s">
        <v>69</v>
      </c>
      <c r="AY572" s="246" t="s">
        <v>153</v>
      </c>
    </row>
    <row r="573" s="14" customFormat="1">
      <c r="A573" s="14"/>
      <c r="B573" s="236"/>
      <c r="C573" s="237"/>
      <c r="D573" s="227" t="s">
        <v>164</v>
      </c>
      <c r="E573" s="238" t="s">
        <v>19</v>
      </c>
      <c r="F573" s="239" t="s">
        <v>590</v>
      </c>
      <c r="G573" s="237"/>
      <c r="H573" s="240">
        <v>-2.7999999999999998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164</v>
      </c>
      <c r="AU573" s="246" t="s">
        <v>79</v>
      </c>
      <c r="AV573" s="14" t="s">
        <v>79</v>
      </c>
      <c r="AW573" s="14" t="s">
        <v>31</v>
      </c>
      <c r="AX573" s="14" t="s">
        <v>69</v>
      </c>
      <c r="AY573" s="246" t="s">
        <v>153</v>
      </c>
    </row>
    <row r="574" s="16" customFormat="1">
      <c r="A574" s="16"/>
      <c r="B574" s="268"/>
      <c r="C574" s="269"/>
      <c r="D574" s="227" t="s">
        <v>164</v>
      </c>
      <c r="E574" s="270" t="s">
        <v>19</v>
      </c>
      <c r="F574" s="271" t="s">
        <v>571</v>
      </c>
      <c r="G574" s="269"/>
      <c r="H574" s="272">
        <v>458.06900000000002</v>
      </c>
      <c r="I574" s="273"/>
      <c r="J574" s="269"/>
      <c r="K574" s="269"/>
      <c r="L574" s="274"/>
      <c r="M574" s="275"/>
      <c r="N574" s="276"/>
      <c r="O574" s="276"/>
      <c r="P574" s="276"/>
      <c r="Q574" s="276"/>
      <c r="R574" s="276"/>
      <c r="S574" s="276"/>
      <c r="T574" s="277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78" t="s">
        <v>164</v>
      </c>
      <c r="AU574" s="278" t="s">
        <v>79</v>
      </c>
      <c r="AV574" s="16" t="s">
        <v>173</v>
      </c>
      <c r="AW574" s="16" t="s">
        <v>31</v>
      </c>
      <c r="AX574" s="16" t="s">
        <v>69</v>
      </c>
      <c r="AY574" s="278" t="s">
        <v>153</v>
      </c>
    </row>
    <row r="575" s="13" customFormat="1">
      <c r="A575" s="13"/>
      <c r="B575" s="225"/>
      <c r="C575" s="226"/>
      <c r="D575" s="227" t="s">
        <v>164</v>
      </c>
      <c r="E575" s="228" t="s">
        <v>19</v>
      </c>
      <c r="F575" s="229" t="s">
        <v>604</v>
      </c>
      <c r="G575" s="226"/>
      <c r="H575" s="228" t="s">
        <v>19</v>
      </c>
      <c r="I575" s="230"/>
      <c r="J575" s="226"/>
      <c r="K575" s="226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164</v>
      </c>
      <c r="AU575" s="235" t="s">
        <v>79</v>
      </c>
      <c r="AV575" s="13" t="s">
        <v>77</v>
      </c>
      <c r="AW575" s="13" t="s">
        <v>31</v>
      </c>
      <c r="AX575" s="13" t="s">
        <v>69</v>
      </c>
      <c r="AY575" s="235" t="s">
        <v>153</v>
      </c>
    </row>
    <row r="576" s="13" customFormat="1">
      <c r="A576" s="13"/>
      <c r="B576" s="225"/>
      <c r="C576" s="226"/>
      <c r="D576" s="227" t="s">
        <v>164</v>
      </c>
      <c r="E576" s="228" t="s">
        <v>19</v>
      </c>
      <c r="F576" s="229" t="s">
        <v>605</v>
      </c>
      <c r="G576" s="226"/>
      <c r="H576" s="228" t="s">
        <v>19</v>
      </c>
      <c r="I576" s="230"/>
      <c r="J576" s="226"/>
      <c r="K576" s="226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164</v>
      </c>
      <c r="AU576" s="235" t="s">
        <v>79</v>
      </c>
      <c r="AV576" s="13" t="s">
        <v>77</v>
      </c>
      <c r="AW576" s="13" t="s">
        <v>31</v>
      </c>
      <c r="AX576" s="13" t="s">
        <v>69</v>
      </c>
      <c r="AY576" s="235" t="s">
        <v>153</v>
      </c>
    </row>
    <row r="577" s="14" customFormat="1">
      <c r="A577" s="14"/>
      <c r="B577" s="236"/>
      <c r="C577" s="237"/>
      <c r="D577" s="227" t="s">
        <v>164</v>
      </c>
      <c r="E577" s="238" t="s">
        <v>19</v>
      </c>
      <c r="F577" s="239" t="s">
        <v>606</v>
      </c>
      <c r="G577" s="237"/>
      <c r="H577" s="240">
        <v>66.674999999999997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164</v>
      </c>
      <c r="AU577" s="246" t="s">
        <v>79</v>
      </c>
      <c r="AV577" s="14" t="s">
        <v>79</v>
      </c>
      <c r="AW577" s="14" t="s">
        <v>31</v>
      </c>
      <c r="AX577" s="14" t="s">
        <v>69</v>
      </c>
      <c r="AY577" s="246" t="s">
        <v>153</v>
      </c>
    </row>
    <row r="578" s="13" customFormat="1">
      <c r="A578" s="13"/>
      <c r="B578" s="225"/>
      <c r="C578" s="226"/>
      <c r="D578" s="227" t="s">
        <v>164</v>
      </c>
      <c r="E578" s="228" t="s">
        <v>19</v>
      </c>
      <c r="F578" s="229" t="s">
        <v>541</v>
      </c>
      <c r="G578" s="226"/>
      <c r="H578" s="228" t="s">
        <v>19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164</v>
      </c>
      <c r="AU578" s="235" t="s">
        <v>79</v>
      </c>
      <c r="AV578" s="13" t="s">
        <v>77</v>
      </c>
      <c r="AW578" s="13" t="s">
        <v>31</v>
      </c>
      <c r="AX578" s="13" t="s">
        <v>69</v>
      </c>
      <c r="AY578" s="235" t="s">
        <v>153</v>
      </c>
    </row>
    <row r="579" s="14" customFormat="1">
      <c r="A579" s="14"/>
      <c r="B579" s="236"/>
      <c r="C579" s="237"/>
      <c r="D579" s="227" t="s">
        <v>164</v>
      </c>
      <c r="E579" s="238" t="s">
        <v>19</v>
      </c>
      <c r="F579" s="239" t="s">
        <v>542</v>
      </c>
      <c r="G579" s="237"/>
      <c r="H579" s="240">
        <v>-4.1799999999999997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164</v>
      </c>
      <c r="AU579" s="246" t="s">
        <v>79</v>
      </c>
      <c r="AV579" s="14" t="s">
        <v>79</v>
      </c>
      <c r="AW579" s="14" t="s">
        <v>31</v>
      </c>
      <c r="AX579" s="14" t="s">
        <v>69</v>
      </c>
      <c r="AY579" s="246" t="s">
        <v>153</v>
      </c>
    </row>
    <row r="580" s="14" customFormat="1">
      <c r="A580" s="14"/>
      <c r="B580" s="236"/>
      <c r="C580" s="237"/>
      <c r="D580" s="227" t="s">
        <v>164</v>
      </c>
      <c r="E580" s="238" t="s">
        <v>19</v>
      </c>
      <c r="F580" s="239" t="s">
        <v>578</v>
      </c>
      <c r="G580" s="237"/>
      <c r="H580" s="240">
        <v>-1.6000000000000001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164</v>
      </c>
      <c r="AU580" s="246" t="s">
        <v>79</v>
      </c>
      <c r="AV580" s="14" t="s">
        <v>79</v>
      </c>
      <c r="AW580" s="14" t="s">
        <v>31</v>
      </c>
      <c r="AX580" s="14" t="s">
        <v>69</v>
      </c>
      <c r="AY580" s="246" t="s">
        <v>153</v>
      </c>
    </row>
    <row r="581" s="13" customFormat="1">
      <c r="A581" s="13"/>
      <c r="B581" s="225"/>
      <c r="C581" s="226"/>
      <c r="D581" s="227" t="s">
        <v>164</v>
      </c>
      <c r="E581" s="228" t="s">
        <v>19</v>
      </c>
      <c r="F581" s="229" t="s">
        <v>607</v>
      </c>
      <c r="G581" s="226"/>
      <c r="H581" s="228" t="s">
        <v>19</v>
      </c>
      <c r="I581" s="230"/>
      <c r="J581" s="226"/>
      <c r="K581" s="226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164</v>
      </c>
      <c r="AU581" s="235" t="s">
        <v>79</v>
      </c>
      <c r="AV581" s="13" t="s">
        <v>77</v>
      </c>
      <c r="AW581" s="13" t="s">
        <v>31</v>
      </c>
      <c r="AX581" s="13" t="s">
        <v>69</v>
      </c>
      <c r="AY581" s="235" t="s">
        <v>153</v>
      </c>
    </row>
    <row r="582" s="14" customFormat="1">
      <c r="A582" s="14"/>
      <c r="B582" s="236"/>
      <c r="C582" s="237"/>
      <c r="D582" s="227" t="s">
        <v>164</v>
      </c>
      <c r="E582" s="238" t="s">
        <v>19</v>
      </c>
      <c r="F582" s="239" t="s">
        <v>608</v>
      </c>
      <c r="G582" s="237"/>
      <c r="H582" s="240">
        <v>56.734999999999999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164</v>
      </c>
      <c r="AU582" s="246" t="s">
        <v>79</v>
      </c>
      <c r="AV582" s="14" t="s">
        <v>79</v>
      </c>
      <c r="AW582" s="14" t="s">
        <v>31</v>
      </c>
      <c r="AX582" s="14" t="s">
        <v>69</v>
      </c>
      <c r="AY582" s="246" t="s">
        <v>153</v>
      </c>
    </row>
    <row r="583" s="13" customFormat="1">
      <c r="A583" s="13"/>
      <c r="B583" s="225"/>
      <c r="C583" s="226"/>
      <c r="D583" s="227" t="s">
        <v>164</v>
      </c>
      <c r="E583" s="228" t="s">
        <v>19</v>
      </c>
      <c r="F583" s="229" t="s">
        <v>541</v>
      </c>
      <c r="G583" s="226"/>
      <c r="H583" s="228" t="s">
        <v>19</v>
      </c>
      <c r="I583" s="230"/>
      <c r="J583" s="226"/>
      <c r="K583" s="226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164</v>
      </c>
      <c r="AU583" s="235" t="s">
        <v>79</v>
      </c>
      <c r="AV583" s="13" t="s">
        <v>77</v>
      </c>
      <c r="AW583" s="13" t="s">
        <v>31</v>
      </c>
      <c r="AX583" s="13" t="s">
        <v>69</v>
      </c>
      <c r="AY583" s="235" t="s">
        <v>153</v>
      </c>
    </row>
    <row r="584" s="14" customFormat="1">
      <c r="A584" s="14"/>
      <c r="B584" s="236"/>
      <c r="C584" s="237"/>
      <c r="D584" s="227" t="s">
        <v>164</v>
      </c>
      <c r="E584" s="238" t="s">
        <v>19</v>
      </c>
      <c r="F584" s="239" t="s">
        <v>577</v>
      </c>
      <c r="G584" s="237"/>
      <c r="H584" s="240">
        <v>-2.8500000000000001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164</v>
      </c>
      <c r="AU584" s="246" t="s">
        <v>79</v>
      </c>
      <c r="AV584" s="14" t="s">
        <v>79</v>
      </c>
      <c r="AW584" s="14" t="s">
        <v>31</v>
      </c>
      <c r="AX584" s="14" t="s">
        <v>69</v>
      </c>
      <c r="AY584" s="246" t="s">
        <v>153</v>
      </c>
    </row>
    <row r="585" s="14" customFormat="1">
      <c r="A585" s="14"/>
      <c r="B585" s="236"/>
      <c r="C585" s="237"/>
      <c r="D585" s="227" t="s">
        <v>164</v>
      </c>
      <c r="E585" s="238" t="s">
        <v>19</v>
      </c>
      <c r="F585" s="239" t="s">
        <v>578</v>
      </c>
      <c r="G585" s="237"/>
      <c r="H585" s="240">
        <v>-1.6000000000000001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164</v>
      </c>
      <c r="AU585" s="246" t="s">
        <v>79</v>
      </c>
      <c r="AV585" s="14" t="s">
        <v>79</v>
      </c>
      <c r="AW585" s="14" t="s">
        <v>31</v>
      </c>
      <c r="AX585" s="14" t="s">
        <v>69</v>
      </c>
      <c r="AY585" s="246" t="s">
        <v>153</v>
      </c>
    </row>
    <row r="586" s="13" customFormat="1">
      <c r="A586" s="13"/>
      <c r="B586" s="225"/>
      <c r="C586" s="226"/>
      <c r="D586" s="227" t="s">
        <v>164</v>
      </c>
      <c r="E586" s="228" t="s">
        <v>19</v>
      </c>
      <c r="F586" s="229" t="s">
        <v>609</v>
      </c>
      <c r="G586" s="226"/>
      <c r="H586" s="228" t="s">
        <v>19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164</v>
      </c>
      <c r="AU586" s="235" t="s">
        <v>79</v>
      </c>
      <c r="AV586" s="13" t="s">
        <v>77</v>
      </c>
      <c r="AW586" s="13" t="s">
        <v>31</v>
      </c>
      <c r="AX586" s="13" t="s">
        <v>69</v>
      </c>
      <c r="AY586" s="235" t="s">
        <v>153</v>
      </c>
    </row>
    <row r="587" s="14" customFormat="1">
      <c r="A587" s="14"/>
      <c r="B587" s="236"/>
      <c r="C587" s="237"/>
      <c r="D587" s="227" t="s">
        <v>164</v>
      </c>
      <c r="E587" s="238" t="s">
        <v>19</v>
      </c>
      <c r="F587" s="239" t="s">
        <v>610</v>
      </c>
      <c r="G587" s="237"/>
      <c r="H587" s="240">
        <v>55.033999999999999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164</v>
      </c>
      <c r="AU587" s="246" t="s">
        <v>79</v>
      </c>
      <c r="AV587" s="14" t="s">
        <v>79</v>
      </c>
      <c r="AW587" s="14" t="s">
        <v>31</v>
      </c>
      <c r="AX587" s="14" t="s">
        <v>69</v>
      </c>
      <c r="AY587" s="246" t="s">
        <v>153</v>
      </c>
    </row>
    <row r="588" s="13" customFormat="1">
      <c r="A588" s="13"/>
      <c r="B588" s="225"/>
      <c r="C588" s="226"/>
      <c r="D588" s="227" t="s">
        <v>164</v>
      </c>
      <c r="E588" s="228" t="s">
        <v>19</v>
      </c>
      <c r="F588" s="229" t="s">
        <v>541</v>
      </c>
      <c r="G588" s="226"/>
      <c r="H588" s="228" t="s">
        <v>19</v>
      </c>
      <c r="I588" s="230"/>
      <c r="J588" s="226"/>
      <c r="K588" s="226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164</v>
      </c>
      <c r="AU588" s="235" t="s">
        <v>79</v>
      </c>
      <c r="AV588" s="13" t="s">
        <v>77</v>
      </c>
      <c r="AW588" s="13" t="s">
        <v>31</v>
      </c>
      <c r="AX588" s="13" t="s">
        <v>69</v>
      </c>
      <c r="AY588" s="235" t="s">
        <v>153</v>
      </c>
    </row>
    <row r="589" s="14" customFormat="1">
      <c r="A589" s="14"/>
      <c r="B589" s="236"/>
      <c r="C589" s="237"/>
      <c r="D589" s="227" t="s">
        <v>164</v>
      </c>
      <c r="E589" s="238" t="s">
        <v>19</v>
      </c>
      <c r="F589" s="239" t="s">
        <v>542</v>
      </c>
      <c r="G589" s="237"/>
      <c r="H589" s="240">
        <v>-4.1799999999999997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164</v>
      </c>
      <c r="AU589" s="246" t="s">
        <v>79</v>
      </c>
      <c r="AV589" s="14" t="s">
        <v>79</v>
      </c>
      <c r="AW589" s="14" t="s">
        <v>31</v>
      </c>
      <c r="AX589" s="14" t="s">
        <v>69</v>
      </c>
      <c r="AY589" s="246" t="s">
        <v>153</v>
      </c>
    </row>
    <row r="590" s="14" customFormat="1">
      <c r="A590" s="14"/>
      <c r="B590" s="236"/>
      <c r="C590" s="237"/>
      <c r="D590" s="227" t="s">
        <v>164</v>
      </c>
      <c r="E590" s="238" t="s">
        <v>19</v>
      </c>
      <c r="F590" s="239" t="s">
        <v>578</v>
      </c>
      <c r="G590" s="237"/>
      <c r="H590" s="240">
        <v>-1.6000000000000001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164</v>
      </c>
      <c r="AU590" s="246" t="s">
        <v>79</v>
      </c>
      <c r="AV590" s="14" t="s">
        <v>79</v>
      </c>
      <c r="AW590" s="14" t="s">
        <v>31</v>
      </c>
      <c r="AX590" s="14" t="s">
        <v>69</v>
      </c>
      <c r="AY590" s="246" t="s">
        <v>153</v>
      </c>
    </row>
    <row r="591" s="13" customFormat="1">
      <c r="A591" s="13"/>
      <c r="B591" s="225"/>
      <c r="C591" s="226"/>
      <c r="D591" s="227" t="s">
        <v>164</v>
      </c>
      <c r="E591" s="228" t="s">
        <v>19</v>
      </c>
      <c r="F591" s="229" t="s">
        <v>611</v>
      </c>
      <c r="G591" s="226"/>
      <c r="H591" s="228" t="s">
        <v>19</v>
      </c>
      <c r="I591" s="230"/>
      <c r="J591" s="226"/>
      <c r="K591" s="226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164</v>
      </c>
      <c r="AU591" s="235" t="s">
        <v>79</v>
      </c>
      <c r="AV591" s="13" t="s">
        <v>77</v>
      </c>
      <c r="AW591" s="13" t="s">
        <v>31</v>
      </c>
      <c r="AX591" s="13" t="s">
        <v>69</v>
      </c>
      <c r="AY591" s="235" t="s">
        <v>153</v>
      </c>
    </row>
    <row r="592" s="14" customFormat="1">
      <c r="A592" s="14"/>
      <c r="B592" s="236"/>
      <c r="C592" s="237"/>
      <c r="D592" s="227" t="s">
        <v>164</v>
      </c>
      <c r="E592" s="238" t="s">
        <v>19</v>
      </c>
      <c r="F592" s="239" t="s">
        <v>552</v>
      </c>
      <c r="G592" s="237"/>
      <c r="H592" s="240">
        <v>9.827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6" t="s">
        <v>164</v>
      </c>
      <c r="AU592" s="246" t="s">
        <v>79</v>
      </c>
      <c r="AV592" s="14" t="s">
        <v>79</v>
      </c>
      <c r="AW592" s="14" t="s">
        <v>31</v>
      </c>
      <c r="AX592" s="14" t="s">
        <v>69</v>
      </c>
      <c r="AY592" s="246" t="s">
        <v>153</v>
      </c>
    </row>
    <row r="593" s="13" customFormat="1">
      <c r="A593" s="13"/>
      <c r="B593" s="225"/>
      <c r="C593" s="226"/>
      <c r="D593" s="227" t="s">
        <v>164</v>
      </c>
      <c r="E593" s="228" t="s">
        <v>19</v>
      </c>
      <c r="F593" s="229" t="s">
        <v>541</v>
      </c>
      <c r="G593" s="226"/>
      <c r="H593" s="228" t="s">
        <v>19</v>
      </c>
      <c r="I593" s="230"/>
      <c r="J593" s="226"/>
      <c r="K593" s="226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164</v>
      </c>
      <c r="AU593" s="235" t="s">
        <v>79</v>
      </c>
      <c r="AV593" s="13" t="s">
        <v>77</v>
      </c>
      <c r="AW593" s="13" t="s">
        <v>31</v>
      </c>
      <c r="AX593" s="13" t="s">
        <v>69</v>
      </c>
      <c r="AY593" s="235" t="s">
        <v>153</v>
      </c>
    </row>
    <row r="594" s="14" customFormat="1">
      <c r="A594" s="14"/>
      <c r="B594" s="236"/>
      <c r="C594" s="237"/>
      <c r="D594" s="227" t="s">
        <v>164</v>
      </c>
      <c r="E594" s="238" t="s">
        <v>19</v>
      </c>
      <c r="F594" s="239" t="s">
        <v>547</v>
      </c>
      <c r="G594" s="237"/>
      <c r="H594" s="240">
        <v>-1.3999999999999999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6" t="s">
        <v>164</v>
      </c>
      <c r="AU594" s="246" t="s">
        <v>79</v>
      </c>
      <c r="AV594" s="14" t="s">
        <v>79</v>
      </c>
      <c r="AW594" s="14" t="s">
        <v>31</v>
      </c>
      <c r="AX594" s="14" t="s">
        <v>69</v>
      </c>
      <c r="AY594" s="246" t="s">
        <v>153</v>
      </c>
    </row>
    <row r="595" s="13" customFormat="1">
      <c r="A595" s="13"/>
      <c r="B595" s="225"/>
      <c r="C595" s="226"/>
      <c r="D595" s="227" t="s">
        <v>164</v>
      </c>
      <c r="E595" s="228" t="s">
        <v>19</v>
      </c>
      <c r="F595" s="229" t="s">
        <v>612</v>
      </c>
      <c r="G595" s="226"/>
      <c r="H595" s="228" t="s">
        <v>19</v>
      </c>
      <c r="I595" s="230"/>
      <c r="J595" s="226"/>
      <c r="K595" s="226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164</v>
      </c>
      <c r="AU595" s="235" t="s">
        <v>79</v>
      </c>
      <c r="AV595" s="13" t="s">
        <v>77</v>
      </c>
      <c r="AW595" s="13" t="s">
        <v>31</v>
      </c>
      <c r="AX595" s="13" t="s">
        <v>69</v>
      </c>
      <c r="AY595" s="235" t="s">
        <v>153</v>
      </c>
    </row>
    <row r="596" s="14" customFormat="1">
      <c r="A596" s="14"/>
      <c r="B596" s="236"/>
      <c r="C596" s="237"/>
      <c r="D596" s="227" t="s">
        <v>164</v>
      </c>
      <c r="E596" s="238" t="s">
        <v>19</v>
      </c>
      <c r="F596" s="239" t="s">
        <v>583</v>
      </c>
      <c r="G596" s="237"/>
      <c r="H596" s="240">
        <v>52.706000000000003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164</v>
      </c>
      <c r="AU596" s="246" t="s">
        <v>79</v>
      </c>
      <c r="AV596" s="14" t="s">
        <v>79</v>
      </c>
      <c r="AW596" s="14" t="s">
        <v>31</v>
      </c>
      <c r="AX596" s="14" t="s">
        <v>69</v>
      </c>
      <c r="AY596" s="246" t="s">
        <v>153</v>
      </c>
    </row>
    <row r="597" s="13" customFormat="1">
      <c r="A597" s="13"/>
      <c r="B597" s="225"/>
      <c r="C597" s="226"/>
      <c r="D597" s="227" t="s">
        <v>164</v>
      </c>
      <c r="E597" s="228" t="s">
        <v>19</v>
      </c>
      <c r="F597" s="229" t="s">
        <v>541</v>
      </c>
      <c r="G597" s="226"/>
      <c r="H597" s="228" t="s">
        <v>19</v>
      </c>
      <c r="I597" s="230"/>
      <c r="J597" s="226"/>
      <c r="K597" s="226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164</v>
      </c>
      <c r="AU597" s="235" t="s">
        <v>79</v>
      </c>
      <c r="AV597" s="13" t="s">
        <v>77</v>
      </c>
      <c r="AW597" s="13" t="s">
        <v>31</v>
      </c>
      <c r="AX597" s="13" t="s">
        <v>69</v>
      </c>
      <c r="AY597" s="235" t="s">
        <v>153</v>
      </c>
    </row>
    <row r="598" s="14" customFormat="1">
      <c r="A598" s="14"/>
      <c r="B598" s="236"/>
      <c r="C598" s="237"/>
      <c r="D598" s="227" t="s">
        <v>164</v>
      </c>
      <c r="E598" s="238" t="s">
        <v>19</v>
      </c>
      <c r="F598" s="239" t="s">
        <v>543</v>
      </c>
      <c r="G598" s="237"/>
      <c r="H598" s="240">
        <v>-1.8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164</v>
      </c>
      <c r="AU598" s="246" t="s">
        <v>79</v>
      </c>
      <c r="AV598" s="14" t="s">
        <v>79</v>
      </c>
      <c r="AW598" s="14" t="s">
        <v>31</v>
      </c>
      <c r="AX598" s="14" t="s">
        <v>69</v>
      </c>
      <c r="AY598" s="246" t="s">
        <v>153</v>
      </c>
    </row>
    <row r="599" s="14" customFormat="1">
      <c r="A599" s="14"/>
      <c r="B599" s="236"/>
      <c r="C599" s="237"/>
      <c r="D599" s="227" t="s">
        <v>164</v>
      </c>
      <c r="E599" s="238" t="s">
        <v>19</v>
      </c>
      <c r="F599" s="239" t="s">
        <v>547</v>
      </c>
      <c r="G599" s="237"/>
      <c r="H599" s="240">
        <v>-1.3999999999999999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164</v>
      </c>
      <c r="AU599" s="246" t="s">
        <v>79</v>
      </c>
      <c r="AV599" s="14" t="s">
        <v>79</v>
      </c>
      <c r="AW599" s="14" t="s">
        <v>31</v>
      </c>
      <c r="AX599" s="14" t="s">
        <v>69</v>
      </c>
      <c r="AY599" s="246" t="s">
        <v>153</v>
      </c>
    </row>
    <row r="600" s="14" customFormat="1">
      <c r="A600" s="14"/>
      <c r="B600" s="236"/>
      <c r="C600" s="237"/>
      <c r="D600" s="227" t="s">
        <v>164</v>
      </c>
      <c r="E600" s="238" t="s">
        <v>19</v>
      </c>
      <c r="F600" s="239" t="s">
        <v>584</v>
      </c>
      <c r="G600" s="237"/>
      <c r="H600" s="240">
        <v>-1.8400000000000001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164</v>
      </c>
      <c r="AU600" s="246" t="s">
        <v>79</v>
      </c>
      <c r="AV600" s="14" t="s">
        <v>79</v>
      </c>
      <c r="AW600" s="14" t="s">
        <v>31</v>
      </c>
      <c r="AX600" s="14" t="s">
        <v>69</v>
      </c>
      <c r="AY600" s="246" t="s">
        <v>153</v>
      </c>
    </row>
    <row r="601" s="13" customFormat="1">
      <c r="A601" s="13"/>
      <c r="B601" s="225"/>
      <c r="C601" s="226"/>
      <c r="D601" s="227" t="s">
        <v>164</v>
      </c>
      <c r="E601" s="228" t="s">
        <v>19</v>
      </c>
      <c r="F601" s="229" t="s">
        <v>613</v>
      </c>
      <c r="G601" s="226"/>
      <c r="H601" s="228" t="s">
        <v>19</v>
      </c>
      <c r="I601" s="230"/>
      <c r="J601" s="226"/>
      <c r="K601" s="226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164</v>
      </c>
      <c r="AU601" s="235" t="s">
        <v>79</v>
      </c>
      <c r="AV601" s="13" t="s">
        <v>77</v>
      </c>
      <c r="AW601" s="13" t="s">
        <v>31</v>
      </c>
      <c r="AX601" s="13" t="s">
        <v>69</v>
      </c>
      <c r="AY601" s="235" t="s">
        <v>153</v>
      </c>
    </row>
    <row r="602" s="14" customFormat="1">
      <c r="A602" s="14"/>
      <c r="B602" s="236"/>
      <c r="C602" s="237"/>
      <c r="D602" s="227" t="s">
        <v>164</v>
      </c>
      <c r="E602" s="238" t="s">
        <v>19</v>
      </c>
      <c r="F602" s="239" t="s">
        <v>614</v>
      </c>
      <c r="G602" s="237"/>
      <c r="H602" s="240">
        <v>14.846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164</v>
      </c>
      <c r="AU602" s="246" t="s">
        <v>79</v>
      </c>
      <c r="AV602" s="14" t="s">
        <v>79</v>
      </c>
      <c r="AW602" s="14" t="s">
        <v>31</v>
      </c>
      <c r="AX602" s="14" t="s">
        <v>69</v>
      </c>
      <c r="AY602" s="246" t="s">
        <v>153</v>
      </c>
    </row>
    <row r="603" s="13" customFormat="1">
      <c r="A603" s="13"/>
      <c r="B603" s="225"/>
      <c r="C603" s="226"/>
      <c r="D603" s="227" t="s">
        <v>164</v>
      </c>
      <c r="E603" s="228" t="s">
        <v>19</v>
      </c>
      <c r="F603" s="229" t="s">
        <v>541</v>
      </c>
      <c r="G603" s="226"/>
      <c r="H603" s="228" t="s">
        <v>19</v>
      </c>
      <c r="I603" s="230"/>
      <c r="J603" s="226"/>
      <c r="K603" s="226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164</v>
      </c>
      <c r="AU603" s="235" t="s">
        <v>79</v>
      </c>
      <c r="AV603" s="13" t="s">
        <v>77</v>
      </c>
      <c r="AW603" s="13" t="s">
        <v>31</v>
      </c>
      <c r="AX603" s="13" t="s">
        <v>69</v>
      </c>
      <c r="AY603" s="235" t="s">
        <v>153</v>
      </c>
    </row>
    <row r="604" s="14" customFormat="1">
      <c r="A604" s="14"/>
      <c r="B604" s="236"/>
      <c r="C604" s="237"/>
      <c r="D604" s="227" t="s">
        <v>164</v>
      </c>
      <c r="E604" s="238" t="s">
        <v>19</v>
      </c>
      <c r="F604" s="239" t="s">
        <v>615</v>
      </c>
      <c r="G604" s="237"/>
      <c r="H604" s="240">
        <v>-1.2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164</v>
      </c>
      <c r="AU604" s="246" t="s">
        <v>79</v>
      </c>
      <c r="AV604" s="14" t="s">
        <v>79</v>
      </c>
      <c r="AW604" s="14" t="s">
        <v>31</v>
      </c>
      <c r="AX604" s="14" t="s">
        <v>69</v>
      </c>
      <c r="AY604" s="246" t="s">
        <v>153</v>
      </c>
    </row>
    <row r="605" s="13" customFormat="1">
      <c r="A605" s="13"/>
      <c r="B605" s="225"/>
      <c r="C605" s="226"/>
      <c r="D605" s="227" t="s">
        <v>164</v>
      </c>
      <c r="E605" s="228" t="s">
        <v>19</v>
      </c>
      <c r="F605" s="229" t="s">
        <v>616</v>
      </c>
      <c r="G605" s="226"/>
      <c r="H605" s="228" t="s">
        <v>19</v>
      </c>
      <c r="I605" s="230"/>
      <c r="J605" s="226"/>
      <c r="K605" s="226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164</v>
      </c>
      <c r="AU605" s="235" t="s">
        <v>79</v>
      </c>
      <c r="AV605" s="13" t="s">
        <v>77</v>
      </c>
      <c r="AW605" s="13" t="s">
        <v>31</v>
      </c>
      <c r="AX605" s="13" t="s">
        <v>69</v>
      </c>
      <c r="AY605" s="235" t="s">
        <v>153</v>
      </c>
    </row>
    <row r="606" s="14" customFormat="1">
      <c r="A606" s="14"/>
      <c r="B606" s="236"/>
      <c r="C606" s="237"/>
      <c r="D606" s="227" t="s">
        <v>164</v>
      </c>
      <c r="E606" s="238" t="s">
        <v>19</v>
      </c>
      <c r="F606" s="239" t="s">
        <v>617</v>
      </c>
      <c r="G606" s="237"/>
      <c r="H606" s="240">
        <v>38.390000000000001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164</v>
      </c>
      <c r="AU606" s="246" t="s">
        <v>79</v>
      </c>
      <c r="AV606" s="14" t="s">
        <v>79</v>
      </c>
      <c r="AW606" s="14" t="s">
        <v>31</v>
      </c>
      <c r="AX606" s="14" t="s">
        <v>69</v>
      </c>
      <c r="AY606" s="246" t="s">
        <v>153</v>
      </c>
    </row>
    <row r="607" s="13" customFormat="1">
      <c r="A607" s="13"/>
      <c r="B607" s="225"/>
      <c r="C607" s="226"/>
      <c r="D607" s="227" t="s">
        <v>164</v>
      </c>
      <c r="E607" s="228" t="s">
        <v>19</v>
      </c>
      <c r="F607" s="229" t="s">
        <v>541</v>
      </c>
      <c r="G607" s="226"/>
      <c r="H607" s="228" t="s">
        <v>19</v>
      </c>
      <c r="I607" s="230"/>
      <c r="J607" s="226"/>
      <c r="K607" s="226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164</v>
      </c>
      <c r="AU607" s="235" t="s">
        <v>79</v>
      </c>
      <c r="AV607" s="13" t="s">
        <v>77</v>
      </c>
      <c r="AW607" s="13" t="s">
        <v>31</v>
      </c>
      <c r="AX607" s="13" t="s">
        <v>69</v>
      </c>
      <c r="AY607" s="235" t="s">
        <v>153</v>
      </c>
    </row>
    <row r="608" s="14" customFormat="1">
      <c r="A608" s="14"/>
      <c r="B608" s="236"/>
      <c r="C608" s="237"/>
      <c r="D608" s="227" t="s">
        <v>164</v>
      </c>
      <c r="E608" s="238" t="s">
        <v>19</v>
      </c>
      <c r="F608" s="239" t="s">
        <v>547</v>
      </c>
      <c r="G608" s="237"/>
      <c r="H608" s="240">
        <v>-1.3999999999999999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6" t="s">
        <v>164</v>
      </c>
      <c r="AU608" s="246" t="s">
        <v>79</v>
      </c>
      <c r="AV608" s="14" t="s">
        <v>79</v>
      </c>
      <c r="AW608" s="14" t="s">
        <v>31</v>
      </c>
      <c r="AX608" s="14" t="s">
        <v>69</v>
      </c>
      <c r="AY608" s="246" t="s">
        <v>153</v>
      </c>
    </row>
    <row r="609" s="14" customFormat="1">
      <c r="A609" s="14"/>
      <c r="B609" s="236"/>
      <c r="C609" s="237"/>
      <c r="D609" s="227" t="s">
        <v>164</v>
      </c>
      <c r="E609" s="238" t="s">
        <v>19</v>
      </c>
      <c r="F609" s="239" t="s">
        <v>578</v>
      </c>
      <c r="G609" s="237"/>
      <c r="H609" s="240">
        <v>-1.6000000000000001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164</v>
      </c>
      <c r="AU609" s="246" t="s">
        <v>79</v>
      </c>
      <c r="AV609" s="14" t="s">
        <v>79</v>
      </c>
      <c r="AW609" s="14" t="s">
        <v>31</v>
      </c>
      <c r="AX609" s="14" t="s">
        <v>69</v>
      </c>
      <c r="AY609" s="246" t="s">
        <v>153</v>
      </c>
    </row>
    <row r="610" s="13" customFormat="1">
      <c r="A610" s="13"/>
      <c r="B610" s="225"/>
      <c r="C610" s="226"/>
      <c r="D610" s="227" t="s">
        <v>164</v>
      </c>
      <c r="E610" s="228" t="s">
        <v>19</v>
      </c>
      <c r="F610" s="229" t="s">
        <v>618</v>
      </c>
      <c r="G610" s="226"/>
      <c r="H610" s="228" t="s">
        <v>19</v>
      </c>
      <c r="I610" s="230"/>
      <c r="J610" s="226"/>
      <c r="K610" s="226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164</v>
      </c>
      <c r="AU610" s="235" t="s">
        <v>79</v>
      </c>
      <c r="AV610" s="13" t="s">
        <v>77</v>
      </c>
      <c r="AW610" s="13" t="s">
        <v>31</v>
      </c>
      <c r="AX610" s="13" t="s">
        <v>69</v>
      </c>
      <c r="AY610" s="235" t="s">
        <v>153</v>
      </c>
    </row>
    <row r="611" s="14" customFormat="1">
      <c r="A611" s="14"/>
      <c r="B611" s="236"/>
      <c r="C611" s="237"/>
      <c r="D611" s="227" t="s">
        <v>164</v>
      </c>
      <c r="E611" s="238" t="s">
        <v>19</v>
      </c>
      <c r="F611" s="239" t="s">
        <v>619</v>
      </c>
      <c r="G611" s="237"/>
      <c r="H611" s="240">
        <v>36.034999999999997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164</v>
      </c>
      <c r="AU611" s="246" t="s">
        <v>79</v>
      </c>
      <c r="AV611" s="14" t="s">
        <v>79</v>
      </c>
      <c r="AW611" s="14" t="s">
        <v>31</v>
      </c>
      <c r="AX611" s="14" t="s">
        <v>69</v>
      </c>
      <c r="AY611" s="246" t="s">
        <v>153</v>
      </c>
    </row>
    <row r="612" s="13" customFormat="1">
      <c r="A612" s="13"/>
      <c r="B612" s="225"/>
      <c r="C612" s="226"/>
      <c r="D612" s="227" t="s">
        <v>164</v>
      </c>
      <c r="E612" s="228" t="s">
        <v>19</v>
      </c>
      <c r="F612" s="229" t="s">
        <v>541</v>
      </c>
      <c r="G612" s="226"/>
      <c r="H612" s="228" t="s">
        <v>19</v>
      </c>
      <c r="I612" s="230"/>
      <c r="J612" s="226"/>
      <c r="K612" s="226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164</v>
      </c>
      <c r="AU612" s="235" t="s">
        <v>79</v>
      </c>
      <c r="AV612" s="13" t="s">
        <v>77</v>
      </c>
      <c r="AW612" s="13" t="s">
        <v>31</v>
      </c>
      <c r="AX612" s="13" t="s">
        <v>69</v>
      </c>
      <c r="AY612" s="235" t="s">
        <v>153</v>
      </c>
    </row>
    <row r="613" s="14" customFormat="1">
      <c r="A613" s="14"/>
      <c r="B613" s="236"/>
      <c r="C613" s="237"/>
      <c r="D613" s="227" t="s">
        <v>164</v>
      </c>
      <c r="E613" s="238" t="s">
        <v>19</v>
      </c>
      <c r="F613" s="239" t="s">
        <v>620</v>
      </c>
      <c r="G613" s="237"/>
      <c r="H613" s="240">
        <v>-3.2000000000000002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164</v>
      </c>
      <c r="AU613" s="246" t="s">
        <v>79</v>
      </c>
      <c r="AV613" s="14" t="s">
        <v>79</v>
      </c>
      <c r="AW613" s="14" t="s">
        <v>31</v>
      </c>
      <c r="AX613" s="14" t="s">
        <v>69</v>
      </c>
      <c r="AY613" s="246" t="s">
        <v>153</v>
      </c>
    </row>
    <row r="614" s="13" customFormat="1">
      <c r="A614" s="13"/>
      <c r="B614" s="225"/>
      <c r="C614" s="226"/>
      <c r="D614" s="227" t="s">
        <v>164</v>
      </c>
      <c r="E614" s="228" t="s">
        <v>19</v>
      </c>
      <c r="F614" s="229" t="s">
        <v>621</v>
      </c>
      <c r="G614" s="226"/>
      <c r="H614" s="228" t="s">
        <v>19</v>
      </c>
      <c r="I614" s="230"/>
      <c r="J614" s="226"/>
      <c r="K614" s="226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164</v>
      </c>
      <c r="AU614" s="235" t="s">
        <v>79</v>
      </c>
      <c r="AV614" s="13" t="s">
        <v>77</v>
      </c>
      <c r="AW614" s="13" t="s">
        <v>31</v>
      </c>
      <c r="AX614" s="13" t="s">
        <v>69</v>
      </c>
      <c r="AY614" s="235" t="s">
        <v>153</v>
      </c>
    </row>
    <row r="615" s="14" customFormat="1">
      <c r="A615" s="14"/>
      <c r="B615" s="236"/>
      <c r="C615" s="237"/>
      <c r="D615" s="227" t="s">
        <v>164</v>
      </c>
      <c r="E615" s="238" t="s">
        <v>19</v>
      </c>
      <c r="F615" s="239" t="s">
        <v>622</v>
      </c>
      <c r="G615" s="237"/>
      <c r="H615" s="240">
        <v>58.533000000000001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6" t="s">
        <v>164</v>
      </c>
      <c r="AU615" s="246" t="s">
        <v>79</v>
      </c>
      <c r="AV615" s="14" t="s">
        <v>79</v>
      </c>
      <c r="AW615" s="14" t="s">
        <v>31</v>
      </c>
      <c r="AX615" s="14" t="s">
        <v>69</v>
      </c>
      <c r="AY615" s="246" t="s">
        <v>153</v>
      </c>
    </row>
    <row r="616" s="13" customFormat="1">
      <c r="A616" s="13"/>
      <c r="B616" s="225"/>
      <c r="C616" s="226"/>
      <c r="D616" s="227" t="s">
        <v>164</v>
      </c>
      <c r="E616" s="228" t="s">
        <v>19</v>
      </c>
      <c r="F616" s="229" t="s">
        <v>541</v>
      </c>
      <c r="G616" s="226"/>
      <c r="H616" s="228" t="s">
        <v>19</v>
      </c>
      <c r="I616" s="230"/>
      <c r="J616" s="226"/>
      <c r="K616" s="226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164</v>
      </c>
      <c r="AU616" s="235" t="s">
        <v>79</v>
      </c>
      <c r="AV616" s="13" t="s">
        <v>77</v>
      </c>
      <c r="AW616" s="13" t="s">
        <v>31</v>
      </c>
      <c r="AX616" s="13" t="s">
        <v>69</v>
      </c>
      <c r="AY616" s="235" t="s">
        <v>153</v>
      </c>
    </row>
    <row r="617" s="14" customFormat="1">
      <c r="A617" s="14"/>
      <c r="B617" s="236"/>
      <c r="C617" s="237"/>
      <c r="D617" s="227" t="s">
        <v>164</v>
      </c>
      <c r="E617" s="238" t="s">
        <v>19</v>
      </c>
      <c r="F617" s="239" t="s">
        <v>623</v>
      </c>
      <c r="G617" s="237"/>
      <c r="H617" s="240">
        <v>-8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6" t="s">
        <v>164</v>
      </c>
      <c r="AU617" s="246" t="s">
        <v>79</v>
      </c>
      <c r="AV617" s="14" t="s">
        <v>79</v>
      </c>
      <c r="AW617" s="14" t="s">
        <v>31</v>
      </c>
      <c r="AX617" s="14" t="s">
        <v>69</v>
      </c>
      <c r="AY617" s="246" t="s">
        <v>153</v>
      </c>
    </row>
    <row r="618" s="14" customFormat="1">
      <c r="A618" s="14"/>
      <c r="B618" s="236"/>
      <c r="C618" s="237"/>
      <c r="D618" s="227" t="s">
        <v>164</v>
      </c>
      <c r="E618" s="238" t="s">
        <v>19</v>
      </c>
      <c r="F618" s="239" t="s">
        <v>547</v>
      </c>
      <c r="G618" s="237"/>
      <c r="H618" s="240">
        <v>-1.3999999999999999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164</v>
      </c>
      <c r="AU618" s="246" t="s">
        <v>79</v>
      </c>
      <c r="AV618" s="14" t="s">
        <v>79</v>
      </c>
      <c r="AW618" s="14" t="s">
        <v>31</v>
      </c>
      <c r="AX618" s="14" t="s">
        <v>69</v>
      </c>
      <c r="AY618" s="246" t="s">
        <v>153</v>
      </c>
    </row>
    <row r="619" s="14" customFormat="1">
      <c r="A619" s="14"/>
      <c r="B619" s="236"/>
      <c r="C619" s="237"/>
      <c r="D619" s="227" t="s">
        <v>164</v>
      </c>
      <c r="E619" s="238" t="s">
        <v>19</v>
      </c>
      <c r="F619" s="239" t="s">
        <v>615</v>
      </c>
      <c r="G619" s="237"/>
      <c r="H619" s="240">
        <v>-1.2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164</v>
      </c>
      <c r="AU619" s="246" t="s">
        <v>79</v>
      </c>
      <c r="AV619" s="14" t="s">
        <v>79</v>
      </c>
      <c r="AW619" s="14" t="s">
        <v>31</v>
      </c>
      <c r="AX619" s="14" t="s">
        <v>69</v>
      </c>
      <c r="AY619" s="246" t="s">
        <v>153</v>
      </c>
    </row>
    <row r="620" s="14" customFormat="1">
      <c r="A620" s="14"/>
      <c r="B620" s="236"/>
      <c r="C620" s="237"/>
      <c r="D620" s="227" t="s">
        <v>164</v>
      </c>
      <c r="E620" s="238" t="s">
        <v>19</v>
      </c>
      <c r="F620" s="239" t="s">
        <v>543</v>
      </c>
      <c r="G620" s="237"/>
      <c r="H620" s="240">
        <v>-1.8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164</v>
      </c>
      <c r="AU620" s="246" t="s">
        <v>79</v>
      </c>
      <c r="AV620" s="14" t="s">
        <v>79</v>
      </c>
      <c r="AW620" s="14" t="s">
        <v>31</v>
      </c>
      <c r="AX620" s="14" t="s">
        <v>69</v>
      </c>
      <c r="AY620" s="246" t="s">
        <v>153</v>
      </c>
    </row>
    <row r="621" s="13" customFormat="1">
      <c r="A621" s="13"/>
      <c r="B621" s="225"/>
      <c r="C621" s="226"/>
      <c r="D621" s="227" t="s">
        <v>164</v>
      </c>
      <c r="E621" s="228" t="s">
        <v>19</v>
      </c>
      <c r="F621" s="229" t="s">
        <v>624</v>
      </c>
      <c r="G621" s="226"/>
      <c r="H621" s="228" t="s">
        <v>19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164</v>
      </c>
      <c r="AU621" s="235" t="s">
        <v>79</v>
      </c>
      <c r="AV621" s="13" t="s">
        <v>77</v>
      </c>
      <c r="AW621" s="13" t="s">
        <v>31</v>
      </c>
      <c r="AX621" s="13" t="s">
        <v>69</v>
      </c>
      <c r="AY621" s="235" t="s">
        <v>153</v>
      </c>
    </row>
    <row r="622" s="14" customFormat="1">
      <c r="A622" s="14"/>
      <c r="B622" s="236"/>
      <c r="C622" s="237"/>
      <c r="D622" s="227" t="s">
        <v>164</v>
      </c>
      <c r="E622" s="238" t="s">
        <v>19</v>
      </c>
      <c r="F622" s="239" t="s">
        <v>625</v>
      </c>
      <c r="G622" s="237"/>
      <c r="H622" s="240">
        <v>30.934000000000001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164</v>
      </c>
      <c r="AU622" s="246" t="s">
        <v>79</v>
      </c>
      <c r="AV622" s="14" t="s">
        <v>79</v>
      </c>
      <c r="AW622" s="14" t="s">
        <v>31</v>
      </c>
      <c r="AX622" s="14" t="s">
        <v>69</v>
      </c>
      <c r="AY622" s="246" t="s">
        <v>153</v>
      </c>
    </row>
    <row r="623" s="13" customFormat="1">
      <c r="A623" s="13"/>
      <c r="B623" s="225"/>
      <c r="C623" s="226"/>
      <c r="D623" s="227" t="s">
        <v>164</v>
      </c>
      <c r="E623" s="228" t="s">
        <v>19</v>
      </c>
      <c r="F623" s="229" t="s">
        <v>541</v>
      </c>
      <c r="G623" s="226"/>
      <c r="H623" s="228" t="s">
        <v>19</v>
      </c>
      <c r="I623" s="230"/>
      <c r="J623" s="226"/>
      <c r="K623" s="226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164</v>
      </c>
      <c r="AU623" s="235" t="s">
        <v>79</v>
      </c>
      <c r="AV623" s="13" t="s">
        <v>77</v>
      </c>
      <c r="AW623" s="13" t="s">
        <v>31</v>
      </c>
      <c r="AX623" s="13" t="s">
        <v>69</v>
      </c>
      <c r="AY623" s="235" t="s">
        <v>153</v>
      </c>
    </row>
    <row r="624" s="14" customFormat="1">
      <c r="A624" s="14"/>
      <c r="B624" s="236"/>
      <c r="C624" s="237"/>
      <c r="D624" s="227" t="s">
        <v>164</v>
      </c>
      <c r="E624" s="238" t="s">
        <v>19</v>
      </c>
      <c r="F624" s="239" t="s">
        <v>547</v>
      </c>
      <c r="G624" s="237"/>
      <c r="H624" s="240">
        <v>-1.3999999999999999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164</v>
      </c>
      <c r="AU624" s="246" t="s">
        <v>79</v>
      </c>
      <c r="AV624" s="14" t="s">
        <v>79</v>
      </c>
      <c r="AW624" s="14" t="s">
        <v>31</v>
      </c>
      <c r="AX624" s="14" t="s">
        <v>69</v>
      </c>
      <c r="AY624" s="246" t="s">
        <v>153</v>
      </c>
    </row>
    <row r="625" s="13" customFormat="1">
      <c r="A625" s="13"/>
      <c r="B625" s="225"/>
      <c r="C625" s="226"/>
      <c r="D625" s="227" t="s">
        <v>164</v>
      </c>
      <c r="E625" s="228" t="s">
        <v>19</v>
      </c>
      <c r="F625" s="229" t="s">
        <v>626</v>
      </c>
      <c r="G625" s="226"/>
      <c r="H625" s="228" t="s">
        <v>19</v>
      </c>
      <c r="I625" s="230"/>
      <c r="J625" s="226"/>
      <c r="K625" s="226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164</v>
      </c>
      <c r="AU625" s="235" t="s">
        <v>79</v>
      </c>
      <c r="AV625" s="13" t="s">
        <v>77</v>
      </c>
      <c r="AW625" s="13" t="s">
        <v>31</v>
      </c>
      <c r="AX625" s="13" t="s">
        <v>69</v>
      </c>
      <c r="AY625" s="235" t="s">
        <v>153</v>
      </c>
    </row>
    <row r="626" s="14" customFormat="1">
      <c r="A626" s="14"/>
      <c r="B626" s="236"/>
      <c r="C626" s="237"/>
      <c r="D626" s="227" t="s">
        <v>164</v>
      </c>
      <c r="E626" s="238" t="s">
        <v>19</v>
      </c>
      <c r="F626" s="239" t="s">
        <v>627</v>
      </c>
      <c r="G626" s="237"/>
      <c r="H626" s="240">
        <v>88.894999999999996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164</v>
      </c>
      <c r="AU626" s="246" t="s">
        <v>79</v>
      </c>
      <c r="AV626" s="14" t="s">
        <v>79</v>
      </c>
      <c r="AW626" s="14" t="s">
        <v>31</v>
      </c>
      <c r="AX626" s="14" t="s">
        <v>69</v>
      </c>
      <c r="AY626" s="246" t="s">
        <v>153</v>
      </c>
    </row>
    <row r="627" s="13" customFormat="1">
      <c r="A627" s="13"/>
      <c r="B627" s="225"/>
      <c r="C627" s="226"/>
      <c r="D627" s="227" t="s">
        <v>164</v>
      </c>
      <c r="E627" s="228" t="s">
        <v>19</v>
      </c>
      <c r="F627" s="229" t="s">
        <v>541</v>
      </c>
      <c r="G627" s="226"/>
      <c r="H627" s="228" t="s">
        <v>19</v>
      </c>
      <c r="I627" s="230"/>
      <c r="J627" s="226"/>
      <c r="K627" s="226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164</v>
      </c>
      <c r="AU627" s="235" t="s">
        <v>79</v>
      </c>
      <c r="AV627" s="13" t="s">
        <v>77</v>
      </c>
      <c r="AW627" s="13" t="s">
        <v>31</v>
      </c>
      <c r="AX627" s="13" t="s">
        <v>69</v>
      </c>
      <c r="AY627" s="235" t="s">
        <v>153</v>
      </c>
    </row>
    <row r="628" s="14" customFormat="1">
      <c r="A628" s="14"/>
      <c r="B628" s="236"/>
      <c r="C628" s="237"/>
      <c r="D628" s="227" t="s">
        <v>164</v>
      </c>
      <c r="E628" s="238" t="s">
        <v>19</v>
      </c>
      <c r="F628" s="239" t="s">
        <v>578</v>
      </c>
      <c r="G628" s="237"/>
      <c r="H628" s="240">
        <v>-1.6000000000000001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164</v>
      </c>
      <c r="AU628" s="246" t="s">
        <v>79</v>
      </c>
      <c r="AV628" s="14" t="s">
        <v>79</v>
      </c>
      <c r="AW628" s="14" t="s">
        <v>31</v>
      </c>
      <c r="AX628" s="14" t="s">
        <v>69</v>
      </c>
      <c r="AY628" s="246" t="s">
        <v>153</v>
      </c>
    </row>
    <row r="629" s="14" customFormat="1">
      <c r="A629" s="14"/>
      <c r="B629" s="236"/>
      <c r="C629" s="237"/>
      <c r="D629" s="227" t="s">
        <v>164</v>
      </c>
      <c r="E629" s="238" t="s">
        <v>19</v>
      </c>
      <c r="F629" s="239" t="s">
        <v>628</v>
      </c>
      <c r="G629" s="237"/>
      <c r="H629" s="240">
        <v>-1.5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6" t="s">
        <v>164</v>
      </c>
      <c r="AU629" s="246" t="s">
        <v>79</v>
      </c>
      <c r="AV629" s="14" t="s">
        <v>79</v>
      </c>
      <c r="AW629" s="14" t="s">
        <v>31</v>
      </c>
      <c r="AX629" s="14" t="s">
        <v>69</v>
      </c>
      <c r="AY629" s="246" t="s">
        <v>153</v>
      </c>
    </row>
    <row r="630" s="14" customFormat="1">
      <c r="A630" s="14"/>
      <c r="B630" s="236"/>
      <c r="C630" s="237"/>
      <c r="D630" s="227" t="s">
        <v>164</v>
      </c>
      <c r="E630" s="238" t="s">
        <v>19</v>
      </c>
      <c r="F630" s="239" t="s">
        <v>603</v>
      </c>
      <c r="G630" s="237"/>
      <c r="H630" s="240">
        <v>-1.8700000000000001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164</v>
      </c>
      <c r="AU630" s="246" t="s">
        <v>79</v>
      </c>
      <c r="AV630" s="14" t="s">
        <v>79</v>
      </c>
      <c r="AW630" s="14" t="s">
        <v>31</v>
      </c>
      <c r="AX630" s="14" t="s">
        <v>69</v>
      </c>
      <c r="AY630" s="246" t="s">
        <v>153</v>
      </c>
    </row>
    <row r="631" s="14" customFormat="1">
      <c r="A631" s="14"/>
      <c r="B631" s="236"/>
      <c r="C631" s="237"/>
      <c r="D631" s="227" t="s">
        <v>164</v>
      </c>
      <c r="E631" s="238" t="s">
        <v>19</v>
      </c>
      <c r="F631" s="239" t="s">
        <v>629</v>
      </c>
      <c r="G631" s="237"/>
      <c r="H631" s="240">
        <v>-2.5899999999999999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164</v>
      </c>
      <c r="AU631" s="246" t="s">
        <v>79</v>
      </c>
      <c r="AV631" s="14" t="s">
        <v>79</v>
      </c>
      <c r="AW631" s="14" t="s">
        <v>31</v>
      </c>
      <c r="AX631" s="14" t="s">
        <v>69</v>
      </c>
      <c r="AY631" s="246" t="s">
        <v>153</v>
      </c>
    </row>
    <row r="632" s="16" customFormat="1">
      <c r="A632" s="16"/>
      <c r="B632" s="268"/>
      <c r="C632" s="269"/>
      <c r="D632" s="227" t="s">
        <v>164</v>
      </c>
      <c r="E632" s="270" t="s">
        <v>19</v>
      </c>
      <c r="F632" s="271" t="s">
        <v>571</v>
      </c>
      <c r="G632" s="269"/>
      <c r="H632" s="272">
        <v>457.39999999999998</v>
      </c>
      <c r="I632" s="273"/>
      <c r="J632" s="269"/>
      <c r="K632" s="269"/>
      <c r="L632" s="274"/>
      <c r="M632" s="275"/>
      <c r="N632" s="276"/>
      <c r="O632" s="276"/>
      <c r="P632" s="276"/>
      <c r="Q632" s="276"/>
      <c r="R632" s="276"/>
      <c r="S632" s="276"/>
      <c r="T632" s="277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78" t="s">
        <v>164</v>
      </c>
      <c r="AU632" s="278" t="s">
        <v>79</v>
      </c>
      <c r="AV632" s="16" t="s">
        <v>173</v>
      </c>
      <c r="AW632" s="16" t="s">
        <v>31</v>
      </c>
      <c r="AX632" s="16" t="s">
        <v>69</v>
      </c>
      <c r="AY632" s="278" t="s">
        <v>153</v>
      </c>
    </row>
    <row r="633" s="13" customFormat="1">
      <c r="A633" s="13"/>
      <c r="B633" s="225"/>
      <c r="C633" s="226"/>
      <c r="D633" s="227" t="s">
        <v>164</v>
      </c>
      <c r="E633" s="228" t="s">
        <v>19</v>
      </c>
      <c r="F633" s="229" t="s">
        <v>630</v>
      </c>
      <c r="G633" s="226"/>
      <c r="H633" s="228" t="s">
        <v>19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164</v>
      </c>
      <c r="AU633" s="235" t="s">
        <v>79</v>
      </c>
      <c r="AV633" s="13" t="s">
        <v>77</v>
      </c>
      <c r="AW633" s="13" t="s">
        <v>31</v>
      </c>
      <c r="AX633" s="13" t="s">
        <v>69</v>
      </c>
      <c r="AY633" s="235" t="s">
        <v>153</v>
      </c>
    </row>
    <row r="634" s="14" customFormat="1">
      <c r="A634" s="14"/>
      <c r="B634" s="236"/>
      <c r="C634" s="237"/>
      <c r="D634" s="227" t="s">
        <v>164</v>
      </c>
      <c r="E634" s="238" t="s">
        <v>19</v>
      </c>
      <c r="F634" s="239" t="s">
        <v>631</v>
      </c>
      <c r="G634" s="237"/>
      <c r="H634" s="240">
        <v>288.64499999999998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164</v>
      </c>
      <c r="AU634" s="246" t="s">
        <v>79</v>
      </c>
      <c r="AV634" s="14" t="s">
        <v>79</v>
      </c>
      <c r="AW634" s="14" t="s">
        <v>31</v>
      </c>
      <c r="AX634" s="14" t="s">
        <v>69</v>
      </c>
      <c r="AY634" s="246" t="s">
        <v>153</v>
      </c>
    </row>
    <row r="635" s="16" customFormat="1">
      <c r="A635" s="16"/>
      <c r="B635" s="268"/>
      <c r="C635" s="269"/>
      <c r="D635" s="227" t="s">
        <v>164</v>
      </c>
      <c r="E635" s="270" t="s">
        <v>19</v>
      </c>
      <c r="F635" s="271" t="s">
        <v>571</v>
      </c>
      <c r="G635" s="269"/>
      <c r="H635" s="272">
        <v>288.64499999999998</v>
      </c>
      <c r="I635" s="273"/>
      <c r="J635" s="269"/>
      <c r="K635" s="269"/>
      <c r="L635" s="274"/>
      <c r="M635" s="275"/>
      <c r="N635" s="276"/>
      <c r="O635" s="276"/>
      <c r="P635" s="276"/>
      <c r="Q635" s="276"/>
      <c r="R635" s="276"/>
      <c r="S635" s="276"/>
      <c r="T635" s="277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78" t="s">
        <v>164</v>
      </c>
      <c r="AU635" s="278" t="s">
        <v>79</v>
      </c>
      <c r="AV635" s="16" t="s">
        <v>173</v>
      </c>
      <c r="AW635" s="16" t="s">
        <v>31</v>
      </c>
      <c r="AX635" s="16" t="s">
        <v>69</v>
      </c>
      <c r="AY635" s="278" t="s">
        <v>153</v>
      </c>
    </row>
    <row r="636" s="15" customFormat="1">
      <c r="A636" s="15"/>
      <c r="B636" s="247"/>
      <c r="C636" s="248"/>
      <c r="D636" s="227" t="s">
        <v>164</v>
      </c>
      <c r="E636" s="249" t="s">
        <v>19</v>
      </c>
      <c r="F636" s="250" t="s">
        <v>167</v>
      </c>
      <c r="G636" s="248"/>
      <c r="H636" s="251">
        <v>1710.3599999999999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7" t="s">
        <v>164</v>
      </c>
      <c r="AU636" s="257" t="s">
        <v>79</v>
      </c>
      <c r="AV636" s="15" t="s">
        <v>160</v>
      </c>
      <c r="AW636" s="15" t="s">
        <v>31</v>
      </c>
      <c r="AX636" s="15" t="s">
        <v>77</v>
      </c>
      <c r="AY636" s="257" t="s">
        <v>153</v>
      </c>
    </row>
    <row r="637" s="2" customFormat="1" ht="16.5" customHeight="1">
      <c r="A637" s="41"/>
      <c r="B637" s="42"/>
      <c r="C637" s="207" t="s">
        <v>632</v>
      </c>
      <c r="D637" s="207" t="s">
        <v>155</v>
      </c>
      <c r="E637" s="208" t="s">
        <v>633</v>
      </c>
      <c r="F637" s="209" t="s">
        <v>634</v>
      </c>
      <c r="G637" s="210" t="s">
        <v>158</v>
      </c>
      <c r="H637" s="211">
        <v>1710.3599999999999</v>
      </c>
      <c r="I637" s="212"/>
      <c r="J637" s="213">
        <f>ROUND(I637*H637,2)</f>
        <v>0</v>
      </c>
      <c r="K637" s="209" t="s">
        <v>159</v>
      </c>
      <c r="L637" s="47"/>
      <c r="M637" s="214" t="s">
        <v>19</v>
      </c>
      <c r="N637" s="215" t="s">
        <v>40</v>
      </c>
      <c r="O637" s="87"/>
      <c r="P637" s="216">
        <f>O637*H637</f>
        <v>0</v>
      </c>
      <c r="Q637" s="216">
        <v>0.0040000000000000001</v>
      </c>
      <c r="R637" s="216">
        <f>Q637*H637</f>
        <v>6.8414399999999995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160</v>
      </c>
      <c r="AT637" s="218" t="s">
        <v>155</v>
      </c>
      <c r="AU637" s="218" t="s">
        <v>79</v>
      </c>
      <c r="AY637" s="20" t="s">
        <v>153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77</v>
      </c>
      <c r="BK637" s="219">
        <f>ROUND(I637*H637,2)</f>
        <v>0</v>
      </c>
      <c r="BL637" s="20" t="s">
        <v>160</v>
      </c>
      <c r="BM637" s="218" t="s">
        <v>635</v>
      </c>
    </row>
    <row r="638" s="2" customFormat="1">
      <c r="A638" s="41"/>
      <c r="B638" s="42"/>
      <c r="C638" s="43"/>
      <c r="D638" s="220" t="s">
        <v>162</v>
      </c>
      <c r="E638" s="43"/>
      <c r="F638" s="221" t="s">
        <v>636</v>
      </c>
      <c r="G638" s="43"/>
      <c r="H638" s="43"/>
      <c r="I638" s="222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162</v>
      </c>
      <c r="AU638" s="20" t="s">
        <v>79</v>
      </c>
    </row>
    <row r="639" s="13" customFormat="1">
      <c r="A639" s="13"/>
      <c r="B639" s="225"/>
      <c r="C639" s="226"/>
      <c r="D639" s="227" t="s">
        <v>164</v>
      </c>
      <c r="E639" s="228" t="s">
        <v>19</v>
      </c>
      <c r="F639" s="229" t="s">
        <v>538</v>
      </c>
      <c r="G639" s="226"/>
      <c r="H639" s="228" t="s">
        <v>19</v>
      </c>
      <c r="I639" s="230"/>
      <c r="J639" s="226"/>
      <c r="K639" s="226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164</v>
      </c>
      <c r="AU639" s="235" t="s">
        <v>79</v>
      </c>
      <c r="AV639" s="13" t="s">
        <v>77</v>
      </c>
      <c r="AW639" s="13" t="s">
        <v>31</v>
      </c>
      <c r="AX639" s="13" t="s">
        <v>69</v>
      </c>
      <c r="AY639" s="235" t="s">
        <v>153</v>
      </c>
    </row>
    <row r="640" s="13" customFormat="1">
      <c r="A640" s="13"/>
      <c r="B640" s="225"/>
      <c r="C640" s="226"/>
      <c r="D640" s="227" t="s">
        <v>164</v>
      </c>
      <c r="E640" s="228" t="s">
        <v>19</v>
      </c>
      <c r="F640" s="229" t="s">
        <v>539</v>
      </c>
      <c r="G640" s="226"/>
      <c r="H640" s="228" t="s">
        <v>19</v>
      </c>
      <c r="I640" s="230"/>
      <c r="J640" s="226"/>
      <c r="K640" s="226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164</v>
      </c>
      <c r="AU640" s="235" t="s">
        <v>79</v>
      </c>
      <c r="AV640" s="13" t="s">
        <v>77</v>
      </c>
      <c r="AW640" s="13" t="s">
        <v>31</v>
      </c>
      <c r="AX640" s="13" t="s">
        <v>69</v>
      </c>
      <c r="AY640" s="235" t="s">
        <v>153</v>
      </c>
    </row>
    <row r="641" s="14" customFormat="1">
      <c r="A641" s="14"/>
      <c r="B641" s="236"/>
      <c r="C641" s="237"/>
      <c r="D641" s="227" t="s">
        <v>164</v>
      </c>
      <c r="E641" s="238" t="s">
        <v>19</v>
      </c>
      <c r="F641" s="239" t="s">
        <v>540</v>
      </c>
      <c r="G641" s="237"/>
      <c r="H641" s="240">
        <v>61.116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164</v>
      </c>
      <c r="AU641" s="246" t="s">
        <v>79</v>
      </c>
      <c r="AV641" s="14" t="s">
        <v>79</v>
      </c>
      <c r="AW641" s="14" t="s">
        <v>31</v>
      </c>
      <c r="AX641" s="14" t="s">
        <v>69</v>
      </c>
      <c r="AY641" s="246" t="s">
        <v>153</v>
      </c>
    </row>
    <row r="642" s="13" customFormat="1">
      <c r="A642" s="13"/>
      <c r="B642" s="225"/>
      <c r="C642" s="226"/>
      <c r="D642" s="227" t="s">
        <v>164</v>
      </c>
      <c r="E642" s="228" t="s">
        <v>19</v>
      </c>
      <c r="F642" s="229" t="s">
        <v>541</v>
      </c>
      <c r="G642" s="226"/>
      <c r="H642" s="228" t="s">
        <v>19</v>
      </c>
      <c r="I642" s="230"/>
      <c r="J642" s="226"/>
      <c r="K642" s="226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164</v>
      </c>
      <c r="AU642" s="235" t="s">
        <v>79</v>
      </c>
      <c r="AV642" s="13" t="s">
        <v>77</v>
      </c>
      <c r="AW642" s="13" t="s">
        <v>31</v>
      </c>
      <c r="AX642" s="13" t="s">
        <v>69</v>
      </c>
      <c r="AY642" s="235" t="s">
        <v>153</v>
      </c>
    </row>
    <row r="643" s="14" customFormat="1">
      <c r="A643" s="14"/>
      <c r="B643" s="236"/>
      <c r="C643" s="237"/>
      <c r="D643" s="227" t="s">
        <v>164</v>
      </c>
      <c r="E643" s="238" t="s">
        <v>19</v>
      </c>
      <c r="F643" s="239" t="s">
        <v>542</v>
      </c>
      <c r="G643" s="237"/>
      <c r="H643" s="240">
        <v>-4.1799999999999997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164</v>
      </c>
      <c r="AU643" s="246" t="s">
        <v>79</v>
      </c>
      <c r="AV643" s="14" t="s">
        <v>79</v>
      </c>
      <c r="AW643" s="14" t="s">
        <v>31</v>
      </c>
      <c r="AX643" s="14" t="s">
        <v>69</v>
      </c>
      <c r="AY643" s="246" t="s">
        <v>153</v>
      </c>
    </row>
    <row r="644" s="14" customFormat="1">
      <c r="A644" s="14"/>
      <c r="B644" s="236"/>
      <c r="C644" s="237"/>
      <c r="D644" s="227" t="s">
        <v>164</v>
      </c>
      <c r="E644" s="238" t="s">
        <v>19</v>
      </c>
      <c r="F644" s="239" t="s">
        <v>543</v>
      </c>
      <c r="G644" s="237"/>
      <c r="H644" s="240">
        <v>-1.8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164</v>
      </c>
      <c r="AU644" s="246" t="s">
        <v>79</v>
      </c>
      <c r="AV644" s="14" t="s">
        <v>79</v>
      </c>
      <c r="AW644" s="14" t="s">
        <v>31</v>
      </c>
      <c r="AX644" s="14" t="s">
        <v>69</v>
      </c>
      <c r="AY644" s="246" t="s">
        <v>153</v>
      </c>
    </row>
    <row r="645" s="13" customFormat="1">
      <c r="A645" s="13"/>
      <c r="B645" s="225"/>
      <c r="C645" s="226"/>
      <c r="D645" s="227" t="s">
        <v>164</v>
      </c>
      <c r="E645" s="228" t="s">
        <v>19</v>
      </c>
      <c r="F645" s="229" t="s">
        <v>364</v>
      </c>
      <c r="G645" s="226"/>
      <c r="H645" s="228" t="s">
        <v>19</v>
      </c>
      <c r="I645" s="230"/>
      <c r="J645" s="226"/>
      <c r="K645" s="226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164</v>
      </c>
      <c r="AU645" s="235" t="s">
        <v>79</v>
      </c>
      <c r="AV645" s="13" t="s">
        <v>77</v>
      </c>
      <c r="AW645" s="13" t="s">
        <v>31</v>
      </c>
      <c r="AX645" s="13" t="s">
        <v>69</v>
      </c>
      <c r="AY645" s="235" t="s">
        <v>153</v>
      </c>
    </row>
    <row r="646" s="14" customFormat="1">
      <c r="A646" s="14"/>
      <c r="B646" s="236"/>
      <c r="C646" s="237"/>
      <c r="D646" s="227" t="s">
        <v>164</v>
      </c>
      <c r="E646" s="238" t="s">
        <v>19</v>
      </c>
      <c r="F646" s="239" t="s">
        <v>544</v>
      </c>
      <c r="G646" s="237"/>
      <c r="H646" s="240">
        <v>93.456000000000003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164</v>
      </c>
      <c r="AU646" s="246" t="s">
        <v>79</v>
      </c>
      <c r="AV646" s="14" t="s">
        <v>79</v>
      </c>
      <c r="AW646" s="14" t="s">
        <v>31</v>
      </c>
      <c r="AX646" s="14" t="s">
        <v>69</v>
      </c>
      <c r="AY646" s="246" t="s">
        <v>153</v>
      </c>
    </row>
    <row r="647" s="13" customFormat="1">
      <c r="A647" s="13"/>
      <c r="B647" s="225"/>
      <c r="C647" s="226"/>
      <c r="D647" s="227" t="s">
        <v>164</v>
      </c>
      <c r="E647" s="228" t="s">
        <v>19</v>
      </c>
      <c r="F647" s="229" t="s">
        <v>541</v>
      </c>
      <c r="G647" s="226"/>
      <c r="H647" s="228" t="s">
        <v>19</v>
      </c>
      <c r="I647" s="230"/>
      <c r="J647" s="226"/>
      <c r="K647" s="226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164</v>
      </c>
      <c r="AU647" s="235" t="s">
        <v>79</v>
      </c>
      <c r="AV647" s="13" t="s">
        <v>77</v>
      </c>
      <c r="AW647" s="13" t="s">
        <v>31</v>
      </c>
      <c r="AX647" s="13" t="s">
        <v>69</v>
      </c>
      <c r="AY647" s="235" t="s">
        <v>153</v>
      </c>
    </row>
    <row r="648" s="14" customFormat="1">
      <c r="A648" s="14"/>
      <c r="B648" s="236"/>
      <c r="C648" s="237"/>
      <c r="D648" s="227" t="s">
        <v>164</v>
      </c>
      <c r="E648" s="238" t="s">
        <v>19</v>
      </c>
      <c r="F648" s="239" t="s">
        <v>545</v>
      </c>
      <c r="G648" s="237"/>
      <c r="H648" s="240">
        <v>-4.9500000000000002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164</v>
      </c>
      <c r="AU648" s="246" t="s">
        <v>79</v>
      </c>
      <c r="AV648" s="14" t="s">
        <v>79</v>
      </c>
      <c r="AW648" s="14" t="s">
        <v>31</v>
      </c>
      <c r="AX648" s="14" t="s">
        <v>69</v>
      </c>
      <c r="AY648" s="246" t="s">
        <v>153</v>
      </c>
    </row>
    <row r="649" s="14" customFormat="1">
      <c r="A649" s="14"/>
      <c r="B649" s="236"/>
      <c r="C649" s="237"/>
      <c r="D649" s="227" t="s">
        <v>164</v>
      </c>
      <c r="E649" s="238" t="s">
        <v>19</v>
      </c>
      <c r="F649" s="239" t="s">
        <v>546</v>
      </c>
      <c r="G649" s="237"/>
      <c r="H649" s="240">
        <v>-9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6" t="s">
        <v>164</v>
      </c>
      <c r="AU649" s="246" t="s">
        <v>79</v>
      </c>
      <c r="AV649" s="14" t="s">
        <v>79</v>
      </c>
      <c r="AW649" s="14" t="s">
        <v>31</v>
      </c>
      <c r="AX649" s="14" t="s">
        <v>69</v>
      </c>
      <c r="AY649" s="246" t="s">
        <v>153</v>
      </c>
    </row>
    <row r="650" s="14" customFormat="1">
      <c r="A650" s="14"/>
      <c r="B650" s="236"/>
      <c r="C650" s="237"/>
      <c r="D650" s="227" t="s">
        <v>164</v>
      </c>
      <c r="E650" s="238" t="s">
        <v>19</v>
      </c>
      <c r="F650" s="239" t="s">
        <v>547</v>
      </c>
      <c r="G650" s="237"/>
      <c r="H650" s="240">
        <v>-1.3999999999999999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164</v>
      </c>
      <c r="AU650" s="246" t="s">
        <v>79</v>
      </c>
      <c r="AV650" s="14" t="s">
        <v>79</v>
      </c>
      <c r="AW650" s="14" t="s">
        <v>31</v>
      </c>
      <c r="AX650" s="14" t="s">
        <v>69</v>
      </c>
      <c r="AY650" s="246" t="s">
        <v>153</v>
      </c>
    </row>
    <row r="651" s="14" customFormat="1">
      <c r="A651" s="14"/>
      <c r="B651" s="236"/>
      <c r="C651" s="237"/>
      <c r="D651" s="227" t="s">
        <v>164</v>
      </c>
      <c r="E651" s="238" t="s">
        <v>19</v>
      </c>
      <c r="F651" s="239" t="s">
        <v>548</v>
      </c>
      <c r="G651" s="237"/>
      <c r="H651" s="240">
        <v>-2.2549999999999999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164</v>
      </c>
      <c r="AU651" s="246" t="s">
        <v>79</v>
      </c>
      <c r="AV651" s="14" t="s">
        <v>79</v>
      </c>
      <c r="AW651" s="14" t="s">
        <v>31</v>
      </c>
      <c r="AX651" s="14" t="s">
        <v>69</v>
      </c>
      <c r="AY651" s="246" t="s">
        <v>153</v>
      </c>
    </row>
    <row r="652" s="13" customFormat="1">
      <c r="A652" s="13"/>
      <c r="B652" s="225"/>
      <c r="C652" s="226"/>
      <c r="D652" s="227" t="s">
        <v>164</v>
      </c>
      <c r="E652" s="228" t="s">
        <v>19</v>
      </c>
      <c r="F652" s="229" t="s">
        <v>549</v>
      </c>
      <c r="G652" s="226"/>
      <c r="H652" s="228" t="s">
        <v>19</v>
      </c>
      <c r="I652" s="230"/>
      <c r="J652" s="226"/>
      <c r="K652" s="226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164</v>
      </c>
      <c r="AU652" s="235" t="s">
        <v>79</v>
      </c>
      <c r="AV652" s="13" t="s">
        <v>77</v>
      </c>
      <c r="AW652" s="13" t="s">
        <v>31</v>
      </c>
      <c r="AX652" s="13" t="s">
        <v>69</v>
      </c>
      <c r="AY652" s="235" t="s">
        <v>153</v>
      </c>
    </row>
    <row r="653" s="14" customFormat="1">
      <c r="A653" s="14"/>
      <c r="B653" s="236"/>
      <c r="C653" s="237"/>
      <c r="D653" s="227" t="s">
        <v>164</v>
      </c>
      <c r="E653" s="238" t="s">
        <v>19</v>
      </c>
      <c r="F653" s="239" t="s">
        <v>550</v>
      </c>
      <c r="G653" s="237"/>
      <c r="H653" s="240">
        <v>55.119999999999997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6" t="s">
        <v>164</v>
      </c>
      <c r="AU653" s="246" t="s">
        <v>79</v>
      </c>
      <c r="AV653" s="14" t="s">
        <v>79</v>
      </c>
      <c r="AW653" s="14" t="s">
        <v>31</v>
      </c>
      <c r="AX653" s="14" t="s">
        <v>69</v>
      </c>
      <c r="AY653" s="246" t="s">
        <v>153</v>
      </c>
    </row>
    <row r="654" s="13" customFormat="1">
      <c r="A654" s="13"/>
      <c r="B654" s="225"/>
      <c r="C654" s="226"/>
      <c r="D654" s="227" t="s">
        <v>164</v>
      </c>
      <c r="E654" s="228" t="s">
        <v>19</v>
      </c>
      <c r="F654" s="229" t="s">
        <v>541</v>
      </c>
      <c r="G654" s="226"/>
      <c r="H654" s="228" t="s">
        <v>19</v>
      </c>
      <c r="I654" s="230"/>
      <c r="J654" s="226"/>
      <c r="K654" s="226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164</v>
      </c>
      <c r="AU654" s="235" t="s">
        <v>79</v>
      </c>
      <c r="AV654" s="13" t="s">
        <v>77</v>
      </c>
      <c r="AW654" s="13" t="s">
        <v>31</v>
      </c>
      <c r="AX654" s="13" t="s">
        <v>69</v>
      </c>
      <c r="AY654" s="235" t="s">
        <v>153</v>
      </c>
    </row>
    <row r="655" s="14" customFormat="1">
      <c r="A655" s="14"/>
      <c r="B655" s="236"/>
      <c r="C655" s="237"/>
      <c r="D655" s="227" t="s">
        <v>164</v>
      </c>
      <c r="E655" s="238" t="s">
        <v>19</v>
      </c>
      <c r="F655" s="239" t="s">
        <v>542</v>
      </c>
      <c r="G655" s="237"/>
      <c r="H655" s="240">
        <v>-4.1799999999999997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164</v>
      </c>
      <c r="AU655" s="246" t="s">
        <v>79</v>
      </c>
      <c r="AV655" s="14" t="s">
        <v>79</v>
      </c>
      <c r="AW655" s="14" t="s">
        <v>31</v>
      </c>
      <c r="AX655" s="14" t="s">
        <v>69</v>
      </c>
      <c r="AY655" s="246" t="s">
        <v>153</v>
      </c>
    </row>
    <row r="656" s="14" customFormat="1">
      <c r="A656" s="14"/>
      <c r="B656" s="236"/>
      <c r="C656" s="237"/>
      <c r="D656" s="227" t="s">
        <v>164</v>
      </c>
      <c r="E656" s="238" t="s">
        <v>19</v>
      </c>
      <c r="F656" s="239" t="s">
        <v>543</v>
      </c>
      <c r="G656" s="237"/>
      <c r="H656" s="240">
        <v>-1.8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164</v>
      </c>
      <c r="AU656" s="246" t="s">
        <v>79</v>
      </c>
      <c r="AV656" s="14" t="s">
        <v>79</v>
      </c>
      <c r="AW656" s="14" t="s">
        <v>31</v>
      </c>
      <c r="AX656" s="14" t="s">
        <v>69</v>
      </c>
      <c r="AY656" s="246" t="s">
        <v>153</v>
      </c>
    </row>
    <row r="657" s="13" customFormat="1">
      <c r="A657" s="13"/>
      <c r="B657" s="225"/>
      <c r="C657" s="226"/>
      <c r="D657" s="227" t="s">
        <v>164</v>
      </c>
      <c r="E657" s="228" t="s">
        <v>19</v>
      </c>
      <c r="F657" s="229" t="s">
        <v>551</v>
      </c>
      <c r="G657" s="226"/>
      <c r="H657" s="228" t="s">
        <v>19</v>
      </c>
      <c r="I657" s="230"/>
      <c r="J657" s="226"/>
      <c r="K657" s="226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164</v>
      </c>
      <c r="AU657" s="235" t="s">
        <v>79</v>
      </c>
      <c r="AV657" s="13" t="s">
        <v>77</v>
      </c>
      <c r="AW657" s="13" t="s">
        <v>31</v>
      </c>
      <c r="AX657" s="13" t="s">
        <v>69</v>
      </c>
      <c r="AY657" s="235" t="s">
        <v>153</v>
      </c>
    </row>
    <row r="658" s="14" customFormat="1">
      <c r="A658" s="14"/>
      <c r="B658" s="236"/>
      <c r="C658" s="237"/>
      <c r="D658" s="227" t="s">
        <v>164</v>
      </c>
      <c r="E658" s="238" t="s">
        <v>19</v>
      </c>
      <c r="F658" s="239" t="s">
        <v>552</v>
      </c>
      <c r="G658" s="237"/>
      <c r="H658" s="240">
        <v>9.827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164</v>
      </c>
      <c r="AU658" s="246" t="s">
        <v>79</v>
      </c>
      <c r="AV658" s="14" t="s">
        <v>79</v>
      </c>
      <c r="AW658" s="14" t="s">
        <v>31</v>
      </c>
      <c r="AX658" s="14" t="s">
        <v>69</v>
      </c>
      <c r="AY658" s="246" t="s">
        <v>153</v>
      </c>
    </row>
    <row r="659" s="13" customFormat="1">
      <c r="A659" s="13"/>
      <c r="B659" s="225"/>
      <c r="C659" s="226"/>
      <c r="D659" s="227" t="s">
        <v>164</v>
      </c>
      <c r="E659" s="228" t="s">
        <v>19</v>
      </c>
      <c r="F659" s="229" t="s">
        <v>541</v>
      </c>
      <c r="G659" s="226"/>
      <c r="H659" s="228" t="s">
        <v>19</v>
      </c>
      <c r="I659" s="230"/>
      <c r="J659" s="226"/>
      <c r="K659" s="226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164</v>
      </c>
      <c r="AU659" s="235" t="s">
        <v>79</v>
      </c>
      <c r="AV659" s="13" t="s">
        <v>77</v>
      </c>
      <c r="AW659" s="13" t="s">
        <v>31</v>
      </c>
      <c r="AX659" s="13" t="s">
        <v>69</v>
      </c>
      <c r="AY659" s="235" t="s">
        <v>153</v>
      </c>
    </row>
    <row r="660" s="14" customFormat="1">
      <c r="A660" s="14"/>
      <c r="B660" s="236"/>
      <c r="C660" s="237"/>
      <c r="D660" s="227" t="s">
        <v>164</v>
      </c>
      <c r="E660" s="238" t="s">
        <v>19</v>
      </c>
      <c r="F660" s="239" t="s">
        <v>547</v>
      </c>
      <c r="G660" s="237"/>
      <c r="H660" s="240">
        <v>-1.3999999999999999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164</v>
      </c>
      <c r="AU660" s="246" t="s">
        <v>79</v>
      </c>
      <c r="AV660" s="14" t="s">
        <v>79</v>
      </c>
      <c r="AW660" s="14" t="s">
        <v>31</v>
      </c>
      <c r="AX660" s="14" t="s">
        <v>69</v>
      </c>
      <c r="AY660" s="246" t="s">
        <v>153</v>
      </c>
    </row>
    <row r="661" s="13" customFormat="1">
      <c r="A661" s="13"/>
      <c r="B661" s="225"/>
      <c r="C661" s="226"/>
      <c r="D661" s="227" t="s">
        <v>164</v>
      </c>
      <c r="E661" s="228" t="s">
        <v>19</v>
      </c>
      <c r="F661" s="229" t="s">
        <v>553</v>
      </c>
      <c r="G661" s="226"/>
      <c r="H661" s="228" t="s">
        <v>19</v>
      </c>
      <c r="I661" s="230"/>
      <c r="J661" s="226"/>
      <c r="K661" s="226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164</v>
      </c>
      <c r="AU661" s="235" t="s">
        <v>79</v>
      </c>
      <c r="AV661" s="13" t="s">
        <v>77</v>
      </c>
      <c r="AW661" s="13" t="s">
        <v>31</v>
      </c>
      <c r="AX661" s="13" t="s">
        <v>69</v>
      </c>
      <c r="AY661" s="235" t="s">
        <v>153</v>
      </c>
    </row>
    <row r="662" s="14" customFormat="1">
      <c r="A662" s="14"/>
      <c r="B662" s="236"/>
      <c r="C662" s="237"/>
      <c r="D662" s="227" t="s">
        <v>164</v>
      </c>
      <c r="E662" s="238" t="s">
        <v>19</v>
      </c>
      <c r="F662" s="239" t="s">
        <v>554</v>
      </c>
      <c r="G662" s="237"/>
      <c r="H662" s="240">
        <v>38.082000000000001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164</v>
      </c>
      <c r="AU662" s="246" t="s">
        <v>79</v>
      </c>
      <c r="AV662" s="14" t="s">
        <v>79</v>
      </c>
      <c r="AW662" s="14" t="s">
        <v>31</v>
      </c>
      <c r="AX662" s="14" t="s">
        <v>69</v>
      </c>
      <c r="AY662" s="246" t="s">
        <v>153</v>
      </c>
    </row>
    <row r="663" s="14" customFormat="1">
      <c r="A663" s="14"/>
      <c r="B663" s="236"/>
      <c r="C663" s="237"/>
      <c r="D663" s="227" t="s">
        <v>164</v>
      </c>
      <c r="E663" s="238" t="s">
        <v>19</v>
      </c>
      <c r="F663" s="239" t="s">
        <v>555</v>
      </c>
      <c r="G663" s="237"/>
      <c r="H663" s="240">
        <v>57.851999999999997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164</v>
      </c>
      <c r="AU663" s="246" t="s">
        <v>79</v>
      </c>
      <c r="AV663" s="14" t="s">
        <v>79</v>
      </c>
      <c r="AW663" s="14" t="s">
        <v>31</v>
      </c>
      <c r="AX663" s="14" t="s">
        <v>69</v>
      </c>
      <c r="AY663" s="246" t="s">
        <v>153</v>
      </c>
    </row>
    <row r="664" s="13" customFormat="1">
      <c r="A664" s="13"/>
      <c r="B664" s="225"/>
      <c r="C664" s="226"/>
      <c r="D664" s="227" t="s">
        <v>164</v>
      </c>
      <c r="E664" s="228" t="s">
        <v>19</v>
      </c>
      <c r="F664" s="229" t="s">
        <v>541</v>
      </c>
      <c r="G664" s="226"/>
      <c r="H664" s="228" t="s">
        <v>19</v>
      </c>
      <c r="I664" s="230"/>
      <c r="J664" s="226"/>
      <c r="K664" s="226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164</v>
      </c>
      <c r="AU664" s="235" t="s">
        <v>79</v>
      </c>
      <c r="AV664" s="13" t="s">
        <v>77</v>
      </c>
      <c r="AW664" s="13" t="s">
        <v>31</v>
      </c>
      <c r="AX664" s="13" t="s">
        <v>69</v>
      </c>
      <c r="AY664" s="235" t="s">
        <v>153</v>
      </c>
    </row>
    <row r="665" s="14" customFormat="1">
      <c r="A665" s="14"/>
      <c r="B665" s="236"/>
      <c r="C665" s="237"/>
      <c r="D665" s="227" t="s">
        <v>164</v>
      </c>
      <c r="E665" s="238" t="s">
        <v>19</v>
      </c>
      <c r="F665" s="239" t="s">
        <v>543</v>
      </c>
      <c r="G665" s="237"/>
      <c r="H665" s="240">
        <v>-1.8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164</v>
      </c>
      <c r="AU665" s="246" t="s">
        <v>79</v>
      </c>
      <c r="AV665" s="14" t="s">
        <v>79</v>
      </c>
      <c r="AW665" s="14" t="s">
        <v>31</v>
      </c>
      <c r="AX665" s="14" t="s">
        <v>69</v>
      </c>
      <c r="AY665" s="246" t="s">
        <v>153</v>
      </c>
    </row>
    <row r="666" s="14" customFormat="1">
      <c r="A666" s="14"/>
      <c r="B666" s="236"/>
      <c r="C666" s="237"/>
      <c r="D666" s="227" t="s">
        <v>164</v>
      </c>
      <c r="E666" s="238" t="s">
        <v>19</v>
      </c>
      <c r="F666" s="239" t="s">
        <v>556</v>
      </c>
      <c r="G666" s="237"/>
      <c r="H666" s="240">
        <v>-5.952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164</v>
      </c>
      <c r="AU666" s="246" t="s">
        <v>79</v>
      </c>
      <c r="AV666" s="14" t="s">
        <v>79</v>
      </c>
      <c r="AW666" s="14" t="s">
        <v>31</v>
      </c>
      <c r="AX666" s="14" t="s">
        <v>69</v>
      </c>
      <c r="AY666" s="246" t="s">
        <v>153</v>
      </c>
    </row>
    <row r="667" s="13" customFormat="1">
      <c r="A667" s="13"/>
      <c r="B667" s="225"/>
      <c r="C667" s="226"/>
      <c r="D667" s="227" t="s">
        <v>164</v>
      </c>
      <c r="E667" s="228" t="s">
        <v>19</v>
      </c>
      <c r="F667" s="229" t="s">
        <v>557</v>
      </c>
      <c r="G667" s="226"/>
      <c r="H667" s="228" t="s">
        <v>19</v>
      </c>
      <c r="I667" s="230"/>
      <c r="J667" s="226"/>
      <c r="K667" s="226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164</v>
      </c>
      <c r="AU667" s="235" t="s">
        <v>79</v>
      </c>
      <c r="AV667" s="13" t="s">
        <v>77</v>
      </c>
      <c r="AW667" s="13" t="s">
        <v>31</v>
      </c>
      <c r="AX667" s="13" t="s">
        <v>69</v>
      </c>
      <c r="AY667" s="235" t="s">
        <v>153</v>
      </c>
    </row>
    <row r="668" s="14" customFormat="1">
      <c r="A668" s="14"/>
      <c r="B668" s="236"/>
      <c r="C668" s="237"/>
      <c r="D668" s="227" t="s">
        <v>164</v>
      </c>
      <c r="E668" s="238" t="s">
        <v>19</v>
      </c>
      <c r="F668" s="239" t="s">
        <v>558</v>
      </c>
      <c r="G668" s="237"/>
      <c r="H668" s="240">
        <v>30.359999999999999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164</v>
      </c>
      <c r="AU668" s="246" t="s">
        <v>79</v>
      </c>
      <c r="AV668" s="14" t="s">
        <v>79</v>
      </c>
      <c r="AW668" s="14" t="s">
        <v>31</v>
      </c>
      <c r="AX668" s="14" t="s">
        <v>69</v>
      </c>
      <c r="AY668" s="246" t="s">
        <v>153</v>
      </c>
    </row>
    <row r="669" s="13" customFormat="1">
      <c r="A669" s="13"/>
      <c r="B669" s="225"/>
      <c r="C669" s="226"/>
      <c r="D669" s="227" t="s">
        <v>164</v>
      </c>
      <c r="E669" s="228" t="s">
        <v>19</v>
      </c>
      <c r="F669" s="229" t="s">
        <v>541</v>
      </c>
      <c r="G669" s="226"/>
      <c r="H669" s="228" t="s">
        <v>19</v>
      </c>
      <c r="I669" s="230"/>
      <c r="J669" s="226"/>
      <c r="K669" s="226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164</v>
      </c>
      <c r="AU669" s="235" t="s">
        <v>79</v>
      </c>
      <c r="AV669" s="13" t="s">
        <v>77</v>
      </c>
      <c r="AW669" s="13" t="s">
        <v>31</v>
      </c>
      <c r="AX669" s="13" t="s">
        <v>69</v>
      </c>
      <c r="AY669" s="235" t="s">
        <v>153</v>
      </c>
    </row>
    <row r="670" s="14" customFormat="1">
      <c r="A670" s="14"/>
      <c r="B670" s="236"/>
      <c r="C670" s="237"/>
      <c r="D670" s="227" t="s">
        <v>164</v>
      </c>
      <c r="E670" s="238" t="s">
        <v>19</v>
      </c>
      <c r="F670" s="239" t="s">
        <v>547</v>
      </c>
      <c r="G670" s="237"/>
      <c r="H670" s="240">
        <v>-1.3999999999999999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6" t="s">
        <v>164</v>
      </c>
      <c r="AU670" s="246" t="s">
        <v>79</v>
      </c>
      <c r="AV670" s="14" t="s">
        <v>79</v>
      </c>
      <c r="AW670" s="14" t="s">
        <v>31</v>
      </c>
      <c r="AX670" s="14" t="s">
        <v>69</v>
      </c>
      <c r="AY670" s="246" t="s">
        <v>153</v>
      </c>
    </row>
    <row r="671" s="13" customFormat="1">
      <c r="A671" s="13"/>
      <c r="B671" s="225"/>
      <c r="C671" s="226"/>
      <c r="D671" s="227" t="s">
        <v>164</v>
      </c>
      <c r="E671" s="228" t="s">
        <v>19</v>
      </c>
      <c r="F671" s="229" t="s">
        <v>559</v>
      </c>
      <c r="G671" s="226"/>
      <c r="H671" s="228" t="s">
        <v>19</v>
      </c>
      <c r="I671" s="230"/>
      <c r="J671" s="226"/>
      <c r="K671" s="226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164</v>
      </c>
      <c r="AU671" s="235" t="s">
        <v>79</v>
      </c>
      <c r="AV671" s="13" t="s">
        <v>77</v>
      </c>
      <c r="AW671" s="13" t="s">
        <v>31</v>
      </c>
      <c r="AX671" s="13" t="s">
        <v>69</v>
      </c>
      <c r="AY671" s="235" t="s">
        <v>153</v>
      </c>
    </row>
    <row r="672" s="14" customFormat="1">
      <c r="A672" s="14"/>
      <c r="B672" s="236"/>
      <c r="C672" s="237"/>
      <c r="D672" s="227" t="s">
        <v>164</v>
      </c>
      <c r="E672" s="238" t="s">
        <v>19</v>
      </c>
      <c r="F672" s="239" t="s">
        <v>560</v>
      </c>
      <c r="G672" s="237"/>
      <c r="H672" s="240">
        <v>33.515000000000001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164</v>
      </c>
      <c r="AU672" s="246" t="s">
        <v>79</v>
      </c>
      <c r="AV672" s="14" t="s">
        <v>79</v>
      </c>
      <c r="AW672" s="14" t="s">
        <v>31</v>
      </c>
      <c r="AX672" s="14" t="s">
        <v>69</v>
      </c>
      <c r="AY672" s="246" t="s">
        <v>153</v>
      </c>
    </row>
    <row r="673" s="13" customFormat="1">
      <c r="A673" s="13"/>
      <c r="B673" s="225"/>
      <c r="C673" s="226"/>
      <c r="D673" s="227" t="s">
        <v>164</v>
      </c>
      <c r="E673" s="228" t="s">
        <v>19</v>
      </c>
      <c r="F673" s="229" t="s">
        <v>541</v>
      </c>
      <c r="G673" s="226"/>
      <c r="H673" s="228" t="s">
        <v>19</v>
      </c>
      <c r="I673" s="230"/>
      <c r="J673" s="226"/>
      <c r="K673" s="226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164</v>
      </c>
      <c r="AU673" s="235" t="s">
        <v>79</v>
      </c>
      <c r="AV673" s="13" t="s">
        <v>77</v>
      </c>
      <c r="AW673" s="13" t="s">
        <v>31</v>
      </c>
      <c r="AX673" s="13" t="s">
        <v>69</v>
      </c>
      <c r="AY673" s="235" t="s">
        <v>153</v>
      </c>
    </row>
    <row r="674" s="14" customFormat="1">
      <c r="A674" s="14"/>
      <c r="B674" s="236"/>
      <c r="C674" s="237"/>
      <c r="D674" s="227" t="s">
        <v>164</v>
      </c>
      <c r="E674" s="238" t="s">
        <v>19</v>
      </c>
      <c r="F674" s="239" t="s">
        <v>543</v>
      </c>
      <c r="G674" s="237"/>
      <c r="H674" s="240">
        <v>-1.8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164</v>
      </c>
      <c r="AU674" s="246" t="s">
        <v>79</v>
      </c>
      <c r="AV674" s="14" t="s">
        <v>79</v>
      </c>
      <c r="AW674" s="14" t="s">
        <v>31</v>
      </c>
      <c r="AX674" s="14" t="s">
        <v>69</v>
      </c>
      <c r="AY674" s="246" t="s">
        <v>153</v>
      </c>
    </row>
    <row r="675" s="13" customFormat="1">
      <c r="A675" s="13"/>
      <c r="B675" s="225"/>
      <c r="C675" s="226"/>
      <c r="D675" s="227" t="s">
        <v>164</v>
      </c>
      <c r="E675" s="228" t="s">
        <v>19</v>
      </c>
      <c r="F675" s="229" t="s">
        <v>561</v>
      </c>
      <c r="G675" s="226"/>
      <c r="H675" s="228" t="s">
        <v>19</v>
      </c>
      <c r="I675" s="230"/>
      <c r="J675" s="226"/>
      <c r="K675" s="226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164</v>
      </c>
      <c r="AU675" s="235" t="s">
        <v>79</v>
      </c>
      <c r="AV675" s="13" t="s">
        <v>77</v>
      </c>
      <c r="AW675" s="13" t="s">
        <v>31</v>
      </c>
      <c r="AX675" s="13" t="s">
        <v>69</v>
      </c>
      <c r="AY675" s="235" t="s">
        <v>153</v>
      </c>
    </row>
    <row r="676" s="14" customFormat="1">
      <c r="A676" s="14"/>
      <c r="B676" s="236"/>
      <c r="C676" s="237"/>
      <c r="D676" s="227" t="s">
        <v>164</v>
      </c>
      <c r="E676" s="238" t="s">
        <v>19</v>
      </c>
      <c r="F676" s="239" t="s">
        <v>562</v>
      </c>
      <c r="G676" s="237"/>
      <c r="H676" s="240">
        <v>75.879999999999995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6" t="s">
        <v>164</v>
      </c>
      <c r="AU676" s="246" t="s">
        <v>79</v>
      </c>
      <c r="AV676" s="14" t="s">
        <v>79</v>
      </c>
      <c r="AW676" s="14" t="s">
        <v>31</v>
      </c>
      <c r="AX676" s="14" t="s">
        <v>69</v>
      </c>
      <c r="AY676" s="246" t="s">
        <v>153</v>
      </c>
    </row>
    <row r="677" s="13" customFormat="1">
      <c r="A677" s="13"/>
      <c r="B677" s="225"/>
      <c r="C677" s="226"/>
      <c r="D677" s="227" t="s">
        <v>164</v>
      </c>
      <c r="E677" s="228" t="s">
        <v>19</v>
      </c>
      <c r="F677" s="229" t="s">
        <v>541</v>
      </c>
      <c r="G677" s="226"/>
      <c r="H677" s="228" t="s">
        <v>19</v>
      </c>
      <c r="I677" s="230"/>
      <c r="J677" s="226"/>
      <c r="K677" s="226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164</v>
      </c>
      <c r="AU677" s="235" t="s">
        <v>79</v>
      </c>
      <c r="AV677" s="13" t="s">
        <v>77</v>
      </c>
      <c r="AW677" s="13" t="s">
        <v>31</v>
      </c>
      <c r="AX677" s="13" t="s">
        <v>69</v>
      </c>
      <c r="AY677" s="235" t="s">
        <v>153</v>
      </c>
    </row>
    <row r="678" s="14" customFormat="1">
      <c r="A678" s="14"/>
      <c r="B678" s="236"/>
      <c r="C678" s="237"/>
      <c r="D678" s="227" t="s">
        <v>164</v>
      </c>
      <c r="E678" s="238" t="s">
        <v>19</v>
      </c>
      <c r="F678" s="239" t="s">
        <v>547</v>
      </c>
      <c r="G678" s="237"/>
      <c r="H678" s="240">
        <v>-1.3999999999999999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6" t="s">
        <v>164</v>
      </c>
      <c r="AU678" s="246" t="s">
        <v>79</v>
      </c>
      <c r="AV678" s="14" t="s">
        <v>79</v>
      </c>
      <c r="AW678" s="14" t="s">
        <v>31</v>
      </c>
      <c r="AX678" s="14" t="s">
        <v>69</v>
      </c>
      <c r="AY678" s="246" t="s">
        <v>153</v>
      </c>
    </row>
    <row r="679" s="13" customFormat="1">
      <c r="A679" s="13"/>
      <c r="B679" s="225"/>
      <c r="C679" s="226"/>
      <c r="D679" s="227" t="s">
        <v>164</v>
      </c>
      <c r="E679" s="228" t="s">
        <v>19</v>
      </c>
      <c r="F679" s="229" t="s">
        <v>563</v>
      </c>
      <c r="G679" s="226"/>
      <c r="H679" s="228" t="s">
        <v>19</v>
      </c>
      <c r="I679" s="230"/>
      <c r="J679" s="226"/>
      <c r="K679" s="226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164</v>
      </c>
      <c r="AU679" s="235" t="s">
        <v>79</v>
      </c>
      <c r="AV679" s="13" t="s">
        <v>77</v>
      </c>
      <c r="AW679" s="13" t="s">
        <v>31</v>
      </c>
      <c r="AX679" s="13" t="s">
        <v>69</v>
      </c>
      <c r="AY679" s="235" t="s">
        <v>153</v>
      </c>
    </row>
    <row r="680" s="14" customFormat="1">
      <c r="A680" s="14"/>
      <c r="B680" s="236"/>
      <c r="C680" s="237"/>
      <c r="D680" s="227" t="s">
        <v>164</v>
      </c>
      <c r="E680" s="238" t="s">
        <v>19</v>
      </c>
      <c r="F680" s="239" t="s">
        <v>564</v>
      </c>
      <c r="G680" s="237"/>
      <c r="H680" s="240">
        <v>28.294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164</v>
      </c>
      <c r="AU680" s="246" t="s">
        <v>79</v>
      </c>
      <c r="AV680" s="14" t="s">
        <v>79</v>
      </c>
      <c r="AW680" s="14" t="s">
        <v>31</v>
      </c>
      <c r="AX680" s="14" t="s">
        <v>69</v>
      </c>
      <c r="AY680" s="246" t="s">
        <v>153</v>
      </c>
    </row>
    <row r="681" s="13" customFormat="1">
      <c r="A681" s="13"/>
      <c r="B681" s="225"/>
      <c r="C681" s="226"/>
      <c r="D681" s="227" t="s">
        <v>164</v>
      </c>
      <c r="E681" s="228" t="s">
        <v>19</v>
      </c>
      <c r="F681" s="229" t="s">
        <v>541</v>
      </c>
      <c r="G681" s="226"/>
      <c r="H681" s="228" t="s">
        <v>19</v>
      </c>
      <c r="I681" s="230"/>
      <c r="J681" s="226"/>
      <c r="K681" s="226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164</v>
      </c>
      <c r="AU681" s="235" t="s">
        <v>79</v>
      </c>
      <c r="AV681" s="13" t="s">
        <v>77</v>
      </c>
      <c r="AW681" s="13" t="s">
        <v>31</v>
      </c>
      <c r="AX681" s="13" t="s">
        <v>69</v>
      </c>
      <c r="AY681" s="235" t="s">
        <v>153</v>
      </c>
    </row>
    <row r="682" s="14" customFormat="1">
      <c r="A682" s="14"/>
      <c r="B682" s="236"/>
      <c r="C682" s="237"/>
      <c r="D682" s="227" t="s">
        <v>164</v>
      </c>
      <c r="E682" s="238" t="s">
        <v>19</v>
      </c>
      <c r="F682" s="239" t="s">
        <v>543</v>
      </c>
      <c r="G682" s="237"/>
      <c r="H682" s="240">
        <v>-1.8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164</v>
      </c>
      <c r="AU682" s="246" t="s">
        <v>79</v>
      </c>
      <c r="AV682" s="14" t="s">
        <v>79</v>
      </c>
      <c r="AW682" s="14" t="s">
        <v>31</v>
      </c>
      <c r="AX682" s="14" t="s">
        <v>69</v>
      </c>
      <c r="AY682" s="246" t="s">
        <v>153</v>
      </c>
    </row>
    <row r="683" s="13" customFormat="1">
      <c r="A683" s="13"/>
      <c r="B683" s="225"/>
      <c r="C683" s="226"/>
      <c r="D683" s="227" t="s">
        <v>164</v>
      </c>
      <c r="E683" s="228" t="s">
        <v>19</v>
      </c>
      <c r="F683" s="229" t="s">
        <v>565</v>
      </c>
      <c r="G683" s="226"/>
      <c r="H683" s="228" t="s">
        <v>19</v>
      </c>
      <c r="I683" s="230"/>
      <c r="J683" s="226"/>
      <c r="K683" s="226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164</v>
      </c>
      <c r="AU683" s="235" t="s">
        <v>79</v>
      </c>
      <c r="AV683" s="13" t="s">
        <v>77</v>
      </c>
      <c r="AW683" s="13" t="s">
        <v>31</v>
      </c>
      <c r="AX683" s="13" t="s">
        <v>69</v>
      </c>
      <c r="AY683" s="235" t="s">
        <v>153</v>
      </c>
    </row>
    <row r="684" s="14" customFormat="1">
      <c r="A684" s="14"/>
      <c r="B684" s="236"/>
      <c r="C684" s="237"/>
      <c r="D684" s="227" t="s">
        <v>164</v>
      </c>
      <c r="E684" s="238" t="s">
        <v>19</v>
      </c>
      <c r="F684" s="239" t="s">
        <v>566</v>
      </c>
      <c r="G684" s="237"/>
      <c r="H684" s="240">
        <v>36.174999999999997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164</v>
      </c>
      <c r="AU684" s="246" t="s">
        <v>79</v>
      </c>
      <c r="AV684" s="14" t="s">
        <v>79</v>
      </c>
      <c r="AW684" s="14" t="s">
        <v>31</v>
      </c>
      <c r="AX684" s="14" t="s">
        <v>69</v>
      </c>
      <c r="AY684" s="246" t="s">
        <v>153</v>
      </c>
    </row>
    <row r="685" s="13" customFormat="1">
      <c r="A685" s="13"/>
      <c r="B685" s="225"/>
      <c r="C685" s="226"/>
      <c r="D685" s="227" t="s">
        <v>164</v>
      </c>
      <c r="E685" s="228" t="s">
        <v>19</v>
      </c>
      <c r="F685" s="229" t="s">
        <v>541</v>
      </c>
      <c r="G685" s="226"/>
      <c r="H685" s="228" t="s">
        <v>19</v>
      </c>
      <c r="I685" s="230"/>
      <c r="J685" s="226"/>
      <c r="K685" s="226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164</v>
      </c>
      <c r="AU685" s="235" t="s">
        <v>79</v>
      </c>
      <c r="AV685" s="13" t="s">
        <v>77</v>
      </c>
      <c r="AW685" s="13" t="s">
        <v>31</v>
      </c>
      <c r="AX685" s="13" t="s">
        <v>69</v>
      </c>
      <c r="AY685" s="235" t="s">
        <v>153</v>
      </c>
    </row>
    <row r="686" s="14" customFormat="1">
      <c r="A686" s="14"/>
      <c r="B686" s="236"/>
      <c r="C686" s="237"/>
      <c r="D686" s="227" t="s">
        <v>164</v>
      </c>
      <c r="E686" s="238" t="s">
        <v>19</v>
      </c>
      <c r="F686" s="239" t="s">
        <v>567</v>
      </c>
      <c r="G686" s="237"/>
      <c r="H686" s="240">
        <v>-2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6" t="s">
        <v>164</v>
      </c>
      <c r="AU686" s="246" t="s">
        <v>79</v>
      </c>
      <c r="AV686" s="14" t="s">
        <v>79</v>
      </c>
      <c r="AW686" s="14" t="s">
        <v>31</v>
      </c>
      <c r="AX686" s="14" t="s">
        <v>69</v>
      </c>
      <c r="AY686" s="246" t="s">
        <v>153</v>
      </c>
    </row>
    <row r="687" s="13" customFormat="1">
      <c r="A687" s="13"/>
      <c r="B687" s="225"/>
      <c r="C687" s="226"/>
      <c r="D687" s="227" t="s">
        <v>164</v>
      </c>
      <c r="E687" s="228" t="s">
        <v>19</v>
      </c>
      <c r="F687" s="229" t="s">
        <v>568</v>
      </c>
      <c r="G687" s="226"/>
      <c r="H687" s="228" t="s">
        <v>19</v>
      </c>
      <c r="I687" s="230"/>
      <c r="J687" s="226"/>
      <c r="K687" s="226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164</v>
      </c>
      <c r="AU687" s="235" t="s">
        <v>79</v>
      </c>
      <c r="AV687" s="13" t="s">
        <v>77</v>
      </c>
      <c r="AW687" s="13" t="s">
        <v>31</v>
      </c>
      <c r="AX687" s="13" t="s">
        <v>69</v>
      </c>
      <c r="AY687" s="235" t="s">
        <v>153</v>
      </c>
    </row>
    <row r="688" s="14" customFormat="1">
      <c r="A688" s="14"/>
      <c r="B688" s="236"/>
      <c r="C688" s="237"/>
      <c r="D688" s="227" t="s">
        <v>164</v>
      </c>
      <c r="E688" s="238" t="s">
        <v>19</v>
      </c>
      <c r="F688" s="239" t="s">
        <v>569</v>
      </c>
      <c r="G688" s="237"/>
      <c r="H688" s="240">
        <v>40.305999999999997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164</v>
      </c>
      <c r="AU688" s="246" t="s">
        <v>79</v>
      </c>
      <c r="AV688" s="14" t="s">
        <v>79</v>
      </c>
      <c r="AW688" s="14" t="s">
        <v>31</v>
      </c>
      <c r="AX688" s="14" t="s">
        <v>69</v>
      </c>
      <c r="AY688" s="246" t="s">
        <v>153</v>
      </c>
    </row>
    <row r="689" s="13" customFormat="1">
      <c r="A689" s="13"/>
      <c r="B689" s="225"/>
      <c r="C689" s="226"/>
      <c r="D689" s="227" t="s">
        <v>164</v>
      </c>
      <c r="E689" s="228" t="s">
        <v>19</v>
      </c>
      <c r="F689" s="229" t="s">
        <v>541</v>
      </c>
      <c r="G689" s="226"/>
      <c r="H689" s="228" t="s">
        <v>19</v>
      </c>
      <c r="I689" s="230"/>
      <c r="J689" s="226"/>
      <c r="K689" s="226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164</v>
      </c>
      <c r="AU689" s="235" t="s">
        <v>79</v>
      </c>
      <c r="AV689" s="13" t="s">
        <v>77</v>
      </c>
      <c r="AW689" s="13" t="s">
        <v>31</v>
      </c>
      <c r="AX689" s="13" t="s">
        <v>69</v>
      </c>
      <c r="AY689" s="235" t="s">
        <v>153</v>
      </c>
    </row>
    <row r="690" s="14" customFormat="1">
      <c r="A690" s="14"/>
      <c r="B690" s="236"/>
      <c r="C690" s="237"/>
      <c r="D690" s="227" t="s">
        <v>164</v>
      </c>
      <c r="E690" s="238" t="s">
        <v>19</v>
      </c>
      <c r="F690" s="239" t="s">
        <v>570</v>
      </c>
      <c r="G690" s="237"/>
      <c r="H690" s="240">
        <v>-4.6200000000000001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164</v>
      </c>
      <c r="AU690" s="246" t="s">
        <v>79</v>
      </c>
      <c r="AV690" s="14" t="s">
        <v>79</v>
      </c>
      <c r="AW690" s="14" t="s">
        <v>31</v>
      </c>
      <c r="AX690" s="14" t="s">
        <v>69</v>
      </c>
      <c r="AY690" s="246" t="s">
        <v>153</v>
      </c>
    </row>
    <row r="691" s="14" customFormat="1">
      <c r="A691" s="14"/>
      <c r="B691" s="236"/>
      <c r="C691" s="237"/>
      <c r="D691" s="227" t="s">
        <v>164</v>
      </c>
      <c r="E691" s="238" t="s">
        <v>19</v>
      </c>
      <c r="F691" s="239" t="s">
        <v>567</v>
      </c>
      <c r="G691" s="237"/>
      <c r="H691" s="240">
        <v>-2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164</v>
      </c>
      <c r="AU691" s="246" t="s">
        <v>79</v>
      </c>
      <c r="AV691" s="14" t="s">
        <v>79</v>
      </c>
      <c r="AW691" s="14" t="s">
        <v>31</v>
      </c>
      <c r="AX691" s="14" t="s">
        <v>69</v>
      </c>
      <c r="AY691" s="246" t="s">
        <v>153</v>
      </c>
    </row>
    <row r="692" s="16" customFormat="1">
      <c r="A692" s="16"/>
      <c r="B692" s="268"/>
      <c r="C692" s="269"/>
      <c r="D692" s="227" t="s">
        <v>164</v>
      </c>
      <c r="E692" s="270" t="s">
        <v>19</v>
      </c>
      <c r="F692" s="271" t="s">
        <v>571</v>
      </c>
      <c r="G692" s="269"/>
      <c r="H692" s="272">
        <v>506.24599999999998</v>
      </c>
      <c r="I692" s="273"/>
      <c r="J692" s="269"/>
      <c r="K692" s="269"/>
      <c r="L692" s="274"/>
      <c r="M692" s="275"/>
      <c r="N692" s="276"/>
      <c r="O692" s="276"/>
      <c r="P692" s="276"/>
      <c r="Q692" s="276"/>
      <c r="R692" s="276"/>
      <c r="S692" s="276"/>
      <c r="T692" s="277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78" t="s">
        <v>164</v>
      </c>
      <c r="AU692" s="278" t="s">
        <v>79</v>
      </c>
      <c r="AV692" s="16" t="s">
        <v>173</v>
      </c>
      <c r="AW692" s="16" t="s">
        <v>31</v>
      </c>
      <c r="AX692" s="16" t="s">
        <v>69</v>
      </c>
      <c r="AY692" s="278" t="s">
        <v>153</v>
      </c>
    </row>
    <row r="693" s="13" customFormat="1">
      <c r="A693" s="13"/>
      <c r="B693" s="225"/>
      <c r="C693" s="226"/>
      <c r="D693" s="227" t="s">
        <v>164</v>
      </c>
      <c r="E693" s="228" t="s">
        <v>19</v>
      </c>
      <c r="F693" s="229" t="s">
        <v>572</v>
      </c>
      <c r="G693" s="226"/>
      <c r="H693" s="228" t="s">
        <v>19</v>
      </c>
      <c r="I693" s="230"/>
      <c r="J693" s="226"/>
      <c r="K693" s="226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164</v>
      </c>
      <c r="AU693" s="235" t="s">
        <v>79</v>
      </c>
      <c r="AV693" s="13" t="s">
        <v>77</v>
      </c>
      <c r="AW693" s="13" t="s">
        <v>31</v>
      </c>
      <c r="AX693" s="13" t="s">
        <v>69</v>
      </c>
      <c r="AY693" s="235" t="s">
        <v>153</v>
      </c>
    </row>
    <row r="694" s="13" customFormat="1">
      <c r="A694" s="13"/>
      <c r="B694" s="225"/>
      <c r="C694" s="226"/>
      <c r="D694" s="227" t="s">
        <v>164</v>
      </c>
      <c r="E694" s="228" t="s">
        <v>19</v>
      </c>
      <c r="F694" s="229" t="s">
        <v>573</v>
      </c>
      <c r="G694" s="226"/>
      <c r="H694" s="228" t="s">
        <v>19</v>
      </c>
      <c r="I694" s="230"/>
      <c r="J694" s="226"/>
      <c r="K694" s="226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164</v>
      </c>
      <c r="AU694" s="235" t="s">
        <v>79</v>
      </c>
      <c r="AV694" s="13" t="s">
        <v>77</v>
      </c>
      <c r="AW694" s="13" t="s">
        <v>31</v>
      </c>
      <c r="AX694" s="13" t="s">
        <v>69</v>
      </c>
      <c r="AY694" s="235" t="s">
        <v>153</v>
      </c>
    </row>
    <row r="695" s="14" customFormat="1">
      <c r="A695" s="14"/>
      <c r="B695" s="236"/>
      <c r="C695" s="237"/>
      <c r="D695" s="227" t="s">
        <v>164</v>
      </c>
      <c r="E695" s="238" t="s">
        <v>19</v>
      </c>
      <c r="F695" s="239" t="s">
        <v>574</v>
      </c>
      <c r="G695" s="237"/>
      <c r="H695" s="240">
        <v>64.350999999999999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164</v>
      </c>
      <c r="AU695" s="246" t="s">
        <v>79</v>
      </c>
      <c r="AV695" s="14" t="s">
        <v>79</v>
      </c>
      <c r="AW695" s="14" t="s">
        <v>31</v>
      </c>
      <c r="AX695" s="14" t="s">
        <v>69</v>
      </c>
      <c r="AY695" s="246" t="s">
        <v>153</v>
      </c>
    </row>
    <row r="696" s="13" customFormat="1">
      <c r="A696" s="13"/>
      <c r="B696" s="225"/>
      <c r="C696" s="226"/>
      <c r="D696" s="227" t="s">
        <v>164</v>
      </c>
      <c r="E696" s="228" t="s">
        <v>19</v>
      </c>
      <c r="F696" s="229" t="s">
        <v>541</v>
      </c>
      <c r="G696" s="226"/>
      <c r="H696" s="228" t="s">
        <v>19</v>
      </c>
      <c r="I696" s="230"/>
      <c r="J696" s="226"/>
      <c r="K696" s="226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164</v>
      </c>
      <c r="AU696" s="235" t="s">
        <v>79</v>
      </c>
      <c r="AV696" s="13" t="s">
        <v>77</v>
      </c>
      <c r="AW696" s="13" t="s">
        <v>31</v>
      </c>
      <c r="AX696" s="13" t="s">
        <v>69</v>
      </c>
      <c r="AY696" s="235" t="s">
        <v>153</v>
      </c>
    </row>
    <row r="697" s="14" customFormat="1">
      <c r="A697" s="14"/>
      <c r="B697" s="236"/>
      <c r="C697" s="237"/>
      <c r="D697" s="227" t="s">
        <v>164</v>
      </c>
      <c r="E697" s="238" t="s">
        <v>19</v>
      </c>
      <c r="F697" s="239" t="s">
        <v>542</v>
      </c>
      <c r="G697" s="237"/>
      <c r="H697" s="240">
        <v>-4.1799999999999997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164</v>
      </c>
      <c r="AU697" s="246" t="s">
        <v>79</v>
      </c>
      <c r="AV697" s="14" t="s">
        <v>79</v>
      </c>
      <c r="AW697" s="14" t="s">
        <v>31</v>
      </c>
      <c r="AX697" s="14" t="s">
        <v>69</v>
      </c>
      <c r="AY697" s="246" t="s">
        <v>153</v>
      </c>
    </row>
    <row r="698" s="14" customFormat="1">
      <c r="A698" s="14"/>
      <c r="B698" s="236"/>
      <c r="C698" s="237"/>
      <c r="D698" s="227" t="s">
        <v>164</v>
      </c>
      <c r="E698" s="238" t="s">
        <v>19</v>
      </c>
      <c r="F698" s="239" t="s">
        <v>543</v>
      </c>
      <c r="G698" s="237"/>
      <c r="H698" s="240">
        <v>-1.8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164</v>
      </c>
      <c r="AU698" s="246" t="s">
        <v>79</v>
      </c>
      <c r="AV698" s="14" t="s">
        <v>79</v>
      </c>
      <c r="AW698" s="14" t="s">
        <v>31</v>
      </c>
      <c r="AX698" s="14" t="s">
        <v>69</v>
      </c>
      <c r="AY698" s="246" t="s">
        <v>153</v>
      </c>
    </row>
    <row r="699" s="13" customFormat="1">
      <c r="A699" s="13"/>
      <c r="B699" s="225"/>
      <c r="C699" s="226"/>
      <c r="D699" s="227" t="s">
        <v>164</v>
      </c>
      <c r="E699" s="228" t="s">
        <v>19</v>
      </c>
      <c r="F699" s="229" t="s">
        <v>575</v>
      </c>
      <c r="G699" s="226"/>
      <c r="H699" s="228" t="s">
        <v>19</v>
      </c>
      <c r="I699" s="230"/>
      <c r="J699" s="226"/>
      <c r="K699" s="226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164</v>
      </c>
      <c r="AU699" s="235" t="s">
        <v>79</v>
      </c>
      <c r="AV699" s="13" t="s">
        <v>77</v>
      </c>
      <c r="AW699" s="13" t="s">
        <v>31</v>
      </c>
      <c r="AX699" s="13" t="s">
        <v>69</v>
      </c>
      <c r="AY699" s="235" t="s">
        <v>153</v>
      </c>
    </row>
    <row r="700" s="14" customFormat="1">
      <c r="A700" s="14"/>
      <c r="B700" s="236"/>
      <c r="C700" s="237"/>
      <c r="D700" s="227" t="s">
        <v>164</v>
      </c>
      <c r="E700" s="238" t="s">
        <v>19</v>
      </c>
      <c r="F700" s="239" t="s">
        <v>576</v>
      </c>
      <c r="G700" s="237"/>
      <c r="H700" s="240">
        <v>53.478000000000002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164</v>
      </c>
      <c r="AU700" s="246" t="s">
        <v>79</v>
      </c>
      <c r="AV700" s="14" t="s">
        <v>79</v>
      </c>
      <c r="AW700" s="14" t="s">
        <v>31</v>
      </c>
      <c r="AX700" s="14" t="s">
        <v>69</v>
      </c>
      <c r="AY700" s="246" t="s">
        <v>153</v>
      </c>
    </row>
    <row r="701" s="13" customFormat="1">
      <c r="A701" s="13"/>
      <c r="B701" s="225"/>
      <c r="C701" s="226"/>
      <c r="D701" s="227" t="s">
        <v>164</v>
      </c>
      <c r="E701" s="228" t="s">
        <v>19</v>
      </c>
      <c r="F701" s="229" t="s">
        <v>541</v>
      </c>
      <c r="G701" s="226"/>
      <c r="H701" s="228" t="s">
        <v>19</v>
      </c>
      <c r="I701" s="230"/>
      <c r="J701" s="226"/>
      <c r="K701" s="226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164</v>
      </c>
      <c r="AU701" s="235" t="s">
        <v>79</v>
      </c>
      <c r="AV701" s="13" t="s">
        <v>77</v>
      </c>
      <c r="AW701" s="13" t="s">
        <v>31</v>
      </c>
      <c r="AX701" s="13" t="s">
        <v>69</v>
      </c>
      <c r="AY701" s="235" t="s">
        <v>153</v>
      </c>
    </row>
    <row r="702" s="14" customFormat="1">
      <c r="A702" s="14"/>
      <c r="B702" s="236"/>
      <c r="C702" s="237"/>
      <c r="D702" s="227" t="s">
        <v>164</v>
      </c>
      <c r="E702" s="238" t="s">
        <v>19</v>
      </c>
      <c r="F702" s="239" t="s">
        <v>577</v>
      </c>
      <c r="G702" s="237"/>
      <c r="H702" s="240">
        <v>-2.8500000000000001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164</v>
      </c>
      <c r="AU702" s="246" t="s">
        <v>79</v>
      </c>
      <c r="AV702" s="14" t="s">
        <v>79</v>
      </c>
      <c r="AW702" s="14" t="s">
        <v>31</v>
      </c>
      <c r="AX702" s="14" t="s">
        <v>69</v>
      </c>
      <c r="AY702" s="246" t="s">
        <v>153</v>
      </c>
    </row>
    <row r="703" s="14" customFormat="1">
      <c r="A703" s="14"/>
      <c r="B703" s="236"/>
      <c r="C703" s="237"/>
      <c r="D703" s="227" t="s">
        <v>164</v>
      </c>
      <c r="E703" s="238" t="s">
        <v>19</v>
      </c>
      <c r="F703" s="239" t="s">
        <v>578</v>
      </c>
      <c r="G703" s="237"/>
      <c r="H703" s="240">
        <v>-1.6000000000000001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164</v>
      </c>
      <c r="AU703" s="246" t="s">
        <v>79</v>
      </c>
      <c r="AV703" s="14" t="s">
        <v>79</v>
      </c>
      <c r="AW703" s="14" t="s">
        <v>31</v>
      </c>
      <c r="AX703" s="14" t="s">
        <v>69</v>
      </c>
      <c r="AY703" s="246" t="s">
        <v>153</v>
      </c>
    </row>
    <row r="704" s="13" customFormat="1">
      <c r="A704" s="13"/>
      <c r="B704" s="225"/>
      <c r="C704" s="226"/>
      <c r="D704" s="227" t="s">
        <v>164</v>
      </c>
      <c r="E704" s="228" t="s">
        <v>19</v>
      </c>
      <c r="F704" s="229" t="s">
        <v>579</v>
      </c>
      <c r="G704" s="226"/>
      <c r="H704" s="228" t="s">
        <v>19</v>
      </c>
      <c r="I704" s="230"/>
      <c r="J704" s="226"/>
      <c r="K704" s="226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164</v>
      </c>
      <c r="AU704" s="235" t="s">
        <v>79</v>
      </c>
      <c r="AV704" s="13" t="s">
        <v>77</v>
      </c>
      <c r="AW704" s="13" t="s">
        <v>31</v>
      </c>
      <c r="AX704" s="13" t="s">
        <v>69</v>
      </c>
      <c r="AY704" s="235" t="s">
        <v>153</v>
      </c>
    </row>
    <row r="705" s="14" customFormat="1">
      <c r="A705" s="14"/>
      <c r="B705" s="236"/>
      <c r="C705" s="237"/>
      <c r="D705" s="227" t="s">
        <v>164</v>
      </c>
      <c r="E705" s="238" t="s">
        <v>19</v>
      </c>
      <c r="F705" s="239" t="s">
        <v>580</v>
      </c>
      <c r="G705" s="237"/>
      <c r="H705" s="240">
        <v>53.700000000000003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164</v>
      </c>
      <c r="AU705" s="246" t="s">
        <v>79</v>
      </c>
      <c r="AV705" s="14" t="s">
        <v>79</v>
      </c>
      <c r="AW705" s="14" t="s">
        <v>31</v>
      </c>
      <c r="AX705" s="14" t="s">
        <v>69</v>
      </c>
      <c r="AY705" s="246" t="s">
        <v>153</v>
      </c>
    </row>
    <row r="706" s="13" customFormat="1">
      <c r="A706" s="13"/>
      <c r="B706" s="225"/>
      <c r="C706" s="226"/>
      <c r="D706" s="227" t="s">
        <v>164</v>
      </c>
      <c r="E706" s="228" t="s">
        <v>19</v>
      </c>
      <c r="F706" s="229" t="s">
        <v>541</v>
      </c>
      <c r="G706" s="226"/>
      <c r="H706" s="228" t="s">
        <v>19</v>
      </c>
      <c r="I706" s="230"/>
      <c r="J706" s="226"/>
      <c r="K706" s="226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164</v>
      </c>
      <c r="AU706" s="235" t="s">
        <v>79</v>
      </c>
      <c r="AV706" s="13" t="s">
        <v>77</v>
      </c>
      <c r="AW706" s="13" t="s">
        <v>31</v>
      </c>
      <c r="AX706" s="13" t="s">
        <v>69</v>
      </c>
      <c r="AY706" s="235" t="s">
        <v>153</v>
      </c>
    </row>
    <row r="707" s="14" customFormat="1">
      <c r="A707" s="14"/>
      <c r="B707" s="236"/>
      <c r="C707" s="237"/>
      <c r="D707" s="227" t="s">
        <v>164</v>
      </c>
      <c r="E707" s="238" t="s">
        <v>19</v>
      </c>
      <c r="F707" s="239" t="s">
        <v>542</v>
      </c>
      <c r="G707" s="237"/>
      <c r="H707" s="240">
        <v>-4.1799999999999997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164</v>
      </c>
      <c r="AU707" s="246" t="s">
        <v>79</v>
      </c>
      <c r="AV707" s="14" t="s">
        <v>79</v>
      </c>
      <c r="AW707" s="14" t="s">
        <v>31</v>
      </c>
      <c r="AX707" s="14" t="s">
        <v>69</v>
      </c>
      <c r="AY707" s="246" t="s">
        <v>153</v>
      </c>
    </row>
    <row r="708" s="14" customFormat="1">
      <c r="A708" s="14"/>
      <c r="B708" s="236"/>
      <c r="C708" s="237"/>
      <c r="D708" s="227" t="s">
        <v>164</v>
      </c>
      <c r="E708" s="238" t="s">
        <v>19</v>
      </c>
      <c r="F708" s="239" t="s">
        <v>578</v>
      </c>
      <c r="G708" s="237"/>
      <c r="H708" s="240">
        <v>-1.6000000000000001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164</v>
      </c>
      <c r="AU708" s="246" t="s">
        <v>79</v>
      </c>
      <c r="AV708" s="14" t="s">
        <v>79</v>
      </c>
      <c r="AW708" s="14" t="s">
        <v>31</v>
      </c>
      <c r="AX708" s="14" t="s">
        <v>69</v>
      </c>
      <c r="AY708" s="246" t="s">
        <v>153</v>
      </c>
    </row>
    <row r="709" s="13" customFormat="1">
      <c r="A709" s="13"/>
      <c r="B709" s="225"/>
      <c r="C709" s="226"/>
      <c r="D709" s="227" t="s">
        <v>164</v>
      </c>
      <c r="E709" s="228" t="s">
        <v>19</v>
      </c>
      <c r="F709" s="229" t="s">
        <v>581</v>
      </c>
      <c r="G709" s="226"/>
      <c r="H709" s="228" t="s">
        <v>19</v>
      </c>
      <c r="I709" s="230"/>
      <c r="J709" s="226"/>
      <c r="K709" s="226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164</v>
      </c>
      <c r="AU709" s="235" t="s">
        <v>79</v>
      </c>
      <c r="AV709" s="13" t="s">
        <v>77</v>
      </c>
      <c r="AW709" s="13" t="s">
        <v>31</v>
      </c>
      <c r="AX709" s="13" t="s">
        <v>69</v>
      </c>
      <c r="AY709" s="235" t="s">
        <v>153</v>
      </c>
    </row>
    <row r="710" s="14" customFormat="1">
      <c r="A710" s="14"/>
      <c r="B710" s="236"/>
      <c r="C710" s="237"/>
      <c r="D710" s="227" t="s">
        <v>164</v>
      </c>
      <c r="E710" s="238" t="s">
        <v>19</v>
      </c>
      <c r="F710" s="239" t="s">
        <v>552</v>
      </c>
      <c r="G710" s="237"/>
      <c r="H710" s="240">
        <v>9.827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164</v>
      </c>
      <c r="AU710" s="246" t="s">
        <v>79</v>
      </c>
      <c r="AV710" s="14" t="s">
        <v>79</v>
      </c>
      <c r="AW710" s="14" t="s">
        <v>31</v>
      </c>
      <c r="AX710" s="14" t="s">
        <v>69</v>
      </c>
      <c r="AY710" s="246" t="s">
        <v>153</v>
      </c>
    </row>
    <row r="711" s="13" customFormat="1">
      <c r="A711" s="13"/>
      <c r="B711" s="225"/>
      <c r="C711" s="226"/>
      <c r="D711" s="227" t="s">
        <v>164</v>
      </c>
      <c r="E711" s="228" t="s">
        <v>19</v>
      </c>
      <c r="F711" s="229" t="s">
        <v>541</v>
      </c>
      <c r="G711" s="226"/>
      <c r="H711" s="228" t="s">
        <v>19</v>
      </c>
      <c r="I711" s="230"/>
      <c r="J711" s="226"/>
      <c r="K711" s="226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164</v>
      </c>
      <c r="AU711" s="235" t="s">
        <v>79</v>
      </c>
      <c r="AV711" s="13" t="s">
        <v>77</v>
      </c>
      <c r="AW711" s="13" t="s">
        <v>31</v>
      </c>
      <c r="AX711" s="13" t="s">
        <v>69</v>
      </c>
      <c r="AY711" s="235" t="s">
        <v>153</v>
      </c>
    </row>
    <row r="712" s="14" customFormat="1">
      <c r="A712" s="14"/>
      <c r="B712" s="236"/>
      <c r="C712" s="237"/>
      <c r="D712" s="227" t="s">
        <v>164</v>
      </c>
      <c r="E712" s="238" t="s">
        <v>19</v>
      </c>
      <c r="F712" s="239" t="s">
        <v>547</v>
      </c>
      <c r="G712" s="237"/>
      <c r="H712" s="240">
        <v>-1.3999999999999999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164</v>
      </c>
      <c r="AU712" s="246" t="s">
        <v>79</v>
      </c>
      <c r="AV712" s="14" t="s">
        <v>79</v>
      </c>
      <c r="AW712" s="14" t="s">
        <v>31</v>
      </c>
      <c r="AX712" s="14" t="s">
        <v>69</v>
      </c>
      <c r="AY712" s="246" t="s">
        <v>153</v>
      </c>
    </row>
    <row r="713" s="13" customFormat="1">
      <c r="A713" s="13"/>
      <c r="B713" s="225"/>
      <c r="C713" s="226"/>
      <c r="D713" s="227" t="s">
        <v>164</v>
      </c>
      <c r="E713" s="228" t="s">
        <v>19</v>
      </c>
      <c r="F713" s="229" t="s">
        <v>582</v>
      </c>
      <c r="G713" s="226"/>
      <c r="H713" s="228" t="s">
        <v>19</v>
      </c>
      <c r="I713" s="230"/>
      <c r="J713" s="226"/>
      <c r="K713" s="226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164</v>
      </c>
      <c r="AU713" s="235" t="s">
        <v>79</v>
      </c>
      <c r="AV713" s="13" t="s">
        <v>77</v>
      </c>
      <c r="AW713" s="13" t="s">
        <v>31</v>
      </c>
      <c r="AX713" s="13" t="s">
        <v>69</v>
      </c>
      <c r="AY713" s="235" t="s">
        <v>153</v>
      </c>
    </row>
    <row r="714" s="14" customFormat="1">
      <c r="A714" s="14"/>
      <c r="B714" s="236"/>
      <c r="C714" s="237"/>
      <c r="D714" s="227" t="s">
        <v>164</v>
      </c>
      <c r="E714" s="238" t="s">
        <v>19</v>
      </c>
      <c r="F714" s="239" t="s">
        <v>583</v>
      </c>
      <c r="G714" s="237"/>
      <c r="H714" s="240">
        <v>52.706000000000003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164</v>
      </c>
      <c r="AU714" s="246" t="s">
        <v>79</v>
      </c>
      <c r="AV714" s="14" t="s">
        <v>79</v>
      </c>
      <c r="AW714" s="14" t="s">
        <v>31</v>
      </c>
      <c r="AX714" s="14" t="s">
        <v>69</v>
      </c>
      <c r="AY714" s="246" t="s">
        <v>153</v>
      </c>
    </row>
    <row r="715" s="13" customFormat="1">
      <c r="A715" s="13"/>
      <c r="B715" s="225"/>
      <c r="C715" s="226"/>
      <c r="D715" s="227" t="s">
        <v>164</v>
      </c>
      <c r="E715" s="228" t="s">
        <v>19</v>
      </c>
      <c r="F715" s="229" t="s">
        <v>541</v>
      </c>
      <c r="G715" s="226"/>
      <c r="H715" s="228" t="s">
        <v>19</v>
      </c>
      <c r="I715" s="230"/>
      <c r="J715" s="226"/>
      <c r="K715" s="226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164</v>
      </c>
      <c r="AU715" s="235" t="s">
        <v>79</v>
      </c>
      <c r="AV715" s="13" t="s">
        <v>77</v>
      </c>
      <c r="AW715" s="13" t="s">
        <v>31</v>
      </c>
      <c r="AX715" s="13" t="s">
        <v>69</v>
      </c>
      <c r="AY715" s="235" t="s">
        <v>153</v>
      </c>
    </row>
    <row r="716" s="14" customFormat="1">
      <c r="A716" s="14"/>
      <c r="B716" s="236"/>
      <c r="C716" s="237"/>
      <c r="D716" s="227" t="s">
        <v>164</v>
      </c>
      <c r="E716" s="238" t="s">
        <v>19</v>
      </c>
      <c r="F716" s="239" t="s">
        <v>543</v>
      </c>
      <c r="G716" s="237"/>
      <c r="H716" s="240">
        <v>-1.8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164</v>
      </c>
      <c r="AU716" s="246" t="s">
        <v>79</v>
      </c>
      <c r="AV716" s="14" t="s">
        <v>79</v>
      </c>
      <c r="AW716" s="14" t="s">
        <v>31</v>
      </c>
      <c r="AX716" s="14" t="s">
        <v>69</v>
      </c>
      <c r="AY716" s="246" t="s">
        <v>153</v>
      </c>
    </row>
    <row r="717" s="14" customFormat="1">
      <c r="A717" s="14"/>
      <c r="B717" s="236"/>
      <c r="C717" s="237"/>
      <c r="D717" s="227" t="s">
        <v>164</v>
      </c>
      <c r="E717" s="238" t="s">
        <v>19</v>
      </c>
      <c r="F717" s="239" t="s">
        <v>547</v>
      </c>
      <c r="G717" s="237"/>
      <c r="H717" s="240">
        <v>-1.3999999999999999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164</v>
      </c>
      <c r="AU717" s="246" t="s">
        <v>79</v>
      </c>
      <c r="AV717" s="14" t="s">
        <v>79</v>
      </c>
      <c r="AW717" s="14" t="s">
        <v>31</v>
      </c>
      <c r="AX717" s="14" t="s">
        <v>69</v>
      </c>
      <c r="AY717" s="246" t="s">
        <v>153</v>
      </c>
    </row>
    <row r="718" s="14" customFormat="1">
      <c r="A718" s="14"/>
      <c r="B718" s="236"/>
      <c r="C718" s="237"/>
      <c r="D718" s="227" t="s">
        <v>164</v>
      </c>
      <c r="E718" s="238" t="s">
        <v>19</v>
      </c>
      <c r="F718" s="239" t="s">
        <v>584</v>
      </c>
      <c r="G718" s="237"/>
      <c r="H718" s="240">
        <v>-1.8400000000000001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164</v>
      </c>
      <c r="AU718" s="246" t="s">
        <v>79</v>
      </c>
      <c r="AV718" s="14" t="s">
        <v>79</v>
      </c>
      <c r="AW718" s="14" t="s">
        <v>31</v>
      </c>
      <c r="AX718" s="14" t="s">
        <v>69</v>
      </c>
      <c r="AY718" s="246" t="s">
        <v>153</v>
      </c>
    </row>
    <row r="719" s="13" customFormat="1">
      <c r="A719" s="13"/>
      <c r="B719" s="225"/>
      <c r="C719" s="226"/>
      <c r="D719" s="227" t="s">
        <v>164</v>
      </c>
      <c r="E719" s="228" t="s">
        <v>19</v>
      </c>
      <c r="F719" s="229" t="s">
        <v>585</v>
      </c>
      <c r="G719" s="226"/>
      <c r="H719" s="228" t="s">
        <v>19</v>
      </c>
      <c r="I719" s="230"/>
      <c r="J719" s="226"/>
      <c r="K719" s="226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164</v>
      </c>
      <c r="AU719" s="235" t="s">
        <v>79</v>
      </c>
      <c r="AV719" s="13" t="s">
        <v>77</v>
      </c>
      <c r="AW719" s="13" t="s">
        <v>31</v>
      </c>
      <c r="AX719" s="13" t="s">
        <v>69</v>
      </c>
      <c r="AY719" s="235" t="s">
        <v>153</v>
      </c>
    </row>
    <row r="720" s="14" customFormat="1">
      <c r="A720" s="14"/>
      <c r="B720" s="236"/>
      <c r="C720" s="237"/>
      <c r="D720" s="227" t="s">
        <v>164</v>
      </c>
      <c r="E720" s="238" t="s">
        <v>19</v>
      </c>
      <c r="F720" s="239" t="s">
        <v>586</v>
      </c>
      <c r="G720" s="237"/>
      <c r="H720" s="240">
        <v>49.262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164</v>
      </c>
      <c r="AU720" s="246" t="s">
        <v>79</v>
      </c>
      <c r="AV720" s="14" t="s">
        <v>79</v>
      </c>
      <c r="AW720" s="14" t="s">
        <v>31</v>
      </c>
      <c r="AX720" s="14" t="s">
        <v>69</v>
      </c>
      <c r="AY720" s="246" t="s">
        <v>153</v>
      </c>
    </row>
    <row r="721" s="13" customFormat="1">
      <c r="A721" s="13"/>
      <c r="B721" s="225"/>
      <c r="C721" s="226"/>
      <c r="D721" s="227" t="s">
        <v>164</v>
      </c>
      <c r="E721" s="228" t="s">
        <v>19</v>
      </c>
      <c r="F721" s="229" t="s">
        <v>541</v>
      </c>
      <c r="G721" s="226"/>
      <c r="H721" s="228" t="s">
        <v>19</v>
      </c>
      <c r="I721" s="230"/>
      <c r="J721" s="226"/>
      <c r="K721" s="226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164</v>
      </c>
      <c r="AU721" s="235" t="s">
        <v>79</v>
      </c>
      <c r="AV721" s="13" t="s">
        <v>77</v>
      </c>
      <c r="AW721" s="13" t="s">
        <v>31</v>
      </c>
      <c r="AX721" s="13" t="s">
        <v>69</v>
      </c>
      <c r="AY721" s="235" t="s">
        <v>153</v>
      </c>
    </row>
    <row r="722" s="14" customFormat="1">
      <c r="A722" s="14"/>
      <c r="B722" s="236"/>
      <c r="C722" s="237"/>
      <c r="D722" s="227" t="s">
        <v>164</v>
      </c>
      <c r="E722" s="238" t="s">
        <v>19</v>
      </c>
      <c r="F722" s="239" t="s">
        <v>543</v>
      </c>
      <c r="G722" s="237"/>
      <c r="H722" s="240">
        <v>-1.8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164</v>
      </c>
      <c r="AU722" s="246" t="s">
        <v>79</v>
      </c>
      <c r="AV722" s="14" t="s">
        <v>79</v>
      </c>
      <c r="AW722" s="14" t="s">
        <v>31</v>
      </c>
      <c r="AX722" s="14" t="s">
        <v>69</v>
      </c>
      <c r="AY722" s="246" t="s">
        <v>153</v>
      </c>
    </row>
    <row r="723" s="14" customFormat="1">
      <c r="A723" s="14"/>
      <c r="B723" s="236"/>
      <c r="C723" s="237"/>
      <c r="D723" s="227" t="s">
        <v>164</v>
      </c>
      <c r="E723" s="238" t="s">
        <v>19</v>
      </c>
      <c r="F723" s="239" t="s">
        <v>587</v>
      </c>
      <c r="G723" s="237"/>
      <c r="H723" s="240">
        <v>-1.98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164</v>
      </c>
      <c r="AU723" s="246" t="s">
        <v>79</v>
      </c>
      <c r="AV723" s="14" t="s">
        <v>79</v>
      </c>
      <c r="AW723" s="14" t="s">
        <v>31</v>
      </c>
      <c r="AX723" s="14" t="s">
        <v>69</v>
      </c>
      <c r="AY723" s="246" t="s">
        <v>153</v>
      </c>
    </row>
    <row r="724" s="13" customFormat="1">
      <c r="A724" s="13"/>
      <c r="B724" s="225"/>
      <c r="C724" s="226"/>
      <c r="D724" s="227" t="s">
        <v>164</v>
      </c>
      <c r="E724" s="228" t="s">
        <v>19</v>
      </c>
      <c r="F724" s="229" t="s">
        <v>588</v>
      </c>
      <c r="G724" s="226"/>
      <c r="H724" s="228" t="s">
        <v>19</v>
      </c>
      <c r="I724" s="230"/>
      <c r="J724" s="226"/>
      <c r="K724" s="226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164</v>
      </c>
      <c r="AU724" s="235" t="s">
        <v>79</v>
      </c>
      <c r="AV724" s="13" t="s">
        <v>77</v>
      </c>
      <c r="AW724" s="13" t="s">
        <v>31</v>
      </c>
      <c r="AX724" s="13" t="s">
        <v>69</v>
      </c>
      <c r="AY724" s="235" t="s">
        <v>153</v>
      </c>
    </row>
    <row r="725" s="14" customFormat="1">
      <c r="A725" s="14"/>
      <c r="B725" s="236"/>
      <c r="C725" s="237"/>
      <c r="D725" s="227" t="s">
        <v>164</v>
      </c>
      <c r="E725" s="238" t="s">
        <v>19</v>
      </c>
      <c r="F725" s="239" t="s">
        <v>589</v>
      </c>
      <c r="G725" s="237"/>
      <c r="H725" s="240">
        <v>17.085999999999999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164</v>
      </c>
      <c r="AU725" s="246" t="s">
        <v>79</v>
      </c>
      <c r="AV725" s="14" t="s">
        <v>79</v>
      </c>
      <c r="AW725" s="14" t="s">
        <v>31</v>
      </c>
      <c r="AX725" s="14" t="s">
        <v>69</v>
      </c>
      <c r="AY725" s="246" t="s">
        <v>153</v>
      </c>
    </row>
    <row r="726" s="13" customFormat="1">
      <c r="A726" s="13"/>
      <c r="B726" s="225"/>
      <c r="C726" s="226"/>
      <c r="D726" s="227" t="s">
        <v>164</v>
      </c>
      <c r="E726" s="228" t="s">
        <v>19</v>
      </c>
      <c r="F726" s="229" t="s">
        <v>541</v>
      </c>
      <c r="G726" s="226"/>
      <c r="H726" s="228" t="s">
        <v>19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164</v>
      </c>
      <c r="AU726" s="235" t="s">
        <v>79</v>
      </c>
      <c r="AV726" s="13" t="s">
        <v>77</v>
      </c>
      <c r="AW726" s="13" t="s">
        <v>31</v>
      </c>
      <c r="AX726" s="13" t="s">
        <v>69</v>
      </c>
      <c r="AY726" s="235" t="s">
        <v>153</v>
      </c>
    </row>
    <row r="727" s="14" customFormat="1">
      <c r="A727" s="14"/>
      <c r="B727" s="236"/>
      <c r="C727" s="237"/>
      <c r="D727" s="227" t="s">
        <v>164</v>
      </c>
      <c r="E727" s="238" t="s">
        <v>19</v>
      </c>
      <c r="F727" s="239" t="s">
        <v>578</v>
      </c>
      <c r="G727" s="237"/>
      <c r="H727" s="240">
        <v>-1.6000000000000001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164</v>
      </c>
      <c r="AU727" s="246" t="s">
        <v>79</v>
      </c>
      <c r="AV727" s="14" t="s">
        <v>79</v>
      </c>
      <c r="AW727" s="14" t="s">
        <v>31</v>
      </c>
      <c r="AX727" s="14" t="s">
        <v>69</v>
      </c>
      <c r="AY727" s="246" t="s">
        <v>153</v>
      </c>
    </row>
    <row r="728" s="14" customFormat="1">
      <c r="A728" s="14"/>
      <c r="B728" s="236"/>
      <c r="C728" s="237"/>
      <c r="D728" s="227" t="s">
        <v>164</v>
      </c>
      <c r="E728" s="238" t="s">
        <v>19</v>
      </c>
      <c r="F728" s="239" t="s">
        <v>590</v>
      </c>
      <c r="G728" s="237"/>
      <c r="H728" s="240">
        <v>-2.7999999999999998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164</v>
      </c>
      <c r="AU728" s="246" t="s">
        <v>79</v>
      </c>
      <c r="AV728" s="14" t="s">
        <v>79</v>
      </c>
      <c r="AW728" s="14" t="s">
        <v>31</v>
      </c>
      <c r="AX728" s="14" t="s">
        <v>69</v>
      </c>
      <c r="AY728" s="246" t="s">
        <v>153</v>
      </c>
    </row>
    <row r="729" s="13" customFormat="1">
      <c r="A729" s="13"/>
      <c r="B729" s="225"/>
      <c r="C729" s="226"/>
      <c r="D729" s="227" t="s">
        <v>164</v>
      </c>
      <c r="E729" s="228" t="s">
        <v>19</v>
      </c>
      <c r="F729" s="229" t="s">
        <v>591</v>
      </c>
      <c r="G729" s="226"/>
      <c r="H729" s="228" t="s">
        <v>19</v>
      </c>
      <c r="I729" s="230"/>
      <c r="J729" s="226"/>
      <c r="K729" s="226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164</v>
      </c>
      <c r="AU729" s="235" t="s">
        <v>79</v>
      </c>
      <c r="AV729" s="13" t="s">
        <v>77</v>
      </c>
      <c r="AW729" s="13" t="s">
        <v>31</v>
      </c>
      <c r="AX729" s="13" t="s">
        <v>69</v>
      </c>
      <c r="AY729" s="235" t="s">
        <v>153</v>
      </c>
    </row>
    <row r="730" s="14" customFormat="1">
      <c r="A730" s="14"/>
      <c r="B730" s="236"/>
      <c r="C730" s="237"/>
      <c r="D730" s="227" t="s">
        <v>164</v>
      </c>
      <c r="E730" s="238" t="s">
        <v>19</v>
      </c>
      <c r="F730" s="239" t="s">
        <v>592</v>
      </c>
      <c r="G730" s="237"/>
      <c r="H730" s="240">
        <v>40.417999999999999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164</v>
      </c>
      <c r="AU730" s="246" t="s">
        <v>79</v>
      </c>
      <c r="AV730" s="14" t="s">
        <v>79</v>
      </c>
      <c r="AW730" s="14" t="s">
        <v>31</v>
      </c>
      <c r="AX730" s="14" t="s">
        <v>69</v>
      </c>
      <c r="AY730" s="246" t="s">
        <v>153</v>
      </c>
    </row>
    <row r="731" s="14" customFormat="1">
      <c r="A731" s="14"/>
      <c r="B731" s="236"/>
      <c r="C731" s="237"/>
      <c r="D731" s="227" t="s">
        <v>164</v>
      </c>
      <c r="E731" s="238" t="s">
        <v>19</v>
      </c>
      <c r="F731" s="239" t="s">
        <v>593</v>
      </c>
      <c r="G731" s="237"/>
      <c r="H731" s="240">
        <v>22.434000000000001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6" t="s">
        <v>164</v>
      </c>
      <c r="AU731" s="246" t="s">
        <v>79</v>
      </c>
      <c r="AV731" s="14" t="s">
        <v>79</v>
      </c>
      <c r="AW731" s="14" t="s">
        <v>31</v>
      </c>
      <c r="AX731" s="14" t="s">
        <v>69</v>
      </c>
      <c r="AY731" s="246" t="s">
        <v>153</v>
      </c>
    </row>
    <row r="732" s="13" customFormat="1">
      <c r="A732" s="13"/>
      <c r="B732" s="225"/>
      <c r="C732" s="226"/>
      <c r="D732" s="227" t="s">
        <v>164</v>
      </c>
      <c r="E732" s="228" t="s">
        <v>19</v>
      </c>
      <c r="F732" s="229" t="s">
        <v>541</v>
      </c>
      <c r="G732" s="226"/>
      <c r="H732" s="228" t="s">
        <v>19</v>
      </c>
      <c r="I732" s="230"/>
      <c r="J732" s="226"/>
      <c r="K732" s="226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164</v>
      </c>
      <c r="AU732" s="235" t="s">
        <v>79</v>
      </c>
      <c r="AV732" s="13" t="s">
        <v>77</v>
      </c>
      <c r="AW732" s="13" t="s">
        <v>31</v>
      </c>
      <c r="AX732" s="13" t="s">
        <v>69</v>
      </c>
      <c r="AY732" s="235" t="s">
        <v>153</v>
      </c>
    </row>
    <row r="733" s="14" customFormat="1">
      <c r="A733" s="14"/>
      <c r="B733" s="236"/>
      <c r="C733" s="237"/>
      <c r="D733" s="227" t="s">
        <v>164</v>
      </c>
      <c r="E733" s="238" t="s">
        <v>19</v>
      </c>
      <c r="F733" s="239" t="s">
        <v>594</v>
      </c>
      <c r="G733" s="237"/>
      <c r="H733" s="240">
        <v>-6.4000000000000004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6" t="s">
        <v>164</v>
      </c>
      <c r="AU733" s="246" t="s">
        <v>79</v>
      </c>
      <c r="AV733" s="14" t="s">
        <v>79</v>
      </c>
      <c r="AW733" s="14" t="s">
        <v>31</v>
      </c>
      <c r="AX733" s="14" t="s">
        <v>69</v>
      </c>
      <c r="AY733" s="246" t="s">
        <v>153</v>
      </c>
    </row>
    <row r="734" s="14" customFormat="1">
      <c r="A734" s="14"/>
      <c r="B734" s="236"/>
      <c r="C734" s="237"/>
      <c r="D734" s="227" t="s">
        <v>164</v>
      </c>
      <c r="E734" s="238" t="s">
        <v>19</v>
      </c>
      <c r="F734" s="239" t="s">
        <v>595</v>
      </c>
      <c r="G734" s="237"/>
      <c r="H734" s="240">
        <v>-5.4000000000000004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164</v>
      </c>
      <c r="AU734" s="246" t="s">
        <v>79</v>
      </c>
      <c r="AV734" s="14" t="s">
        <v>79</v>
      </c>
      <c r="AW734" s="14" t="s">
        <v>31</v>
      </c>
      <c r="AX734" s="14" t="s">
        <v>69</v>
      </c>
      <c r="AY734" s="246" t="s">
        <v>153</v>
      </c>
    </row>
    <row r="735" s="14" customFormat="1">
      <c r="A735" s="14"/>
      <c r="B735" s="236"/>
      <c r="C735" s="237"/>
      <c r="D735" s="227" t="s">
        <v>164</v>
      </c>
      <c r="E735" s="238" t="s">
        <v>19</v>
      </c>
      <c r="F735" s="239" t="s">
        <v>596</v>
      </c>
      <c r="G735" s="237"/>
      <c r="H735" s="240">
        <v>-1.2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164</v>
      </c>
      <c r="AU735" s="246" t="s">
        <v>79</v>
      </c>
      <c r="AV735" s="14" t="s">
        <v>79</v>
      </c>
      <c r="AW735" s="14" t="s">
        <v>31</v>
      </c>
      <c r="AX735" s="14" t="s">
        <v>69</v>
      </c>
      <c r="AY735" s="246" t="s">
        <v>153</v>
      </c>
    </row>
    <row r="736" s="13" customFormat="1">
      <c r="A736" s="13"/>
      <c r="B736" s="225"/>
      <c r="C736" s="226"/>
      <c r="D736" s="227" t="s">
        <v>164</v>
      </c>
      <c r="E736" s="228" t="s">
        <v>19</v>
      </c>
      <c r="F736" s="229" t="s">
        <v>597</v>
      </c>
      <c r="G736" s="226"/>
      <c r="H736" s="228" t="s">
        <v>19</v>
      </c>
      <c r="I736" s="230"/>
      <c r="J736" s="226"/>
      <c r="K736" s="226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164</v>
      </c>
      <c r="AU736" s="235" t="s">
        <v>79</v>
      </c>
      <c r="AV736" s="13" t="s">
        <v>77</v>
      </c>
      <c r="AW736" s="13" t="s">
        <v>31</v>
      </c>
      <c r="AX736" s="13" t="s">
        <v>69</v>
      </c>
      <c r="AY736" s="235" t="s">
        <v>153</v>
      </c>
    </row>
    <row r="737" s="14" customFormat="1">
      <c r="A737" s="14"/>
      <c r="B737" s="236"/>
      <c r="C737" s="237"/>
      <c r="D737" s="227" t="s">
        <v>164</v>
      </c>
      <c r="E737" s="238" t="s">
        <v>19</v>
      </c>
      <c r="F737" s="239" t="s">
        <v>598</v>
      </c>
      <c r="G737" s="237"/>
      <c r="H737" s="240">
        <v>34.173000000000002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164</v>
      </c>
      <c r="AU737" s="246" t="s">
        <v>79</v>
      </c>
      <c r="AV737" s="14" t="s">
        <v>79</v>
      </c>
      <c r="AW737" s="14" t="s">
        <v>31</v>
      </c>
      <c r="AX737" s="14" t="s">
        <v>69</v>
      </c>
      <c r="AY737" s="246" t="s">
        <v>153</v>
      </c>
    </row>
    <row r="738" s="13" customFormat="1">
      <c r="A738" s="13"/>
      <c r="B738" s="225"/>
      <c r="C738" s="226"/>
      <c r="D738" s="227" t="s">
        <v>164</v>
      </c>
      <c r="E738" s="228" t="s">
        <v>19</v>
      </c>
      <c r="F738" s="229" t="s">
        <v>541</v>
      </c>
      <c r="G738" s="226"/>
      <c r="H738" s="228" t="s">
        <v>19</v>
      </c>
      <c r="I738" s="230"/>
      <c r="J738" s="226"/>
      <c r="K738" s="226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164</v>
      </c>
      <c r="AU738" s="235" t="s">
        <v>79</v>
      </c>
      <c r="AV738" s="13" t="s">
        <v>77</v>
      </c>
      <c r="AW738" s="13" t="s">
        <v>31</v>
      </c>
      <c r="AX738" s="13" t="s">
        <v>69</v>
      </c>
      <c r="AY738" s="235" t="s">
        <v>153</v>
      </c>
    </row>
    <row r="739" s="14" customFormat="1">
      <c r="A739" s="14"/>
      <c r="B739" s="236"/>
      <c r="C739" s="237"/>
      <c r="D739" s="227" t="s">
        <v>164</v>
      </c>
      <c r="E739" s="238" t="s">
        <v>19</v>
      </c>
      <c r="F739" s="239" t="s">
        <v>578</v>
      </c>
      <c r="G739" s="237"/>
      <c r="H739" s="240">
        <v>-1.6000000000000001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164</v>
      </c>
      <c r="AU739" s="246" t="s">
        <v>79</v>
      </c>
      <c r="AV739" s="14" t="s">
        <v>79</v>
      </c>
      <c r="AW739" s="14" t="s">
        <v>31</v>
      </c>
      <c r="AX739" s="14" t="s">
        <v>69</v>
      </c>
      <c r="AY739" s="246" t="s">
        <v>153</v>
      </c>
    </row>
    <row r="740" s="13" customFormat="1">
      <c r="A740" s="13"/>
      <c r="B740" s="225"/>
      <c r="C740" s="226"/>
      <c r="D740" s="227" t="s">
        <v>164</v>
      </c>
      <c r="E740" s="228" t="s">
        <v>19</v>
      </c>
      <c r="F740" s="229" t="s">
        <v>599</v>
      </c>
      <c r="G740" s="226"/>
      <c r="H740" s="228" t="s">
        <v>19</v>
      </c>
      <c r="I740" s="230"/>
      <c r="J740" s="226"/>
      <c r="K740" s="226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164</v>
      </c>
      <c r="AU740" s="235" t="s">
        <v>79</v>
      </c>
      <c r="AV740" s="13" t="s">
        <v>77</v>
      </c>
      <c r="AW740" s="13" t="s">
        <v>31</v>
      </c>
      <c r="AX740" s="13" t="s">
        <v>69</v>
      </c>
      <c r="AY740" s="235" t="s">
        <v>153</v>
      </c>
    </row>
    <row r="741" s="14" customFormat="1">
      <c r="A741" s="14"/>
      <c r="B741" s="236"/>
      <c r="C741" s="237"/>
      <c r="D741" s="227" t="s">
        <v>164</v>
      </c>
      <c r="E741" s="238" t="s">
        <v>19</v>
      </c>
      <c r="F741" s="239" t="s">
        <v>600</v>
      </c>
      <c r="G741" s="237"/>
      <c r="H741" s="240">
        <v>36.201000000000001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6" t="s">
        <v>164</v>
      </c>
      <c r="AU741" s="246" t="s">
        <v>79</v>
      </c>
      <c r="AV741" s="14" t="s">
        <v>79</v>
      </c>
      <c r="AW741" s="14" t="s">
        <v>31</v>
      </c>
      <c r="AX741" s="14" t="s">
        <v>69</v>
      </c>
      <c r="AY741" s="246" t="s">
        <v>153</v>
      </c>
    </row>
    <row r="742" s="13" customFormat="1">
      <c r="A742" s="13"/>
      <c r="B742" s="225"/>
      <c r="C742" s="226"/>
      <c r="D742" s="227" t="s">
        <v>164</v>
      </c>
      <c r="E742" s="228" t="s">
        <v>19</v>
      </c>
      <c r="F742" s="229" t="s">
        <v>541</v>
      </c>
      <c r="G742" s="226"/>
      <c r="H742" s="228" t="s">
        <v>19</v>
      </c>
      <c r="I742" s="230"/>
      <c r="J742" s="226"/>
      <c r="K742" s="226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164</v>
      </c>
      <c r="AU742" s="235" t="s">
        <v>79</v>
      </c>
      <c r="AV742" s="13" t="s">
        <v>77</v>
      </c>
      <c r="AW742" s="13" t="s">
        <v>31</v>
      </c>
      <c r="AX742" s="13" t="s">
        <v>69</v>
      </c>
      <c r="AY742" s="235" t="s">
        <v>153</v>
      </c>
    </row>
    <row r="743" s="14" customFormat="1">
      <c r="A743" s="14"/>
      <c r="B743" s="236"/>
      <c r="C743" s="237"/>
      <c r="D743" s="227" t="s">
        <v>164</v>
      </c>
      <c r="E743" s="238" t="s">
        <v>19</v>
      </c>
      <c r="F743" s="239" t="s">
        <v>590</v>
      </c>
      <c r="G743" s="237"/>
      <c r="H743" s="240">
        <v>-2.7999999999999998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164</v>
      </c>
      <c r="AU743" s="246" t="s">
        <v>79</v>
      </c>
      <c r="AV743" s="14" t="s">
        <v>79</v>
      </c>
      <c r="AW743" s="14" t="s">
        <v>31</v>
      </c>
      <c r="AX743" s="14" t="s">
        <v>69</v>
      </c>
      <c r="AY743" s="246" t="s">
        <v>153</v>
      </c>
    </row>
    <row r="744" s="13" customFormat="1">
      <c r="A744" s="13"/>
      <c r="B744" s="225"/>
      <c r="C744" s="226"/>
      <c r="D744" s="227" t="s">
        <v>164</v>
      </c>
      <c r="E744" s="228" t="s">
        <v>19</v>
      </c>
      <c r="F744" s="229" t="s">
        <v>601</v>
      </c>
      <c r="G744" s="226"/>
      <c r="H744" s="228" t="s">
        <v>19</v>
      </c>
      <c r="I744" s="230"/>
      <c r="J744" s="226"/>
      <c r="K744" s="226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164</v>
      </c>
      <c r="AU744" s="235" t="s">
        <v>79</v>
      </c>
      <c r="AV744" s="13" t="s">
        <v>77</v>
      </c>
      <c r="AW744" s="13" t="s">
        <v>31</v>
      </c>
      <c r="AX744" s="13" t="s">
        <v>69</v>
      </c>
      <c r="AY744" s="235" t="s">
        <v>153</v>
      </c>
    </row>
    <row r="745" s="14" customFormat="1">
      <c r="A745" s="14"/>
      <c r="B745" s="236"/>
      <c r="C745" s="237"/>
      <c r="D745" s="227" t="s">
        <v>164</v>
      </c>
      <c r="E745" s="238" t="s">
        <v>19</v>
      </c>
      <c r="F745" s="239" t="s">
        <v>602</v>
      </c>
      <c r="G745" s="237"/>
      <c r="H745" s="240">
        <v>78.933000000000007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6" t="s">
        <v>164</v>
      </c>
      <c r="AU745" s="246" t="s">
        <v>79</v>
      </c>
      <c r="AV745" s="14" t="s">
        <v>79</v>
      </c>
      <c r="AW745" s="14" t="s">
        <v>31</v>
      </c>
      <c r="AX745" s="14" t="s">
        <v>69</v>
      </c>
      <c r="AY745" s="246" t="s">
        <v>153</v>
      </c>
    </row>
    <row r="746" s="13" customFormat="1">
      <c r="A746" s="13"/>
      <c r="B746" s="225"/>
      <c r="C746" s="226"/>
      <c r="D746" s="227" t="s">
        <v>164</v>
      </c>
      <c r="E746" s="228" t="s">
        <v>19</v>
      </c>
      <c r="F746" s="229" t="s">
        <v>541</v>
      </c>
      <c r="G746" s="226"/>
      <c r="H746" s="228" t="s">
        <v>19</v>
      </c>
      <c r="I746" s="230"/>
      <c r="J746" s="226"/>
      <c r="K746" s="226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164</v>
      </c>
      <c r="AU746" s="235" t="s">
        <v>79</v>
      </c>
      <c r="AV746" s="13" t="s">
        <v>77</v>
      </c>
      <c r="AW746" s="13" t="s">
        <v>31</v>
      </c>
      <c r="AX746" s="13" t="s">
        <v>69</v>
      </c>
      <c r="AY746" s="235" t="s">
        <v>153</v>
      </c>
    </row>
    <row r="747" s="14" customFormat="1">
      <c r="A747" s="14"/>
      <c r="B747" s="236"/>
      <c r="C747" s="237"/>
      <c r="D747" s="227" t="s">
        <v>164</v>
      </c>
      <c r="E747" s="238" t="s">
        <v>19</v>
      </c>
      <c r="F747" s="239" t="s">
        <v>603</v>
      </c>
      <c r="G747" s="237"/>
      <c r="H747" s="240">
        <v>-1.8700000000000001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164</v>
      </c>
      <c r="AU747" s="246" t="s">
        <v>79</v>
      </c>
      <c r="AV747" s="14" t="s">
        <v>79</v>
      </c>
      <c r="AW747" s="14" t="s">
        <v>31</v>
      </c>
      <c r="AX747" s="14" t="s">
        <v>69</v>
      </c>
      <c r="AY747" s="246" t="s">
        <v>153</v>
      </c>
    </row>
    <row r="748" s="14" customFormat="1">
      <c r="A748" s="14"/>
      <c r="B748" s="236"/>
      <c r="C748" s="237"/>
      <c r="D748" s="227" t="s">
        <v>164</v>
      </c>
      <c r="E748" s="238" t="s">
        <v>19</v>
      </c>
      <c r="F748" s="239" t="s">
        <v>578</v>
      </c>
      <c r="G748" s="237"/>
      <c r="H748" s="240">
        <v>-1.6000000000000001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6" t="s">
        <v>164</v>
      </c>
      <c r="AU748" s="246" t="s">
        <v>79</v>
      </c>
      <c r="AV748" s="14" t="s">
        <v>79</v>
      </c>
      <c r="AW748" s="14" t="s">
        <v>31</v>
      </c>
      <c r="AX748" s="14" t="s">
        <v>69</v>
      </c>
      <c r="AY748" s="246" t="s">
        <v>153</v>
      </c>
    </row>
    <row r="749" s="14" customFormat="1">
      <c r="A749" s="14"/>
      <c r="B749" s="236"/>
      <c r="C749" s="237"/>
      <c r="D749" s="227" t="s">
        <v>164</v>
      </c>
      <c r="E749" s="238" t="s">
        <v>19</v>
      </c>
      <c r="F749" s="239" t="s">
        <v>590</v>
      </c>
      <c r="G749" s="237"/>
      <c r="H749" s="240">
        <v>-2.7999999999999998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164</v>
      </c>
      <c r="AU749" s="246" t="s">
        <v>79</v>
      </c>
      <c r="AV749" s="14" t="s">
        <v>79</v>
      </c>
      <c r="AW749" s="14" t="s">
        <v>31</v>
      </c>
      <c r="AX749" s="14" t="s">
        <v>69</v>
      </c>
      <c r="AY749" s="246" t="s">
        <v>153</v>
      </c>
    </row>
    <row r="750" s="16" customFormat="1">
      <c r="A750" s="16"/>
      <c r="B750" s="268"/>
      <c r="C750" s="269"/>
      <c r="D750" s="227" t="s">
        <v>164</v>
      </c>
      <c r="E750" s="270" t="s">
        <v>19</v>
      </c>
      <c r="F750" s="271" t="s">
        <v>571</v>
      </c>
      <c r="G750" s="269"/>
      <c r="H750" s="272">
        <v>458.06900000000002</v>
      </c>
      <c r="I750" s="273"/>
      <c r="J750" s="269"/>
      <c r="K750" s="269"/>
      <c r="L750" s="274"/>
      <c r="M750" s="275"/>
      <c r="N750" s="276"/>
      <c r="O750" s="276"/>
      <c r="P750" s="276"/>
      <c r="Q750" s="276"/>
      <c r="R750" s="276"/>
      <c r="S750" s="276"/>
      <c r="T750" s="277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T750" s="278" t="s">
        <v>164</v>
      </c>
      <c r="AU750" s="278" t="s">
        <v>79</v>
      </c>
      <c r="AV750" s="16" t="s">
        <v>173</v>
      </c>
      <c r="AW750" s="16" t="s">
        <v>31</v>
      </c>
      <c r="AX750" s="16" t="s">
        <v>69</v>
      </c>
      <c r="AY750" s="278" t="s">
        <v>153</v>
      </c>
    </row>
    <row r="751" s="13" customFormat="1">
      <c r="A751" s="13"/>
      <c r="B751" s="225"/>
      <c r="C751" s="226"/>
      <c r="D751" s="227" t="s">
        <v>164</v>
      </c>
      <c r="E751" s="228" t="s">
        <v>19</v>
      </c>
      <c r="F751" s="229" t="s">
        <v>604</v>
      </c>
      <c r="G751" s="226"/>
      <c r="H751" s="228" t="s">
        <v>19</v>
      </c>
      <c r="I751" s="230"/>
      <c r="J751" s="226"/>
      <c r="K751" s="226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164</v>
      </c>
      <c r="AU751" s="235" t="s">
        <v>79</v>
      </c>
      <c r="AV751" s="13" t="s">
        <v>77</v>
      </c>
      <c r="AW751" s="13" t="s">
        <v>31</v>
      </c>
      <c r="AX751" s="13" t="s">
        <v>69</v>
      </c>
      <c r="AY751" s="235" t="s">
        <v>153</v>
      </c>
    </row>
    <row r="752" s="13" customFormat="1">
      <c r="A752" s="13"/>
      <c r="B752" s="225"/>
      <c r="C752" s="226"/>
      <c r="D752" s="227" t="s">
        <v>164</v>
      </c>
      <c r="E752" s="228" t="s">
        <v>19</v>
      </c>
      <c r="F752" s="229" t="s">
        <v>605</v>
      </c>
      <c r="G752" s="226"/>
      <c r="H752" s="228" t="s">
        <v>19</v>
      </c>
      <c r="I752" s="230"/>
      <c r="J752" s="226"/>
      <c r="K752" s="226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164</v>
      </c>
      <c r="AU752" s="235" t="s">
        <v>79</v>
      </c>
      <c r="AV752" s="13" t="s">
        <v>77</v>
      </c>
      <c r="AW752" s="13" t="s">
        <v>31</v>
      </c>
      <c r="AX752" s="13" t="s">
        <v>69</v>
      </c>
      <c r="AY752" s="235" t="s">
        <v>153</v>
      </c>
    </row>
    <row r="753" s="14" customFormat="1">
      <c r="A753" s="14"/>
      <c r="B753" s="236"/>
      <c r="C753" s="237"/>
      <c r="D753" s="227" t="s">
        <v>164</v>
      </c>
      <c r="E753" s="238" t="s">
        <v>19</v>
      </c>
      <c r="F753" s="239" t="s">
        <v>606</v>
      </c>
      <c r="G753" s="237"/>
      <c r="H753" s="240">
        <v>66.674999999999997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164</v>
      </c>
      <c r="AU753" s="246" t="s">
        <v>79</v>
      </c>
      <c r="AV753" s="14" t="s">
        <v>79</v>
      </c>
      <c r="AW753" s="14" t="s">
        <v>31</v>
      </c>
      <c r="AX753" s="14" t="s">
        <v>69</v>
      </c>
      <c r="AY753" s="246" t="s">
        <v>153</v>
      </c>
    </row>
    <row r="754" s="13" customFormat="1">
      <c r="A754" s="13"/>
      <c r="B754" s="225"/>
      <c r="C754" s="226"/>
      <c r="D754" s="227" t="s">
        <v>164</v>
      </c>
      <c r="E754" s="228" t="s">
        <v>19</v>
      </c>
      <c r="F754" s="229" t="s">
        <v>541</v>
      </c>
      <c r="G754" s="226"/>
      <c r="H754" s="228" t="s">
        <v>19</v>
      </c>
      <c r="I754" s="230"/>
      <c r="J754" s="226"/>
      <c r="K754" s="226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164</v>
      </c>
      <c r="AU754" s="235" t="s">
        <v>79</v>
      </c>
      <c r="AV754" s="13" t="s">
        <v>77</v>
      </c>
      <c r="AW754" s="13" t="s">
        <v>31</v>
      </c>
      <c r="AX754" s="13" t="s">
        <v>69</v>
      </c>
      <c r="AY754" s="235" t="s">
        <v>153</v>
      </c>
    </row>
    <row r="755" s="14" customFormat="1">
      <c r="A755" s="14"/>
      <c r="B755" s="236"/>
      <c r="C755" s="237"/>
      <c r="D755" s="227" t="s">
        <v>164</v>
      </c>
      <c r="E755" s="238" t="s">
        <v>19</v>
      </c>
      <c r="F755" s="239" t="s">
        <v>542</v>
      </c>
      <c r="G755" s="237"/>
      <c r="H755" s="240">
        <v>-4.1799999999999997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164</v>
      </c>
      <c r="AU755" s="246" t="s">
        <v>79</v>
      </c>
      <c r="AV755" s="14" t="s">
        <v>79</v>
      </c>
      <c r="AW755" s="14" t="s">
        <v>31</v>
      </c>
      <c r="AX755" s="14" t="s">
        <v>69</v>
      </c>
      <c r="AY755" s="246" t="s">
        <v>153</v>
      </c>
    </row>
    <row r="756" s="14" customFormat="1">
      <c r="A756" s="14"/>
      <c r="B756" s="236"/>
      <c r="C756" s="237"/>
      <c r="D756" s="227" t="s">
        <v>164</v>
      </c>
      <c r="E756" s="238" t="s">
        <v>19</v>
      </c>
      <c r="F756" s="239" t="s">
        <v>578</v>
      </c>
      <c r="G756" s="237"/>
      <c r="H756" s="240">
        <v>-1.6000000000000001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164</v>
      </c>
      <c r="AU756" s="246" t="s">
        <v>79</v>
      </c>
      <c r="AV756" s="14" t="s">
        <v>79</v>
      </c>
      <c r="AW756" s="14" t="s">
        <v>31</v>
      </c>
      <c r="AX756" s="14" t="s">
        <v>69</v>
      </c>
      <c r="AY756" s="246" t="s">
        <v>153</v>
      </c>
    </row>
    <row r="757" s="13" customFormat="1">
      <c r="A757" s="13"/>
      <c r="B757" s="225"/>
      <c r="C757" s="226"/>
      <c r="D757" s="227" t="s">
        <v>164</v>
      </c>
      <c r="E757" s="228" t="s">
        <v>19</v>
      </c>
      <c r="F757" s="229" t="s">
        <v>607</v>
      </c>
      <c r="G757" s="226"/>
      <c r="H757" s="228" t="s">
        <v>19</v>
      </c>
      <c r="I757" s="230"/>
      <c r="J757" s="226"/>
      <c r="K757" s="226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164</v>
      </c>
      <c r="AU757" s="235" t="s">
        <v>79</v>
      </c>
      <c r="AV757" s="13" t="s">
        <v>77</v>
      </c>
      <c r="AW757" s="13" t="s">
        <v>31</v>
      </c>
      <c r="AX757" s="13" t="s">
        <v>69</v>
      </c>
      <c r="AY757" s="235" t="s">
        <v>153</v>
      </c>
    </row>
    <row r="758" s="14" customFormat="1">
      <c r="A758" s="14"/>
      <c r="B758" s="236"/>
      <c r="C758" s="237"/>
      <c r="D758" s="227" t="s">
        <v>164</v>
      </c>
      <c r="E758" s="238" t="s">
        <v>19</v>
      </c>
      <c r="F758" s="239" t="s">
        <v>608</v>
      </c>
      <c r="G758" s="237"/>
      <c r="H758" s="240">
        <v>56.734999999999999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164</v>
      </c>
      <c r="AU758" s="246" t="s">
        <v>79</v>
      </c>
      <c r="AV758" s="14" t="s">
        <v>79</v>
      </c>
      <c r="AW758" s="14" t="s">
        <v>31</v>
      </c>
      <c r="AX758" s="14" t="s">
        <v>69</v>
      </c>
      <c r="AY758" s="246" t="s">
        <v>153</v>
      </c>
    </row>
    <row r="759" s="13" customFormat="1">
      <c r="A759" s="13"/>
      <c r="B759" s="225"/>
      <c r="C759" s="226"/>
      <c r="D759" s="227" t="s">
        <v>164</v>
      </c>
      <c r="E759" s="228" t="s">
        <v>19</v>
      </c>
      <c r="F759" s="229" t="s">
        <v>541</v>
      </c>
      <c r="G759" s="226"/>
      <c r="H759" s="228" t="s">
        <v>19</v>
      </c>
      <c r="I759" s="230"/>
      <c r="J759" s="226"/>
      <c r="K759" s="226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164</v>
      </c>
      <c r="AU759" s="235" t="s">
        <v>79</v>
      </c>
      <c r="AV759" s="13" t="s">
        <v>77</v>
      </c>
      <c r="AW759" s="13" t="s">
        <v>31</v>
      </c>
      <c r="AX759" s="13" t="s">
        <v>69</v>
      </c>
      <c r="AY759" s="235" t="s">
        <v>153</v>
      </c>
    </row>
    <row r="760" s="14" customFormat="1">
      <c r="A760" s="14"/>
      <c r="B760" s="236"/>
      <c r="C760" s="237"/>
      <c r="D760" s="227" t="s">
        <v>164</v>
      </c>
      <c r="E760" s="238" t="s">
        <v>19</v>
      </c>
      <c r="F760" s="239" t="s">
        <v>577</v>
      </c>
      <c r="G760" s="237"/>
      <c r="H760" s="240">
        <v>-2.8500000000000001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164</v>
      </c>
      <c r="AU760" s="246" t="s">
        <v>79</v>
      </c>
      <c r="AV760" s="14" t="s">
        <v>79</v>
      </c>
      <c r="AW760" s="14" t="s">
        <v>31</v>
      </c>
      <c r="AX760" s="14" t="s">
        <v>69</v>
      </c>
      <c r="AY760" s="246" t="s">
        <v>153</v>
      </c>
    </row>
    <row r="761" s="14" customFormat="1">
      <c r="A761" s="14"/>
      <c r="B761" s="236"/>
      <c r="C761" s="237"/>
      <c r="D761" s="227" t="s">
        <v>164</v>
      </c>
      <c r="E761" s="238" t="s">
        <v>19</v>
      </c>
      <c r="F761" s="239" t="s">
        <v>578</v>
      </c>
      <c r="G761" s="237"/>
      <c r="H761" s="240">
        <v>-1.6000000000000001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164</v>
      </c>
      <c r="AU761" s="246" t="s">
        <v>79</v>
      </c>
      <c r="AV761" s="14" t="s">
        <v>79</v>
      </c>
      <c r="AW761" s="14" t="s">
        <v>31</v>
      </c>
      <c r="AX761" s="14" t="s">
        <v>69</v>
      </c>
      <c r="AY761" s="246" t="s">
        <v>153</v>
      </c>
    </row>
    <row r="762" s="13" customFormat="1">
      <c r="A762" s="13"/>
      <c r="B762" s="225"/>
      <c r="C762" s="226"/>
      <c r="D762" s="227" t="s">
        <v>164</v>
      </c>
      <c r="E762" s="228" t="s">
        <v>19</v>
      </c>
      <c r="F762" s="229" t="s">
        <v>609</v>
      </c>
      <c r="G762" s="226"/>
      <c r="H762" s="228" t="s">
        <v>19</v>
      </c>
      <c r="I762" s="230"/>
      <c r="J762" s="226"/>
      <c r="K762" s="226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164</v>
      </c>
      <c r="AU762" s="235" t="s">
        <v>79</v>
      </c>
      <c r="AV762" s="13" t="s">
        <v>77</v>
      </c>
      <c r="AW762" s="13" t="s">
        <v>31</v>
      </c>
      <c r="AX762" s="13" t="s">
        <v>69</v>
      </c>
      <c r="AY762" s="235" t="s">
        <v>153</v>
      </c>
    </row>
    <row r="763" s="14" customFormat="1">
      <c r="A763" s="14"/>
      <c r="B763" s="236"/>
      <c r="C763" s="237"/>
      <c r="D763" s="227" t="s">
        <v>164</v>
      </c>
      <c r="E763" s="238" t="s">
        <v>19</v>
      </c>
      <c r="F763" s="239" t="s">
        <v>610</v>
      </c>
      <c r="G763" s="237"/>
      <c r="H763" s="240">
        <v>55.033999999999999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164</v>
      </c>
      <c r="AU763" s="246" t="s">
        <v>79</v>
      </c>
      <c r="AV763" s="14" t="s">
        <v>79</v>
      </c>
      <c r="AW763" s="14" t="s">
        <v>31</v>
      </c>
      <c r="AX763" s="14" t="s">
        <v>69</v>
      </c>
      <c r="AY763" s="246" t="s">
        <v>153</v>
      </c>
    </row>
    <row r="764" s="13" customFormat="1">
      <c r="A764" s="13"/>
      <c r="B764" s="225"/>
      <c r="C764" s="226"/>
      <c r="D764" s="227" t="s">
        <v>164</v>
      </c>
      <c r="E764" s="228" t="s">
        <v>19</v>
      </c>
      <c r="F764" s="229" t="s">
        <v>541</v>
      </c>
      <c r="G764" s="226"/>
      <c r="H764" s="228" t="s">
        <v>19</v>
      </c>
      <c r="I764" s="230"/>
      <c r="J764" s="226"/>
      <c r="K764" s="226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164</v>
      </c>
      <c r="AU764" s="235" t="s">
        <v>79</v>
      </c>
      <c r="AV764" s="13" t="s">
        <v>77</v>
      </c>
      <c r="AW764" s="13" t="s">
        <v>31</v>
      </c>
      <c r="AX764" s="13" t="s">
        <v>69</v>
      </c>
      <c r="AY764" s="235" t="s">
        <v>153</v>
      </c>
    </row>
    <row r="765" s="14" customFormat="1">
      <c r="A765" s="14"/>
      <c r="B765" s="236"/>
      <c r="C765" s="237"/>
      <c r="D765" s="227" t="s">
        <v>164</v>
      </c>
      <c r="E765" s="238" t="s">
        <v>19</v>
      </c>
      <c r="F765" s="239" t="s">
        <v>542</v>
      </c>
      <c r="G765" s="237"/>
      <c r="H765" s="240">
        <v>-4.1799999999999997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6" t="s">
        <v>164</v>
      </c>
      <c r="AU765" s="246" t="s">
        <v>79</v>
      </c>
      <c r="AV765" s="14" t="s">
        <v>79</v>
      </c>
      <c r="AW765" s="14" t="s">
        <v>31</v>
      </c>
      <c r="AX765" s="14" t="s">
        <v>69</v>
      </c>
      <c r="AY765" s="246" t="s">
        <v>153</v>
      </c>
    </row>
    <row r="766" s="14" customFormat="1">
      <c r="A766" s="14"/>
      <c r="B766" s="236"/>
      <c r="C766" s="237"/>
      <c r="D766" s="227" t="s">
        <v>164</v>
      </c>
      <c r="E766" s="238" t="s">
        <v>19</v>
      </c>
      <c r="F766" s="239" t="s">
        <v>578</v>
      </c>
      <c r="G766" s="237"/>
      <c r="H766" s="240">
        <v>-1.6000000000000001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164</v>
      </c>
      <c r="AU766" s="246" t="s">
        <v>79</v>
      </c>
      <c r="AV766" s="14" t="s">
        <v>79</v>
      </c>
      <c r="AW766" s="14" t="s">
        <v>31</v>
      </c>
      <c r="AX766" s="14" t="s">
        <v>69</v>
      </c>
      <c r="AY766" s="246" t="s">
        <v>153</v>
      </c>
    </row>
    <row r="767" s="13" customFormat="1">
      <c r="A767" s="13"/>
      <c r="B767" s="225"/>
      <c r="C767" s="226"/>
      <c r="D767" s="227" t="s">
        <v>164</v>
      </c>
      <c r="E767" s="228" t="s">
        <v>19</v>
      </c>
      <c r="F767" s="229" t="s">
        <v>611</v>
      </c>
      <c r="G767" s="226"/>
      <c r="H767" s="228" t="s">
        <v>19</v>
      </c>
      <c r="I767" s="230"/>
      <c r="J767" s="226"/>
      <c r="K767" s="226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164</v>
      </c>
      <c r="AU767" s="235" t="s">
        <v>79</v>
      </c>
      <c r="AV767" s="13" t="s">
        <v>77</v>
      </c>
      <c r="AW767" s="13" t="s">
        <v>31</v>
      </c>
      <c r="AX767" s="13" t="s">
        <v>69</v>
      </c>
      <c r="AY767" s="235" t="s">
        <v>153</v>
      </c>
    </row>
    <row r="768" s="14" customFormat="1">
      <c r="A768" s="14"/>
      <c r="B768" s="236"/>
      <c r="C768" s="237"/>
      <c r="D768" s="227" t="s">
        <v>164</v>
      </c>
      <c r="E768" s="238" t="s">
        <v>19</v>
      </c>
      <c r="F768" s="239" t="s">
        <v>552</v>
      </c>
      <c r="G768" s="237"/>
      <c r="H768" s="240">
        <v>9.827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164</v>
      </c>
      <c r="AU768" s="246" t="s">
        <v>79</v>
      </c>
      <c r="AV768" s="14" t="s">
        <v>79</v>
      </c>
      <c r="AW768" s="14" t="s">
        <v>31</v>
      </c>
      <c r="AX768" s="14" t="s">
        <v>69</v>
      </c>
      <c r="AY768" s="246" t="s">
        <v>153</v>
      </c>
    </row>
    <row r="769" s="13" customFormat="1">
      <c r="A769" s="13"/>
      <c r="B769" s="225"/>
      <c r="C769" s="226"/>
      <c r="D769" s="227" t="s">
        <v>164</v>
      </c>
      <c r="E769" s="228" t="s">
        <v>19</v>
      </c>
      <c r="F769" s="229" t="s">
        <v>541</v>
      </c>
      <c r="G769" s="226"/>
      <c r="H769" s="228" t="s">
        <v>19</v>
      </c>
      <c r="I769" s="230"/>
      <c r="J769" s="226"/>
      <c r="K769" s="226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164</v>
      </c>
      <c r="AU769" s="235" t="s">
        <v>79</v>
      </c>
      <c r="AV769" s="13" t="s">
        <v>77</v>
      </c>
      <c r="AW769" s="13" t="s">
        <v>31</v>
      </c>
      <c r="AX769" s="13" t="s">
        <v>69</v>
      </c>
      <c r="AY769" s="235" t="s">
        <v>153</v>
      </c>
    </row>
    <row r="770" s="14" customFormat="1">
      <c r="A770" s="14"/>
      <c r="B770" s="236"/>
      <c r="C770" s="237"/>
      <c r="D770" s="227" t="s">
        <v>164</v>
      </c>
      <c r="E770" s="238" t="s">
        <v>19</v>
      </c>
      <c r="F770" s="239" t="s">
        <v>547</v>
      </c>
      <c r="G770" s="237"/>
      <c r="H770" s="240">
        <v>-1.3999999999999999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164</v>
      </c>
      <c r="AU770" s="246" t="s">
        <v>79</v>
      </c>
      <c r="AV770" s="14" t="s">
        <v>79</v>
      </c>
      <c r="AW770" s="14" t="s">
        <v>31</v>
      </c>
      <c r="AX770" s="14" t="s">
        <v>69</v>
      </c>
      <c r="AY770" s="246" t="s">
        <v>153</v>
      </c>
    </row>
    <row r="771" s="13" customFormat="1">
      <c r="A771" s="13"/>
      <c r="B771" s="225"/>
      <c r="C771" s="226"/>
      <c r="D771" s="227" t="s">
        <v>164</v>
      </c>
      <c r="E771" s="228" t="s">
        <v>19</v>
      </c>
      <c r="F771" s="229" t="s">
        <v>612</v>
      </c>
      <c r="G771" s="226"/>
      <c r="H771" s="228" t="s">
        <v>19</v>
      </c>
      <c r="I771" s="230"/>
      <c r="J771" s="226"/>
      <c r="K771" s="226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164</v>
      </c>
      <c r="AU771" s="235" t="s">
        <v>79</v>
      </c>
      <c r="AV771" s="13" t="s">
        <v>77</v>
      </c>
      <c r="AW771" s="13" t="s">
        <v>31</v>
      </c>
      <c r="AX771" s="13" t="s">
        <v>69</v>
      </c>
      <c r="AY771" s="235" t="s">
        <v>153</v>
      </c>
    </row>
    <row r="772" s="14" customFormat="1">
      <c r="A772" s="14"/>
      <c r="B772" s="236"/>
      <c r="C772" s="237"/>
      <c r="D772" s="227" t="s">
        <v>164</v>
      </c>
      <c r="E772" s="238" t="s">
        <v>19</v>
      </c>
      <c r="F772" s="239" t="s">
        <v>583</v>
      </c>
      <c r="G772" s="237"/>
      <c r="H772" s="240">
        <v>52.706000000000003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164</v>
      </c>
      <c r="AU772" s="246" t="s">
        <v>79</v>
      </c>
      <c r="AV772" s="14" t="s">
        <v>79</v>
      </c>
      <c r="AW772" s="14" t="s">
        <v>31</v>
      </c>
      <c r="AX772" s="14" t="s">
        <v>69</v>
      </c>
      <c r="AY772" s="246" t="s">
        <v>153</v>
      </c>
    </row>
    <row r="773" s="13" customFormat="1">
      <c r="A773" s="13"/>
      <c r="B773" s="225"/>
      <c r="C773" s="226"/>
      <c r="D773" s="227" t="s">
        <v>164</v>
      </c>
      <c r="E773" s="228" t="s">
        <v>19</v>
      </c>
      <c r="F773" s="229" t="s">
        <v>541</v>
      </c>
      <c r="G773" s="226"/>
      <c r="H773" s="228" t="s">
        <v>19</v>
      </c>
      <c r="I773" s="230"/>
      <c r="J773" s="226"/>
      <c r="K773" s="226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164</v>
      </c>
      <c r="AU773" s="235" t="s">
        <v>79</v>
      </c>
      <c r="AV773" s="13" t="s">
        <v>77</v>
      </c>
      <c r="AW773" s="13" t="s">
        <v>31</v>
      </c>
      <c r="AX773" s="13" t="s">
        <v>69</v>
      </c>
      <c r="AY773" s="235" t="s">
        <v>153</v>
      </c>
    </row>
    <row r="774" s="14" customFormat="1">
      <c r="A774" s="14"/>
      <c r="B774" s="236"/>
      <c r="C774" s="237"/>
      <c r="D774" s="227" t="s">
        <v>164</v>
      </c>
      <c r="E774" s="238" t="s">
        <v>19</v>
      </c>
      <c r="F774" s="239" t="s">
        <v>543</v>
      </c>
      <c r="G774" s="237"/>
      <c r="H774" s="240">
        <v>-1.8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6" t="s">
        <v>164</v>
      </c>
      <c r="AU774" s="246" t="s">
        <v>79</v>
      </c>
      <c r="AV774" s="14" t="s">
        <v>79</v>
      </c>
      <c r="AW774" s="14" t="s">
        <v>31</v>
      </c>
      <c r="AX774" s="14" t="s">
        <v>69</v>
      </c>
      <c r="AY774" s="246" t="s">
        <v>153</v>
      </c>
    </row>
    <row r="775" s="14" customFormat="1">
      <c r="A775" s="14"/>
      <c r="B775" s="236"/>
      <c r="C775" s="237"/>
      <c r="D775" s="227" t="s">
        <v>164</v>
      </c>
      <c r="E775" s="238" t="s">
        <v>19</v>
      </c>
      <c r="F775" s="239" t="s">
        <v>547</v>
      </c>
      <c r="G775" s="237"/>
      <c r="H775" s="240">
        <v>-1.3999999999999999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164</v>
      </c>
      <c r="AU775" s="246" t="s">
        <v>79</v>
      </c>
      <c r="AV775" s="14" t="s">
        <v>79</v>
      </c>
      <c r="AW775" s="14" t="s">
        <v>31</v>
      </c>
      <c r="AX775" s="14" t="s">
        <v>69</v>
      </c>
      <c r="AY775" s="246" t="s">
        <v>153</v>
      </c>
    </row>
    <row r="776" s="14" customFormat="1">
      <c r="A776" s="14"/>
      <c r="B776" s="236"/>
      <c r="C776" s="237"/>
      <c r="D776" s="227" t="s">
        <v>164</v>
      </c>
      <c r="E776" s="238" t="s">
        <v>19</v>
      </c>
      <c r="F776" s="239" t="s">
        <v>584</v>
      </c>
      <c r="G776" s="237"/>
      <c r="H776" s="240">
        <v>-1.8400000000000001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164</v>
      </c>
      <c r="AU776" s="246" t="s">
        <v>79</v>
      </c>
      <c r="AV776" s="14" t="s">
        <v>79</v>
      </c>
      <c r="AW776" s="14" t="s">
        <v>31</v>
      </c>
      <c r="AX776" s="14" t="s">
        <v>69</v>
      </c>
      <c r="AY776" s="246" t="s">
        <v>153</v>
      </c>
    </row>
    <row r="777" s="13" customFormat="1">
      <c r="A777" s="13"/>
      <c r="B777" s="225"/>
      <c r="C777" s="226"/>
      <c r="D777" s="227" t="s">
        <v>164</v>
      </c>
      <c r="E777" s="228" t="s">
        <v>19</v>
      </c>
      <c r="F777" s="229" t="s">
        <v>613</v>
      </c>
      <c r="G777" s="226"/>
      <c r="H777" s="228" t="s">
        <v>19</v>
      </c>
      <c r="I777" s="230"/>
      <c r="J777" s="226"/>
      <c r="K777" s="226"/>
      <c r="L777" s="231"/>
      <c r="M777" s="232"/>
      <c r="N777" s="233"/>
      <c r="O777" s="233"/>
      <c r="P777" s="233"/>
      <c r="Q777" s="233"/>
      <c r="R777" s="233"/>
      <c r="S777" s="233"/>
      <c r="T777" s="23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5" t="s">
        <v>164</v>
      </c>
      <c r="AU777" s="235" t="s">
        <v>79</v>
      </c>
      <c r="AV777" s="13" t="s">
        <v>77</v>
      </c>
      <c r="AW777" s="13" t="s">
        <v>31</v>
      </c>
      <c r="AX777" s="13" t="s">
        <v>69</v>
      </c>
      <c r="AY777" s="235" t="s">
        <v>153</v>
      </c>
    </row>
    <row r="778" s="14" customFormat="1">
      <c r="A778" s="14"/>
      <c r="B778" s="236"/>
      <c r="C778" s="237"/>
      <c r="D778" s="227" t="s">
        <v>164</v>
      </c>
      <c r="E778" s="238" t="s">
        <v>19</v>
      </c>
      <c r="F778" s="239" t="s">
        <v>614</v>
      </c>
      <c r="G778" s="237"/>
      <c r="H778" s="240">
        <v>14.846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6" t="s">
        <v>164</v>
      </c>
      <c r="AU778" s="246" t="s">
        <v>79</v>
      </c>
      <c r="AV778" s="14" t="s">
        <v>79</v>
      </c>
      <c r="AW778" s="14" t="s">
        <v>31</v>
      </c>
      <c r="AX778" s="14" t="s">
        <v>69</v>
      </c>
      <c r="AY778" s="246" t="s">
        <v>153</v>
      </c>
    </row>
    <row r="779" s="13" customFormat="1">
      <c r="A779" s="13"/>
      <c r="B779" s="225"/>
      <c r="C779" s="226"/>
      <c r="D779" s="227" t="s">
        <v>164</v>
      </c>
      <c r="E779" s="228" t="s">
        <v>19</v>
      </c>
      <c r="F779" s="229" t="s">
        <v>541</v>
      </c>
      <c r="G779" s="226"/>
      <c r="H779" s="228" t="s">
        <v>19</v>
      </c>
      <c r="I779" s="230"/>
      <c r="J779" s="226"/>
      <c r="K779" s="226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164</v>
      </c>
      <c r="AU779" s="235" t="s">
        <v>79</v>
      </c>
      <c r="AV779" s="13" t="s">
        <v>77</v>
      </c>
      <c r="AW779" s="13" t="s">
        <v>31</v>
      </c>
      <c r="AX779" s="13" t="s">
        <v>69</v>
      </c>
      <c r="AY779" s="235" t="s">
        <v>153</v>
      </c>
    </row>
    <row r="780" s="14" customFormat="1">
      <c r="A780" s="14"/>
      <c r="B780" s="236"/>
      <c r="C780" s="237"/>
      <c r="D780" s="227" t="s">
        <v>164</v>
      </c>
      <c r="E780" s="238" t="s">
        <v>19</v>
      </c>
      <c r="F780" s="239" t="s">
        <v>615</v>
      </c>
      <c r="G780" s="237"/>
      <c r="H780" s="240">
        <v>-1.2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6" t="s">
        <v>164</v>
      </c>
      <c r="AU780" s="246" t="s">
        <v>79</v>
      </c>
      <c r="AV780" s="14" t="s">
        <v>79</v>
      </c>
      <c r="AW780" s="14" t="s">
        <v>31</v>
      </c>
      <c r="AX780" s="14" t="s">
        <v>69</v>
      </c>
      <c r="AY780" s="246" t="s">
        <v>153</v>
      </c>
    </row>
    <row r="781" s="13" customFormat="1">
      <c r="A781" s="13"/>
      <c r="B781" s="225"/>
      <c r="C781" s="226"/>
      <c r="D781" s="227" t="s">
        <v>164</v>
      </c>
      <c r="E781" s="228" t="s">
        <v>19</v>
      </c>
      <c r="F781" s="229" t="s">
        <v>616</v>
      </c>
      <c r="G781" s="226"/>
      <c r="H781" s="228" t="s">
        <v>19</v>
      </c>
      <c r="I781" s="230"/>
      <c r="J781" s="226"/>
      <c r="K781" s="226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164</v>
      </c>
      <c r="AU781" s="235" t="s">
        <v>79</v>
      </c>
      <c r="AV781" s="13" t="s">
        <v>77</v>
      </c>
      <c r="AW781" s="13" t="s">
        <v>31</v>
      </c>
      <c r="AX781" s="13" t="s">
        <v>69</v>
      </c>
      <c r="AY781" s="235" t="s">
        <v>153</v>
      </c>
    </row>
    <row r="782" s="14" customFormat="1">
      <c r="A782" s="14"/>
      <c r="B782" s="236"/>
      <c r="C782" s="237"/>
      <c r="D782" s="227" t="s">
        <v>164</v>
      </c>
      <c r="E782" s="238" t="s">
        <v>19</v>
      </c>
      <c r="F782" s="239" t="s">
        <v>617</v>
      </c>
      <c r="G782" s="237"/>
      <c r="H782" s="240">
        <v>38.390000000000001</v>
      </c>
      <c r="I782" s="241"/>
      <c r="J782" s="237"/>
      <c r="K782" s="237"/>
      <c r="L782" s="242"/>
      <c r="M782" s="243"/>
      <c r="N782" s="244"/>
      <c r="O782" s="244"/>
      <c r="P782" s="244"/>
      <c r="Q782" s="244"/>
      <c r="R782" s="244"/>
      <c r="S782" s="244"/>
      <c r="T782" s="24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6" t="s">
        <v>164</v>
      </c>
      <c r="AU782" s="246" t="s">
        <v>79</v>
      </c>
      <c r="AV782" s="14" t="s">
        <v>79</v>
      </c>
      <c r="AW782" s="14" t="s">
        <v>31</v>
      </c>
      <c r="AX782" s="14" t="s">
        <v>69</v>
      </c>
      <c r="AY782" s="246" t="s">
        <v>153</v>
      </c>
    </row>
    <row r="783" s="13" customFormat="1">
      <c r="A783" s="13"/>
      <c r="B783" s="225"/>
      <c r="C783" s="226"/>
      <c r="D783" s="227" t="s">
        <v>164</v>
      </c>
      <c r="E783" s="228" t="s">
        <v>19</v>
      </c>
      <c r="F783" s="229" t="s">
        <v>541</v>
      </c>
      <c r="G783" s="226"/>
      <c r="H783" s="228" t="s">
        <v>19</v>
      </c>
      <c r="I783" s="230"/>
      <c r="J783" s="226"/>
      <c r="K783" s="226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164</v>
      </c>
      <c r="AU783" s="235" t="s">
        <v>79</v>
      </c>
      <c r="AV783" s="13" t="s">
        <v>77</v>
      </c>
      <c r="AW783" s="13" t="s">
        <v>31</v>
      </c>
      <c r="AX783" s="13" t="s">
        <v>69</v>
      </c>
      <c r="AY783" s="235" t="s">
        <v>153</v>
      </c>
    </row>
    <row r="784" s="14" customFormat="1">
      <c r="A784" s="14"/>
      <c r="B784" s="236"/>
      <c r="C784" s="237"/>
      <c r="D784" s="227" t="s">
        <v>164</v>
      </c>
      <c r="E784" s="238" t="s">
        <v>19</v>
      </c>
      <c r="F784" s="239" t="s">
        <v>547</v>
      </c>
      <c r="G784" s="237"/>
      <c r="H784" s="240">
        <v>-1.3999999999999999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6" t="s">
        <v>164</v>
      </c>
      <c r="AU784" s="246" t="s">
        <v>79</v>
      </c>
      <c r="AV784" s="14" t="s">
        <v>79</v>
      </c>
      <c r="AW784" s="14" t="s">
        <v>31</v>
      </c>
      <c r="AX784" s="14" t="s">
        <v>69</v>
      </c>
      <c r="AY784" s="246" t="s">
        <v>153</v>
      </c>
    </row>
    <row r="785" s="14" customFormat="1">
      <c r="A785" s="14"/>
      <c r="B785" s="236"/>
      <c r="C785" s="237"/>
      <c r="D785" s="227" t="s">
        <v>164</v>
      </c>
      <c r="E785" s="238" t="s">
        <v>19</v>
      </c>
      <c r="F785" s="239" t="s">
        <v>578</v>
      </c>
      <c r="G785" s="237"/>
      <c r="H785" s="240">
        <v>-1.6000000000000001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164</v>
      </c>
      <c r="AU785" s="246" t="s">
        <v>79</v>
      </c>
      <c r="AV785" s="14" t="s">
        <v>79</v>
      </c>
      <c r="AW785" s="14" t="s">
        <v>31</v>
      </c>
      <c r="AX785" s="14" t="s">
        <v>69</v>
      </c>
      <c r="AY785" s="246" t="s">
        <v>153</v>
      </c>
    </row>
    <row r="786" s="13" customFormat="1">
      <c r="A786" s="13"/>
      <c r="B786" s="225"/>
      <c r="C786" s="226"/>
      <c r="D786" s="227" t="s">
        <v>164</v>
      </c>
      <c r="E786" s="228" t="s">
        <v>19</v>
      </c>
      <c r="F786" s="229" t="s">
        <v>618</v>
      </c>
      <c r="G786" s="226"/>
      <c r="H786" s="228" t="s">
        <v>19</v>
      </c>
      <c r="I786" s="230"/>
      <c r="J786" s="226"/>
      <c r="K786" s="226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164</v>
      </c>
      <c r="AU786" s="235" t="s">
        <v>79</v>
      </c>
      <c r="AV786" s="13" t="s">
        <v>77</v>
      </c>
      <c r="AW786" s="13" t="s">
        <v>31</v>
      </c>
      <c r="AX786" s="13" t="s">
        <v>69</v>
      </c>
      <c r="AY786" s="235" t="s">
        <v>153</v>
      </c>
    </row>
    <row r="787" s="14" customFormat="1">
      <c r="A787" s="14"/>
      <c r="B787" s="236"/>
      <c r="C787" s="237"/>
      <c r="D787" s="227" t="s">
        <v>164</v>
      </c>
      <c r="E787" s="238" t="s">
        <v>19</v>
      </c>
      <c r="F787" s="239" t="s">
        <v>619</v>
      </c>
      <c r="G787" s="237"/>
      <c r="H787" s="240">
        <v>36.034999999999997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164</v>
      </c>
      <c r="AU787" s="246" t="s">
        <v>79</v>
      </c>
      <c r="AV787" s="14" t="s">
        <v>79</v>
      </c>
      <c r="AW787" s="14" t="s">
        <v>31</v>
      </c>
      <c r="AX787" s="14" t="s">
        <v>69</v>
      </c>
      <c r="AY787" s="246" t="s">
        <v>153</v>
      </c>
    </row>
    <row r="788" s="13" customFormat="1">
      <c r="A788" s="13"/>
      <c r="B788" s="225"/>
      <c r="C788" s="226"/>
      <c r="D788" s="227" t="s">
        <v>164</v>
      </c>
      <c r="E788" s="228" t="s">
        <v>19</v>
      </c>
      <c r="F788" s="229" t="s">
        <v>541</v>
      </c>
      <c r="G788" s="226"/>
      <c r="H788" s="228" t="s">
        <v>19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164</v>
      </c>
      <c r="AU788" s="235" t="s">
        <v>79</v>
      </c>
      <c r="AV788" s="13" t="s">
        <v>77</v>
      </c>
      <c r="AW788" s="13" t="s">
        <v>31</v>
      </c>
      <c r="AX788" s="13" t="s">
        <v>69</v>
      </c>
      <c r="AY788" s="235" t="s">
        <v>153</v>
      </c>
    </row>
    <row r="789" s="14" customFormat="1">
      <c r="A789" s="14"/>
      <c r="B789" s="236"/>
      <c r="C789" s="237"/>
      <c r="D789" s="227" t="s">
        <v>164</v>
      </c>
      <c r="E789" s="238" t="s">
        <v>19</v>
      </c>
      <c r="F789" s="239" t="s">
        <v>620</v>
      </c>
      <c r="G789" s="237"/>
      <c r="H789" s="240">
        <v>-3.2000000000000002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164</v>
      </c>
      <c r="AU789" s="246" t="s">
        <v>79</v>
      </c>
      <c r="AV789" s="14" t="s">
        <v>79</v>
      </c>
      <c r="AW789" s="14" t="s">
        <v>31</v>
      </c>
      <c r="AX789" s="14" t="s">
        <v>69</v>
      </c>
      <c r="AY789" s="246" t="s">
        <v>153</v>
      </c>
    </row>
    <row r="790" s="13" customFormat="1">
      <c r="A790" s="13"/>
      <c r="B790" s="225"/>
      <c r="C790" s="226"/>
      <c r="D790" s="227" t="s">
        <v>164</v>
      </c>
      <c r="E790" s="228" t="s">
        <v>19</v>
      </c>
      <c r="F790" s="229" t="s">
        <v>621</v>
      </c>
      <c r="G790" s="226"/>
      <c r="H790" s="228" t="s">
        <v>19</v>
      </c>
      <c r="I790" s="230"/>
      <c r="J790" s="226"/>
      <c r="K790" s="226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164</v>
      </c>
      <c r="AU790" s="235" t="s">
        <v>79</v>
      </c>
      <c r="AV790" s="13" t="s">
        <v>77</v>
      </c>
      <c r="AW790" s="13" t="s">
        <v>31</v>
      </c>
      <c r="AX790" s="13" t="s">
        <v>69</v>
      </c>
      <c r="AY790" s="235" t="s">
        <v>153</v>
      </c>
    </row>
    <row r="791" s="14" customFormat="1">
      <c r="A791" s="14"/>
      <c r="B791" s="236"/>
      <c r="C791" s="237"/>
      <c r="D791" s="227" t="s">
        <v>164</v>
      </c>
      <c r="E791" s="238" t="s">
        <v>19</v>
      </c>
      <c r="F791" s="239" t="s">
        <v>622</v>
      </c>
      <c r="G791" s="237"/>
      <c r="H791" s="240">
        <v>58.533000000000001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164</v>
      </c>
      <c r="AU791" s="246" t="s">
        <v>79</v>
      </c>
      <c r="AV791" s="14" t="s">
        <v>79</v>
      </c>
      <c r="AW791" s="14" t="s">
        <v>31</v>
      </c>
      <c r="AX791" s="14" t="s">
        <v>69</v>
      </c>
      <c r="AY791" s="246" t="s">
        <v>153</v>
      </c>
    </row>
    <row r="792" s="13" customFormat="1">
      <c r="A792" s="13"/>
      <c r="B792" s="225"/>
      <c r="C792" s="226"/>
      <c r="D792" s="227" t="s">
        <v>164</v>
      </c>
      <c r="E792" s="228" t="s">
        <v>19</v>
      </c>
      <c r="F792" s="229" t="s">
        <v>541</v>
      </c>
      <c r="G792" s="226"/>
      <c r="H792" s="228" t="s">
        <v>19</v>
      </c>
      <c r="I792" s="230"/>
      <c r="J792" s="226"/>
      <c r="K792" s="226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164</v>
      </c>
      <c r="AU792" s="235" t="s">
        <v>79</v>
      </c>
      <c r="AV792" s="13" t="s">
        <v>77</v>
      </c>
      <c r="AW792" s="13" t="s">
        <v>31</v>
      </c>
      <c r="AX792" s="13" t="s">
        <v>69</v>
      </c>
      <c r="AY792" s="235" t="s">
        <v>153</v>
      </c>
    </row>
    <row r="793" s="14" customFormat="1">
      <c r="A793" s="14"/>
      <c r="B793" s="236"/>
      <c r="C793" s="237"/>
      <c r="D793" s="227" t="s">
        <v>164</v>
      </c>
      <c r="E793" s="238" t="s">
        <v>19</v>
      </c>
      <c r="F793" s="239" t="s">
        <v>623</v>
      </c>
      <c r="G793" s="237"/>
      <c r="H793" s="240">
        <v>-8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164</v>
      </c>
      <c r="AU793" s="246" t="s">
        <v>79</v>
      </c>
      <c r="AV793" s="14" t="s">
        <v>79</v>
      </c>
      <c r="AW793" s="14" t="s">
        <v>31</v>
      </c>
      <c r="AX793" s="14" t="s">
        <v>69</v>
      </c>
      <c r="AY793" s="246" t="s">
        <v>153</v>
      </c>
    </row>
    <row r="794" s="14" customFormat="1">
      <c r="A794" s="14"/>
      <c r="B794" s="236"/>
      <c r="C794" s="237"/>
      <c r="D794" s="227" t="s">
        <v>164</v>
      </c>
      <c r="E794" s="238" t="s">
        <v>19</v>
      </c>
      <c r="F794" s="239" t="s">
        <v>547</v>
      </c>
      <c r="G794" s="237"/>
      <c r="H794" s="240">
        <v>-1.3999999999999999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6" t="s">
        <v>164</v>
      </c>
      <c r="AU794" s="246" t="s">
        <v>79</v>
      </c>
      <c r="AV794" s="14" t="s">
        <v>79</v>
      </c>
      <c r="AW794" s="14" t="s">
        <v>31</v>
      </c>
      <c r="AX794" s="14" t="s">
        <v>69</v>
      </c>
      <c r="AY794" s="246" t="s">
        <v>153</v>
      </c>
    </row>
    <row r="795" s="14" customFormat="1">
      <c r="A795" s="14"/>
      <c r="B795" s="236"/>
      <c r="C795" s="237"/>
      <c r="D795" s="227" t="s">
        <v>164</v>
      </c>
      <c r="E795" s="238" t="s">
        <v>19</v>
      </c>
      <c r="F795" s="239" t="s">
        <v>615</v>
      </c>
      <c r="G795" s="237"/>
      <c r="H795" s="240">
        <v>-1.2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164</v>
      </c>
      <c r="AU795" s="246" t="s">
        <v>79</v>
      </c>
      <c r="AV795" s="14" t="s">
        <v>79</v>
      </c>
      <c r="AW795" s="14" t="s">
        <v>31</v>
      </c>
      <c r="AX795" s="14" t="s">
        <v>69</v>
      </c>
      <c r="AY795" s="246" t="s">
        <v>153</v>
      </c>
    </row>
    <row r="796" s="14" customFormat="1">
      <c r="A796" s="14"/>
      <c r="B796" s="236"/>
      <c r="C796" s="237"/>
      <c r="D796" s="227" t="s">
        <v>164</v>
      </c>
      <c r="E796" s="238" t="s">
        <v>19</v>
      </c>
      <c r="F796" s="239" t="s">
        <v>543</v>
      </c>
      <c r="G796" s="237"/>
      <c r="H796" s="240">
        <v>-1.8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164</v>
      </c>
      <c r="AU796" s="246" t="s">
        <v>79</v>
      </c>
      <c r="AV796" s="14" t="s">
        <v>79</v>
      </c>
      <c r="AW796" s="14" t="s">
        <v>31</v>
      </c>
      <c r="AX796" s="14" t="s">
        <v>69</v>
      </c>
      <c r="AY796" s="246" t="s">
        <v>153</v>
      </c>
    </row>
    <row r="797" s="13" customFormat="1">
      <c r="A797" s="13"/>
      <c r="B797" s="225"/>
      <c r="C797" s="226"/>
      <c r="D797" s="227" t="s">
        <v>164</v>
      </c>
      <c r="E797" s="228" t="s">
        <v>19</v>
      </c>
      <c r="F797" s="229" t="s">
        <v>624</v>
      </c>
      <c r="G797" s="226"/>
      <c r="H797" s="228" t="s">
        <v>19</v>
      </c>
      <c r="I797" s="230"/>
      <c r="J797" s="226"/>
      <c r="K797" s="226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164</v>
      </c>
      <c r="AU797" s="235" t="s">
        <v>79</v>
      </c>
      <c r="AV797" s="13" t="s">
        <v>77</v>
      </c>
      <c r="AW797" s="13" t="s">
        <v>31</v>
      </c>
      <c r="AX797" s="13" t="s">
        <v>69</v>
      </c>
      <c r="AY797" s="235" t="s">
        <v>153</v>
      </c>
    </row>
    <row r="798" s="14" customFormat="1">
      <c r="A798" s="14"/>
      <c r="B798" s="236"/>
      <c r="C798" s="237"/>
      <c r="D798" s="227" t="s">
        <v>164</v>
      </c>
      <c r="E798" s="238" t="s">
        <v>19</v>
      </c>
      <c r="F798" s="239" t="s">
        <v>625</v>
      </c>
      <c r="G798" s="237"/>
      <c r="H798" s="240">
        <v>30.934000000000001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6" t="s">
        <v>164</v>
      </c>
      <c r="AU798" s="246" t="s">
        <v>79</v>
      </c>
      <c r="AV798" s="14" t="s">
        <v>79</v>
      </c>
      <c r="AW798" s="14" t="s">
        <v>31</v>
      </c>
      <c r="AX798" s="14" t="s">
        <v>69</v>
      </c>
      <c r="AY798" s="246" t="s">
        <v>153</v>
      </c>
    </row>
    <row r="799" s="13" customFormat="1">
      <c r="A799" s="13"/>
      <c r="B799" s="225"/>
      <c r="C799" s="226"/>
      <c r="D799" s="227" t="s">
        <v>164</v>
      </c>
      <c r="E799" s="228" t="s">
        <v>19</v>
      </c>
      <c r="F799" s="229" t="s">
        <v>541</v>
      </c>
      <c r="G799" s="226"/>
      <c r="H799" s="228" t="s">
        <v>19</v>
      </c>
      <c r="I799" s="230"/>
      <c r="J799" s="226"/>
      <c r="K799" s="226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164</v>
      </c>
      <c r="AU799" s="235" t="s">
        <v>79</v>
      </c>
      <c r="AV799" s="13" t="s">
        <v>77</v>
      </c>
      <c r="AW799" s="13" t="s">
        <v>31</v>
      </c>
      <c r="AX799" s="13" t="s">
        <v>69</v>
      </c>
      <c r="AY799" s="235" t="s">
        <v>153</v>
      </c>
    </row>
    <row r="800" s="14" customFormat="1">
      <c r="A800" s="14"/>
      <c r="B800" s="236"/>
      <c r="C800" s="237"/>
      <c r="D800" s="227" t="s">
        <v>164</v>
      </c>
      <c r="E800" s="238" t="s">
        <v>19</v>
      </c>
      <c r="F800" s="239" t="s">
        <v>547</v>
      </c>
      <c r="G800" s="237"/>
      <c r="H800" s="240">
        <v>-1.3999999999999999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6" t="s">
        <v>164</v>
      </c>
      <c r="AU800" s="246" t="s">
        <v>79</v>
      </c>
      <c r="AV800" s="14" t="s">
        <v>79</v>
      </c>
      <c r="AW800" s="14" t="s">
        <v>31</v>
      </c>
      <c r="AX800" s="14" t="s">
        <v>69</v>
      </c>
      <c r="AY800" s="246" t="s">
        <v>153</v>
      </c>
    </row>
    <row r="801" s="13" customFormat="1">
      <c r="A801" s="13"/>
      <c r="B801" s="225"/>
      <c r="C801" s="226"/>
      <c r="D801" s="227" t="s">
        <v>164</v>
      </c>
      <c r="E801" s="228" t="s">
        <v>19</v>
      </c>
      <c r="F801" s="229" t="s">
        <v>626</v>
      </c>
      <c r="G801" s="226"/>
      <c r="H801" s="228" t="s">
        <v>19</v>
      </c>
      <c r="I801" s="230"/>
      <c r="J801" s="226"/>
      <c r="K801" s="226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164</v>
      </c>
      <c r="AU801" s="235" t="s">
        <v>79</v>
      </c>
      <c r="AV801" s="13" t="s">
        <v>77</v>
      </c>
      <c r="AW801" s="13" t="s">
        <v>31</v>
      </c>
      <c r="AX801" s="13" t="s">
        <v>69</v>
      </c>
      <c r="AY801" s="235" t="s">
        <v>153</v>
      </c>
    </row>
    <row r="802" s="14" customFormat="1">
      <c r="A802" s="14"/>
      <c r="B802" s="236"/>
      <c r="C802" s="237"/>
      <c r="D802" s="227" t="s">
        <v>164</v>
      </c>
      <c r="E802" s="238" t="s">
        <v>19</v>
      </c>
      <c r="F802" s="239" t="s">
        <v>627</v>
      </c>
      <c r="G802" s="237"/>
      <c r="H802" s="240">
        <v>88.894999999999996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6" t="s">
        <v>164</v>
      </c>
      <c r="AU802" s="246" t="s">
        <v>79</v>
      </c>
      <c r="AV802" s="14" t="s">
        <v>79</v>
      </c>
      <c r="AW802" s="14" t="s">
        <v>31</v>
      </c>
      <c r="AX802" s="14" t="s">
        <v>69</v>
      </c>
      <c r="AY802" s="246" t="s">
        <v>153</v>
      </c>
    </row>
    <row r="803" s="13" customFormat="1">
      <c r="A803" s="13"/>
      <c r="B803" s="225"/>
      <c r="C803" s="226"/>
      <c r="D803" s="227" t="s">
        <v>164</v>
      </c>
      <c r="E803" s="228" t="s">
        <v>19</v>
      </c>
      <c r="F803" s="229" t="s">
        <v>541</v>
      </c>
      <c r="G803" s="226"/>
      <c r="H803" s="228" t="s">
        <v>19</v>
      </c>
      <c r="I803" s="230"/>
      <c r="J803" s="226"/>
      <c r="K803" s="226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164</v>
      </c>
      <c r="AU803" s="235" t="s">
        <v>79</v>
      </c>
      <c r="AV803" s="13" t="s">
        <v>77</v>
      </c>
      <c r="AW803" s="13" t="s">
        <v>31</v>
      </c>
      <c r="AX803" s="13" t="s">
        <v>69</v>
      </c>
      <c r="AY803" s="235" t="s">
        <v>153</v>
      </c>
    </row>
    <row r="804" s="14" customFormat="1">
      <c r="A804" s="14"/>
      <c r="B804" s="236"/>
      <c r="C804" s="237"/>
      <c r="D804" s="227" t="s">
        <v>164</v>
      </c>
      <c r="E804" s="238" t="s">
        <v>19</v>
      </c>
      <c r="F804" s="239" t="s">
        <v>578</v>
      </c>
      <c r="G804" s="237"/>
      <c r="H804" s="240">
        <v>-1.6000000000000001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6" t="s">
        <v>164</v>
      </c>
      <c r="AU804" s="246" t="s">
        <v>79</v>
      </c>
      <c r="AV804" s="14" t="s">
        <v>79</v>
      </c>
      <c r="AW804" s="14" t="s">
        <v>31</v>
      </c>
      <c r="AX804" s="14" t="s">
        <v>69</v>
      </c>
      <c r="AY804" s="246" t="s">
        <v>153</v>
      </c>
    </row>
    <row r="805" s="14" customFormat="1">
      <c r="A805" s="14"/>
      <c r="B805" s="236"/>
      <c r="C805" s="237"/>
      <c r="D805" s="227" t="s">
        <v>164</v>
      </c>
      <c r="E805" s="238" t="s">
        <v>19</v>
      </c>
      <c r="F805" s="239" t="s">
        <v>628</v>
      </c>
      <c r="G805" s="237"/>
      <c r="H805" s="240">
        <v>-1.5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6" t="s">
        <v>164</v>
      </c>
      <c r="AU805" s="246" t="s">
        <v>79</v>
      </c>
      <c r="AV805" s="14" t="s">
        <v>79</v>
      </c>
      <c r="AW805" s="14" t="s">
        <v>31</v>
      </c>
      <c r="AX805" s="14" t="s">
        <v>69</v>
      </c>
      <c r="AY805" s="246" t="s">
        <v>153</v>
      </c>
    </row>
    <row r="806" s="14" customFormat="1">
      <c r="A806" s="14"/>
      <c r="B806" s="236"/>
      <c r="C806" s="237"/>
      <c r="D806" s="227" t="s">
        <v>164</v>
      </c>
      <c r="E806" s="238" t="s">
        <v>19</v>
      </c>
      <c r="F806" s="239" t="s">
        <v>603</v>
      </c>
      <c r="G806" s="237"/>
      <c r="H806" s="240">
        <v>-1.8700000000000001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6" t="s">
        <v>164</v>
      </c>
      <c r="AU806" s="246" t="s">
        <v>79</v>
      </c>
      <c r="AV806" s="14" t="s">
        <v>79</v>
      </c>
      <c r="AW806" s="14" t="s">
        <v>31</v>
      </c>
      <c r="AX806" s="14" t="s">
        <v>69</v>
      </c>
      <c r="AY806" s="246" t="s">
        <v>153</v>
      </c>
    </row>
    <row r="807" s="14" customFormat="1">
      <c r="A807" s="14"/>
      <c r="B807" s="236"/>
      <c r="C807" s="237"/>
      <c r="D807" s="227" t="s">
        <v>164</v>
      </c>
      <c r="E807" s="238" t="s">
        <v>19</v>
      </c>
      <c r="F807" s="239" t="s">
        <v>629</v>
      </c>
      <c r="G807" s="237"/>
      <c r="H807" s="240">
        <v>-2.5899999999999999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6" t="s">
        <v>164</v>
      </c>
      <c r="AU807" s="246" t="s">
        <v>79</v>
      </c>
      <c r="AV807" s="14" t="s">
        <v>79</v>
      </c>
      <c r="AW807" s="14" t="s">
        <v>31</v>
      </c>
      <c r="AX807" s="14" t="s">
        <v>69</v>
      </c>
      <c r="AY807" s="246" t="s">
        <v>153</v>
      </c>
    </row>
    <row r="808" s="16" customFormat="1">
      <c r="A808" s="16"/>
      <c r="B808" s="268"/>
      <c r="C808" s="269"/>
      <c r="D808" s="227" t="s">
        <v>164</v>
      </c>
      <c r="E808" s="270" t="s">
        <v>19</v>
      </c>
      <c r="F808" s="271" t="s">
        <v>571</v>
      </c>
      <c r="G808" s="269"/>
      <c r="H808" s="272">
        <v>457.39999999999998</v>
      </c>
      <c r="I808" s="273"/>
      <c r="J808" s="269"/>
      <c r="K808" s="269"/>
      <c r="L808" s="274"/>
      <c r="M808" s="275"/>
      <c r="N808" s="276"/>
      <c r="O808" s="276"/>
      <c r="P808" s="276"/>
      <c r="Q808" s="276"/>
      <c r="R808" s="276"/>
      <c r="S808" s="276"/>
      <c r="T808" s="277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78" t="s">
        <v>164</v>
      </c>
      <c r="AU808" s="278" t="s">
        <v>79</v>
      </c>
      <c r="AV808" s="16" t="s">
        <v>173</v>
      </c>
      <c r="AW808" s="16" t="s">
        <v>31</v>
      </c>
      <c r="AX808" s="16" t="s">
        <v>69</v>
      </c>
      <c r="AY808" s="278" t="s">
        <v>153</v>
      </c>
    </row>
    <row r="809" s="13" customFormat="1">
      <c r="A809" s="13"/>
      <c r="B809" s="225"/>
      <c r="C809" s="226"/>
      <c r="D809" s="227" t="s">
        <v>164</v>
      </c>
      <c r="E809" s="228" t="s">
        <v>19</v>
      </c>
      <c r="F809" s="229" t="s">
        <v>630</v>
      </c>
      <c r="G809" s="226"/>
      <c r="H809" s="228" t="s">
        <v>19</v>
      </c>
      <c r="I809" s="230"/>
      <c r="J809" s="226"/>
      <c r="K809" s="226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164</v>
      </c>
      <c r="AU809" s="235" t="s">
        <v>79</v>
      </c>
      <c r="AV809" s="13" t="s">
        <v>77</v>
      </c>
      <c r="AW809" s="13" t="s">
        <v>31</v>
      </c>
      <c r="AX809" s="13" t="s">
        <v>69</v>
      </c>
      <c r="AY809" s="235" t="s">
        <v>153</v>
      </c>
    </row>
    <row r="810" s="14" customFormat="1">
      <c r="A810" s="14"/>
      <c r="B810" s="236"/>
      <c r="C810" s="237"/>
      <c r="D810" s="227" t="s">
        <v>164</v>
      </c>
      <c r="E810" s="238" t="s">
        <v>19</v>
      </c>
      <c r="F810" s="239" t="s">
        <v>631</v>
      </c>
      <c r="G810" s="237"/>
      <c r="H810" s="240">
        <v>288.64499999999998</v>
      </c>
      <c r="I810" s="241"/>
      <c r="J810" s="237"/>
      <c r="K810" s="237"/>
      <c r="L810" s="242"/>
      <c r="M810" s="243"/>
      <c r="N810" s="244"/>
      <c r="O810" s="244"/>
      <c r="P810" s="244"/>
      <c r="Q810" s="244"/>
      <c r="R810" s="244"/>
      <c r="S810" s="244"/>
      <c r="T810" s="24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6" t="s">
        <v>164</v>
      </c>
      <c r="AU810" s="246" t="s">
        <v>79</v>
      </c>
      <c r="AV810" s="14" t="s">
        <v>79</v>
      </c>
      <c r="AW810" s="14" t="s">
        <v>31</v>
      </c>
      <c r="AX810" s="14" t="s">
        <v>69</v>
      </c>
      <c r="AY810" s="246" t="s">
        <v>153</v>
      </c>
    </row>
    <row r="811" s="16" customFormat="1">
      <c r="A811" s="16"/>
      <c r="B811" s="268"/>
      <c r="C811" s="269"/>
      <c r="D811" s="227" t="s">
        <v>164</v>
      </c>
      <c r="E811" s="270" t="s">
        <v>19</v>
      </c>
      <c r="F811" s="271" t="s">
        <v>571</v>
      </c>
      <c r="G811" s="269"/>
      <c r="H811" s="272">
        <v>288.64499999999998</v>
      </c>
      <c r="I811" s="273"/>
      <c r="J811" s="269"/>
      <c r="K811" s="269"/>
      <c r="L811" s="274"/>
      <c r="M811" s="275"/>
      <c r="N811" s="276"/>
      <c r="O811" s="276"/>
      <c r="P811" s="276"/>
      <c r="Q811" s="276"/>
      <c r="R811" s="276"/>
      <c r="S811" s="276"/>
      <c r="T811" s="277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T811" s="278" t="s">
        <v>164</v>
      </c>
      <c r="AU811" s="278" t="s">
        <v>79</v>
      </c>
      <c r="AV811" s="16" t="s">
        <v>173</v>
      </c>
      <c r="AW811" s="16" t="s">
        <v>31</v>
      </c>
      <c r="AX811" s="16" t="s">
        <v>69</v>
      </c>
      <c r="AY811" s="278" t="s">
        <v>153</v>
      </c>
    </row>
    <row r="812" s="15" customFormat="1">
      <c r="A812" s="15"/>
      <c r="B812" s="247"/>
      <c r="C812" s="248"/>
      <c r="D812" s="227" t="s">
        <v>164</v>
      </c>
      <c r="E812" s="249" t="s">
        <v>19</v>
      </c>
      <c r="F812" s="250" t="s">
        <v>167</v>
      </c>
      <c r="G812" s="248"/>
      <c r="H812" s="251">
        <v>1710.3599999999999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7" t="s">
        <v>164</v>
      </c>
      <c r="AU812" s="257" t="s">
        <v>79</v>
      </c>
      <c r="AV812" s="15" t="s">
        <v>160</v>
      </c>
      <c r="AW812" s="15" t="s">
        <v>31</v>
      </c>
      <c r="AX812" s="15" t="s">
        <v>77</v>
      </c>
      <c r="AY812" s="257" t="s">
        <v>153</v>
      </c>
    </row>
    <row r="813" s="2" customFormat="1" ht="24.15" customHeight="1">
      <c r="A813" s="41"/>
      <c r="B813" s="42"/>
      <c r="C813" s="207" t="s">
        <v>637</v>
      </c>
      <c r="D813" s="207" t="s">
        <v>155</v>
      </c>
      <c r="E813" s="208" t="s">
        <v>638</v>
      </c>
      <c r="F813" s="209" t="s">
        <v>639</v>
      </c>
      <c r="G813" s="210" t="s">
        <v>158</v>
      </c>
      <c r="H813" s="211">
        <v>1710.3599999999999</v>
      </c>
      <c r="I813" s="212"/>
      <c r="J813" s="213">
        <f>ROUND(I813*H813,2)</f>
        <v>0</v>
      </c>
      <c r="K813" s="209" t="s">
        <v>159</v>
      </c>
      <c r="L813" s="47"/>
      <c r="M813" s="214" t="s">
        <v>19</v>
      </c>
      <c r="N813" s="215" t="s">
        <v>40</v>
      </c>
      <c r="O813" s="87"/>
      <c r="P813" s="216">
        <f>O813*H813</f>
        <v>0</v>
      </c>
      <c r="Q813" s="216">
        <v>0.015400000000000001</v>
      </c>
      <c r="R813" s="216">
        <f>Q813*H813</f>
        <v>26.339544</v>
      </c>
      <c r="S813" s="216">
        <v>0</v>
      </c>
      <c r="T813" s="217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18" t="s">
        <v>160</v>
      </c>
      <c r="AT813" s="218" t="s">
        <v>155</v>
      </c>
      <c r="AU813" s="218" t="s">
        <v>79</v>
      </c>
      <c r="AY813" s="20" t="s">
        <v>153</v>
      </c>
      <c r="BE813" s="219">
        <f>IF(N813="základní",J813,0)</f>
        <v>0</v>
      </c>
      <c r="BF813" s="219">
        <f>IF(N813="snížená",J813,0)</f>
        <v>0</v>
      </c>
      <c r="BG813" s="219">
        <f>IF(N813="zákl. přenesená",J813,0)</f>
        <v>0</v>
      </c>
      <c r="BH813" s="219">
        <f>IF(N813="sníž. přenesená",J813,0)</f>
        <v>0</v>
      </c>
      <c r="BI813" s="219">
        <f>IF(N813="nulová",J813,0)</f>
        <v>0</v>
      </c>
      <c r="BJ813" s="20" t="s">
        <v>77</v>
      </c>
      <c r="BK813" s="219">
        <f>ROUND(I813*H813,2)</f>
        <v>0</v>
      </c>
      <c r="BL813" s="20" t="s">
        <v>160</v>
      </c>
      <c r="BM813" s="218" t="s">
        <v>640</v>
      </c>
    </row>
    <row r="814" s="2" customFormat="1">
      <c r="A814" s="41"/>
      <c r="B814" s="42"/>
      <c r="C814" s="43"/>
      <c r="D814" s="220" t="s">
        <v>162</v>
      </c>
      <c r="E814" s="43"/>
      <c r="F814" s="221" t="s">
        <v>641</v>
      </c>
      <c r="G814" s="43"/>
      <c r="H814" s="43"/>
      <c r="I814" s="222"/>
      <c r="J814" s="43"/>
      <c r="K814" s="43"/>
      <c r="L814" s="47"/>
      <c r="M814" s="223"/>
      <c r="N814" s="224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162</v>
      </c>
      <c r="AU814" s="20" t="s">
        <v>79</v>
      </c>
    </row>
    <row r="815" s="2" customFormat="1" ht="24.15" customHeight="1">
      <c r="A815" s="41"/>
      <c r="B815" s="42"/>
      <c r="C815" s="207" t="s">
        <v>642</v>
      </c>
      <c r="D815" s="207" t="s">
        <v>155</v>
      </c>
      <c r="E815" s="208" t="s">
        <v>643</v>
      </c>
      <c r="F815" s="209" t="s">
        <v>644</v>
      </c>
      <c r="G815" s="210" t="s">
        <v>158</v>
      </c>
      <c r="H815" s="211">
        <v>3420.7199999999998</v>
      </c>
      <c r="I815" s="212"/>
      <c r="J815" s="213">
        <f>ROUND(I815*H815,2)</f>
        <v>0</v>
      </c>
      <c r="K815" s="209" t="s">
        <v>159</v>
      </c>
      <c r="L815" s="47"/>
      <c r="M815" s="214" t="s">
        <v>19</v>
      </c>
      <c r="N815" s="215" t="s">
        <v>40</v>
      </c>
      <c r="O815" s="87"/>
      <c r="P815" s="216">
        <f>O815*H815</f>
        <v>0</v>
      </c>
      <c r="Q815" s="216">
        <v>0.0079000000000000008</v>
      </c>
      <c r="R815" s="216">
        <f>Q815*H815</f>
        <v>27.023688</v>
      </c>
      <c r="S815" s="216">
        <v>0</v>
      </c>
      <c r="T815" s="217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18" t="s">
        <v>160</v>
      </c>
      <c r="AT815" s="218" t="s">
        <v>155</v>
      </c>
      <c r="AU815" s="218" t="s">
        <v>79</v>
      </c>
      <c r="AY815" s="20" t="s">
        <v>153</v>
      </c>
      <c r="BE815" s="219">
        <f>IF(N815="základní",J815,0)</f>
        <v>0</v>
      </c>
      <c r="BF815" s="219">
        <f>IF(N815="snížená",J815,0)</f>
        <v>0</v>
      </c>
      <c r="BG815" s="219">
        <f>IF(N815="zákl. přenesená",J815,0)</f>
        <v>0</v>
      </c>
      <c r="BH815" s="219">
        <f>IF(N815="sníž. přenesená",J815,0)</f>
        <v>0</v>
      </c>
      <c r="BI815" s="219">
        <f>IF(N815="nulová",J815,0)</f>
        <v>0</v>
      </c>
      <c r="BJ815" s="20" t="s">
        <v>77</v>
      </c>
      <c r="BK815" s="219">
        <f>ROUND(I815*H815,2)</f>
        <v>0</v>
      </c>
      <c r="BL815" s="20" t="s">
        <v>160</v>
      </c>
      <c r="BM815" s="218" t="s">
        <v>645</v>
      </c>
    </row>
    <row r="816" s="2" customFormat="1">
      <c r="A816" s="41"/>
      <c r="B816" s="42"/>
      <c r="C816" s="43"/>
      <c r="D816" s="220" t="s">
        <v>162</v>
      </c>
      <c r="E816" s="43"/>
      <c r="F816" s="221" t="s">
        <v>646</v>
      </c>
      <c r="G816" s="43"/>
      <c r="H816" s="43"/>
      <c r="I816" s="222"/>
      <c r="J816" s="43"/>
      <c r="K816" s="43"/>
      <c r="L816" s="47"/>
      <c r="M816" s="223"/>
      <c r="N816" s="224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162</v>
      </c>
      <c r="AU816" s="20" t="s">
        <v>79</v>
      </c>
    </row>
    <row r="817" s="13" customFormat="1">
      <c r="A817" s="13"/>
      <c r="B817" s="225"/>
      <c r="C817" s="226"/>
      <c r="D817" s="227" t="s">
        <v>164</v>
      </c>
      <c r="E817" s="228" t="s">
        <v>19</v>
      </c>
      <c r="F817" s="229" t="s">
        <v>531</v>
      </c>
      <c r="G817" s="226"/>
      <c r="H817" s="228" t="s">
        <v>19</v>
      </c>
      <c r="I817" s="230"/>
      <c r="J817" s="226"/>
      <c r="K817" s="226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164</v>
      </c>
      <c r="AU817" s="235" t="s">
        <v>79</v>
      </c>
      <c r="AV817" s="13" t="s">
        <v>77</v>
      </c>
      <c r="AW817" s="13" t="s">
        <v>31</v>
      </c>
      <c r="AX817" s="13" t="s">
        <v>69</v>
      </c>
      <c r="AY817" s="235" t="s">
        <v>153</v>
      </c>
    </row>
    <row r="818" s="14" customFormat="1">
      <c r="A818" s="14"/>
      <c r="B818" s="236"/>
      <c r="C818" s="237"/>
      <c r="D818" s="227" t="s">
        <v>164</v>
      </c>
      <c r="E818" s="238" t="s">
        <v>19</v>
      </c>
      <c r="F818" s="239" t="s">
        <v>647</v>
      </c>
      <c r="G818" s="237"/>
      <c r="H818" s="240">
        <v>3420.7199999999998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6" t="s">
        <v>164</v>
      </c>
      <c r="AU818" s="246" t="s">
        <v>79</v>
      </c>
      <c r="AV818" s="14" t="s">
        <v>79</v>
      </c>
      <c r="AW818" s="14" t="s">
        <v>31</v>
      </c>
      <c r="AX818" s="14" t="s">
        <v>69</v>
      </c>
      <c r="AY818" s="246" t="s">
        <v>153</v>
      </c>
    </row>
    <row r="819" s="15" customFormat="1">
      <c r="A819" s="15"/>
      <c r="B819" s="247"/>
      <c r="C819" s="248"/>
      <c r="D819" s="227" t="s">
        <v>164</v>
      </c>
      <c r="E819" s="249" t="s">
        <v>19</v>
      </c>
      <c r="F819" s="250" t="s">
        <v>167</v>
      </c>
      <c r="G819" s="248"/>
      <c r="H819" s="251">
        <v>3420.7199999999998</v>
      </c>
      <c r="I819" s="252"/>
      <c r="J819" s="248"/>
      <c r="K819" s="248"/>
      <c r="L819" s="253"/>
      <c r="M819" s="254"/>
      <c r="N819" s="255"/>
      <c r="O819" s="255"/>
      <c r="P819" s="255"/>
      <c r="Q819" s="255"/>
      <c r="R819" s="255"/>
      <c r="S819" s="255"/>
      <c r="T819" s="25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57" t="s">
        <v>164</v>
      </c>
      <c r="AU819" s="257" t="s">
        <v>79</v>
      </c>
      <c r="AV819" s="15" t="s">
        <v>160</v>
      </c>
      <c r="AW819" s="15" t="s">
        <v>31</v>
      </c>
      <c r="AX819" s="15" t="s">
        <v>77</v>
      </c>
      <c r="AY819" s="257" t="s">
        <v>153</v>
      </c>
    </row>
    <row r="820" s="2" customFormat="1" ht="16.5" customHeight="1">
      <c r="A820" s="41"/>
      <c r="B820" s="42"/>
      <c r="C820" s="207" t="s">
        <v>648</v>
      </c>
      <c r="D820" s="207" t="s">
        <v>155</v>
      </c>
      <c r="E820" s="208" t="s">
        <v>649</v>
      </c>
      <c r="F820" s="209" t="s">
        <v>650</v>
      </c>
      <c r="G820" s="210" t="s">
        <v>158</v>
      </c>
      <c r="H820" s="211">
        <v>27.600000000000001</v>
      </c>
      <c r="I820" s="212"/>
      <c r="J820" s="213">
        <f>ROUND(I820*H820,2)</f>
        <v>0</v>
      </c>
      <c r="K820" s="209" t="s">
        <v>159</v>
      </c>
      <c r="L820" s="47"/>
      <c r="M820" s="214" t="s">
        <v>19</v>
      </c>
      <c r="N820" s="215" t="s">
        <v>40</v>
      </c>
      <c r="O820" s="87"/>
      <c r="P820" s="216">
        <f>O820*H820</f>
        <v>0</v>
      </c>
      <c r="Q820" s="216">
        <v>0.034680000000000002</v>
      </c>
      <c r="R820" s="216">
        <f>Q820*H820</f>
        <v>0.95716800000000013</v>
      </c>
      <c r="S820" s="216">
        <v>0</v>
      </c>
      <c r="T820" s="217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18" t="s">
        <v>160</v>
      </c>
      <c r="AT820" s="218" t="s">
        <v>155</v>
      </c>
      <c r="AU820" s="218" t="s">
        <v>79</v>
      </c>
      <c r="AY820" s="20" t="s">
        <v>153</v>
      </c>
      <c r="BE820" s="219">
        <f>IF(N820="základní",J820,0)</f>
        <v>0</v>
      </c>
      <c r="BF820" s="219">
        <f>IF(N820="snížená",J820,0)</f>
        <v>0</v>
      </c>
      <c r="BG820" s="219">
        <f>IF(N820="zákl. přenesená",J820,0)</f>
        <v>0</v>
      </c>
      <c r="BH820" s="219">
        <f>IF(N820="sníž. přenesená",J820,0)</f>
        <v>0</v>
      </c>
      <c r="BI820" s="219">
        <f>IF(N820="nulová",J820,0)</f>
        <v>0</v>
      </c>
      <c r="BJ820" s="20" t="s">
        <v>77</v>
      </c>
      <c r="BK820" s="219">
        <f>ROUND(I820*H820,2)</f>
        <v>0</v>
      </c>
      <c r="BL820" s="20" t="s">
        <v>160</v>
      </c>
      <c r="BM820" s="218" t="s">
        <v>651</v>
      </c>
    </row>
    <row r="821" s="2" customFormat="1">
      <c r="A821" s="41"/>
      <c r="B821" s="42"/>
      <c r="C821" s="43"/>
      <c r="D821" s="220" t="s">
        <v>162</v>
      </c>
      <c r="E821" s="43"/>
      <c r="F821" s="221" t="s">
        <v>652</v>
      </c>
      <c r="G821" s="43"/>
      <c r="H821" s="43"/>
      <c r="I821" s="222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162</v>
      </c>
      <c r="AU821" s="20" t="s">
        <v>79</v>
      </c>
    </row>
    <row r="822" s="13" customFormat="1">
      <c r="A822" s="13"/>
      <c r="B822" s="225"/>
      <c r="C822" s="226"/>
      <c r="D822" s="227" t="s">
        <v>164</v>
      </c>
      <c r="E822" s="228" t="s">
        <v>19</v>
      </c>
      <c r="F822" s="229" t="s">
        <v>399</v>
      </c>
      <c r="G822" s="226"/>
      <c r="H822" s="228" t="s">
        <v>19</v>
      </c>
      <c r="I822" s="230"/>
      <c r="J822" s="226"/>
      <c r="K822" s="226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164</v>
      </c>
      <c r="AU822" s="235" t="s">
        <v>79</v>
      </c>
      <c r="AV822" s="13" t="s">
        <v>77</v>
      </c>
      <c r="AW822" s="13" t="s">
        <v>31</v>
      </c>
      <c r="AX822" s="13" t="s">
        <v>69</v>
      </c>
      <c r="AY822" s="235" t="s">
        <v>153</v>
      </c>
    </row>
    <row r="823" s="14" customFormat="1">
      <c r="A823" s="14"/>
      <c r="B823" s="236"/>
      <c r="C823" s="237"/>
      <c r="D823" s="227" t="s">
        <v>164</v>
      </c>
      <c r="E823" s="238" t="s">
        <v>19</v>
      </c>
      <c r="F823" s="239" t="s">
        <v>653</v>
      </c>
      <c r="G823" s="237"/>
      <c r="H823" s="240">
        <v>14.039999999999999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6" t="s">
        <v>164</v>
      </c>
      <c r="AU823" s="246" t="s">
        <v>79</v>
      </c>
      <c r="AV823" s="14" t="s">
        <v>79</v>
      </c>
      <c r="AW823" s="14" t="s">
        <v>31</v>
      </c>
      <c r="AX823" s="14" t="s">
        <v>69</v>
      </c>
      <c r="AY823" s="246" t="s">
        <v>153</v>
      </c>
    </row>
    <row r="824" s="14" customFormat="1">
      <c r="A824" s="14"/>
      <c r="B824" s="236"/>
      <c r="C824" s="237"/>
      <c r="D824" s="227" t="s">
        <v>164</v>
      </c>
      <c r="E824" s="238" t="s">
        <v>19</v>
      </c>
      <c r="F824" s="239" t="s">
        <v>654</v>
      </c>
      <c r="G824" s="237"/>
      <c r="H824" s="240">
        <v>2.4300000000000002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6" t="s">
        <v>164</v>
      </c>
      <c r="AU824" s="246" t="s">
        <v>79</v>
      </c>
      <c r="AV824" s="14" t="s">
        <v>79</v>
      </c>
      <c r="AW824" s="14" t="s">
        <v>31</v>
      </c>
      <c r="AX824" s="14" t="s">
        <v>69</v>
      </c>
      <c r="AY824" s="246" t="s">
        <v>153</v>
      </c>
    </row>
    <row r="825" s="13" customFormat="1">
      <c r="A825" s="13"/>
      <c r="B825" s="225"/>
      <c r="C825" s="226"/>
      <c r="D825" s="227" t="s">
        <v>164</v>
      </c>
      <c r="E825" s="228" t="s">
        <v>19</v>
      </c>
      <c r="F825" s="229" t="s">
        <v>282</v>
      </c>
      <c r="G825" s="226"/>
      <c r="H825" s="228" t="s">
        <v>19</v>
      </c>
      <c r="I825" s="230"/>
      <c r="J825" s="226"/>
      <c r="K825" s="226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164</v>
      </c>
      <c r="AU825" s="235" t="s">
        <v>79</v>
      </c>
      <c r="AV825" s="13" t="s">
        <v>77</v>
      </c>
      <c r="AW825" s="13" t="s">
        <v>31</v>
      </c>
      <c r="AX825" s="13" t="s">
        <v>69</v>
      </c>
      <c r="AY825" s="235" t="s">
        <v>153</v>
      </c>
    </row>
    <row r="826" s="14" customFormat="1">
      <c r="A826" s="14"/>
      <c r="B826" s="236"/>
      <c r="C826" s="237"/>
      <c r="D826" s="227" t="s">
        <v>164</v>
      </c>
      <c r="E826" s="238" t="s">
        <v>19</v>
      </c>
      <c r="F826" s="239" t="s">
        <v>655</v>
      </c>
      <c r="G826" s="237"/>
      <c r="H826" s="240">
        <v>11.130000000000001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6" t="s">
        <v>164</v>
      </c>
      <c r="AU826" s="246" t="s">
        <v>79</v>
      </c>
      <c r="AV826" s="14" t="s">
        <v>79</v>
      </c>
      <c r="AW826" s="14" t="s">
        <v>31</v>
      </c>
      <c r="AX826" s="14" t="s">
        <v>69</v>
      </c>
      <c r="AY826" s="246" t="s">
        <v>153</v>
      </c>
    </row>
    <row r="827" s="15" customFormat="1">
      <c r="A827" s="15"/>
      <c r="B827" s="247"/>
      <c r="C827" s="248"/>
      <c r="D827" s="227" t="s">
        <v>164</v>
      </c>
      <c r="E827" s="249" t="s">
        <v>19</v>
      </c>
      <c r="F827" s="250" t="s">
        <v>167</v>
      </c>
      <c r="G827" s="248"/>
      <c r="H827" s="251">
        <v>27.600000000000001</v>
      </c>
      <c r="I827" s="252"/>
      <c r="J827" s="248"/>
      <c r="K827" s="248"/>
      <c r="L827" s="253"/>
      <c r="M827" s="254"/>
      <c r="N827" s="255"/>
      <c r="O827" s="255"/>
      <c r="P827" s="255"/>
      <c r="Q827" s="255"/>
      <c r="R827" s="255"/>
      <c r="S827" s="255"/>
      <c r="T827" s="256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7" t="s">
        <v>164</v>
      </c>
      <c r="AU827" s="257" t="s">
        <v>79</v>
      </c>
      <c r="AV827" s="15" t="s">
        <v>160</v>
      </c>
      <c r="AW827" s="15" t="s">
        <v>31</v>
      </c>
      <c r="AX827" s="15" t="s">
        <v>77</v>
      </c>
      <c r="AY827" s="257" t="s">
        <v>153</v>
      </c>
    </row>
    <row r="828" s="2" customFormat="1" ht="21.75" customHeight="1">
      <c r="A828" s="41"/>
      <c r="B828" s="42"/>
      <c r="C828" s="207" t="s">
        <v>656</v>
      </c>
      <c r="D828" s="207" t="s">
        <v>155</v>
      </c>
      <c r="E828" s="208" t="s">
        <v>657</v>
      </c>
      <c r="F828" s="209" t="s">
        <v>658</v>
      </c>
      <c r="G828" s="210" t="s">
        <v>158</v>
      </c>
      <c r="H828" s="211">
        <v>32.5</v>
      </c>
      <c r="I828" s="212"/>
      <c r="J828" s="213">
        <f>ROUND(I828*H828,2)</f>
        <v>0</v>
      </c>
      <c r="K828" s="209" t="s">
        <v>159</v>
      </c>
      <c r="L828" s="47"/>
      <c r="M828" s="214" t="s">
        <v>19</v>
      </c>
      <c r="N828" s="215" t="s">
        <v>40</v>
      </c>
      <c r="O828" s="87"/>
      <c r="P828" s="216">
        <f>O828*H828</f>
        <v>0</v>
      </c>
      <c r="Q828" s="216">
        <v>0.00084999999999999995</v>
      </c>
      <c r="R828" s="216">
        <f>Q828*H828</f>
        <v>0.027624999999999997</v>
      </c>
      <c r="S828" s="216">
        <v>0</v>
      </c>
      <c r="T828" s="21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8" t="s">
        <v>160</v>
      </c>
      <c r="AT828" s="218" t="s">
        <v>155</v>
      </c>
      <c r="AU828" s="218" t="s">
        <v>79</v>
      </c>
      <c r="AY828" s="20" t="s">
        <v>153</v>
      </c>
      <c r="BE828" s="219">
        <f>IF(N828="základní",J828,0)</f>
        <v>0</v>
      </c>
      <c r="BF828" s="219">
        <f>IF(N828="snížená",J828,0)</f>
        <v>0</v>
      </c>
      <c r="BG828" s="219">
        <f>IF(N828="zákl. přenesená",J828,0)</f>
        <v>0</v>
      </c>
      <c r="BH828" s="219">
        <f>IF(N828="sníž. přenesená",J828,0)</f>
        <v>0</v>
      </c>
      <c r="BI828" s="219">
        <f>IF(N828="nulová",J828,0)</f>
        <v>0</v>
      </c>
      <c r="BJ828" s="20" t="s">
        <v>77</v>
      </c>
      <c r="BK828" s="219">
        <f>ROUND(I828*H828,2)</f>
        <v>0</v>
      </c>
      <c r="BL828" s="20" t="s">
        <v>160</v>
      </c>
      <c r="BM828" s="218" t="s">
        <v>659</v>
      </c>
    </row>
    <row r="829" s="2" customFormat="1">
      <c r="A829" s="41"/>
      <c r="B829" s="42"/>
      <c r="C829" s="43"/>
      <c r="D829" s="220" t="s">
        <v>162</v>
      </c>
      <c r="E829" s="43"/>
      <c r="F829" s="221" t="s">
        <v>660</v>
      </c>
      <c r="G829" s="43"/>
      <c r="H829" s="43"/>
      <c r="I829" s="222"/>
      <c r="J829" s="43"/>
      <c r="K829" s="43"/>
      <c r="L829" s="47"/>
      <c r="M829" s="223"/>
      <c r="N829" s="22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162</v>
      </c>
      <c r="AU829" s="20" t="s">
        <v>79</v>
      </c>
    </row>
    <row r="830" s="13" customFormat="1">
      <c r="A830" s="13"/>
      <c r="B830" s="225"/>
      <c r="C830" s="226"/>
      <c r="D830" s="227" t="s">
        <v>164</v>
      </c>
      <c r="E830" s="228" t="s">
        <v>19</v>
      </c>
      <c r="F830" s="229" t="s">
        <v>293</v>
      </c>
      <c r="G830" s="226"/>
      <c r="H830" s="228" t="s">
        <v>19</v>
      </c>
      <c r="I830" s="230"/>
      <c r="J830" s="226"/>
      <c r="K830" s="226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164</v>
      </c>
      <c r="AU830" s="235" t="s">
        <v>79</v>
      </c>
      <c r="AV830" s="13" t="s">
        <v>77</v>
      </c>
      <c r="AW830" s="13" t="s">
        <v>31</v>
      </c>
      <c r="AX830" s="13" t="s">
        <v>69</v>
      </c>
      <c r="AY830" s="235" t="s">
        <v>153</v>
      </c>
    </row>
    <row r="831" s="13" customFormat="1">
      <c r="A831" s="13"/>
      <c r="B831" s="225"/>
      <c r="C831" s="226"/>
      <c r="D831" s="227" t="s">
        <v>164</v>
      </c>
      <c r="E831" s="228" t="s">
        <v>19</v>
      </c>
      <c r="F831" s="229" t="s">
        <v>661</v>
      </c>
      <c r="G831" s="226"/>
      <c r="H831" s="228" t="s">
        <v>19</v>
      </c>
      <c r="I831" s="230"/>
      <c r="J831" s="226"/>
      <c r="K831" s="226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164</v>
      </c>
      <c r="AU831" s="235" t="s">
        <v>79</v>
      </c>
      <c r="AV831" s="13" t="s">
        <v>77</v>
      </c>
      <c r="AW831" s="13" t="s">
        <v>31</v>
      </c>
      <c r="AX831" s="13" t="s">
        <v>69</v>
      </c>
      <c r="AY831" s="235" t="s">
        <v>153</v>
      </c>
    </row>
    <row r="832" s="14" customFormat="1">
      <c r="A832" s="14"/>
      <c r="B832" s="236"/>
      <c r="C832" s="237"/>
      <c r="D832" s="227" t="s">
        <v>164</v>
      </c>
      <c r="E832" s="238" t="s">
        <v>19</v>
      </c>
      <c r="F832" s="239" t="s">
        <v>662</v>
      </c>
      <c r="G832" s="237"/>
      <c r="H832" s="240">
        <v>4</v>
      </c>
      <c r="I832" s="241"/>
      <c r="J832" s="237"/>
      <c r="K832" s="237"/>
      <c r="L832" s="242"/>
      <c r="M832" s="243"/>
      <c r="N832" s="244"/>
      <c r="O832" s="244"/>
      <c r="P832" s="244"/>
      <c r="Q832" s="244"/>
      <c r="R832" s="244"/>
      <c r="S832" s="244"/>
      <c r="T832" s="24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6" t="s">
        <v>164</v>
      </c>
      <c r="AU832" s="246" t="s">
        <v>79</v>
      </c>
      <c r="AV832" s="14" t="s">
        <v>79</v>
      </c>
      <c r="AW832" s="14" t="s">
        <v>31</v>
      </c>
      <c r="AX832" s="14" t="s">
        <v>69</v>
      </c>
      <c r="AY832" s="246" t="s">
        <v>153</v>
      </c>
    </row>
    <row r="833" s="13" customFormat="1">
      <c r="A833" s="13"/>
      <c r="B833" s="225"/>
      <c r="C833" s="226"/>
      <c r="D833" s="227" t="s">
        <v>164</v>
      </c>
      <c r="E833" s="228" t="s">
        <v>19</v>
      </c>
      <c r="F833" s="229" t="s">
        <v>282</v>
      </c>
      <c r="G833" s="226"/>
      <c r="H833" s="228" t="s">
        <v>19</v>
      </c>
      <c r="I833" s="230"/>
      <c r="J833" s="226"/>
      <c r="K833" s="226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164</v>
      </c>
      <c r="AU833" s="235" t="s">
        <v>79</v>
      </c>
      <c r="AV833" s="13" t="s">
        <v>77</v>
      </c>
      <c r="AW833" s="13" t="s">
        <v>31</v>
      </c>
      <c r="AX833" s="13" t="s">
        <v>69</v>
      </c>
      <c r="AY833" s="235" t="s">
        <v>153</v>
      </c>
    </row>
    <row r="834" s="13" customFormat="1">
      <c r="A834" s="13"/>
      <c r="B834" s="225"/>
      <c r="C834" s="226"/>
      <c r="D834" s="227" t="s">
        <v>164</v>
      </c>
      <c r="E834" s="228" t="s">
        <v>19</v>
      </c>
      <c r="F834" s="229" t="s">
        <v>661</v>
      </c>
      <c r="G834" s="226"/>
      <c r="H834" s="228" t="s">
        <v>19</v>
      </c>
      <c r="I834" s="230"/>
      <c r="J834" s="226"/>
      <c r="K834" s="226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164</v>
      </c>
      <c r="AU834" s="235" t="s">
        <v>79</v>
      </c>
      <c r="AV834" s="13" t="s">
        <v>77</v>
      </c>
      <c r="AW834" s="13" t="s">
        <v>31</v>
      </c>
      <c r="AX834" s="13" t="s">
        <v>69</v>
      </c>
      <c r="AY834" s="235" t="s">
        <v>153</v>
      </c>
    </row>
    <row r="835" s="14" customFormat="1">
      <c r="A835" s="14"/>
      <c r="B835" s="236"/>
      <c r="C835" s="237"/>
      <c r="D835" s="227" t="s">
        <v>164</v>
      </c>
      <c r="E835" s="238" t="s">
        <v>19</v>
      </c>
      <c r="F835" s="239" t="s">
        <v>662</v>
      </c>
      <c r="G835" s="237"/>
      <c r="H835" s="240">
        <v>4</v>
      </c>
      <c r="I835" s="241"/>
      <c r="J835" s="237"/>
      <c r="K835" s="237"/>
      <c r="L835" s="242"/>
      <c r="M835" s="243"/>
      <c r="N835" s="244"/>
      <c r="O835" s="244"/>
      <c r="P835" s="244"/>
      <c r="Q835" s="244"/>
      <c r="R835" s="244"/>
      <c r="S835" s="244"/>
      <c r="T835" s="24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6" t="s">
        <v>164</v>
      </c>
      <c r="AU835" s="246" t="s">
        <v>79</v>
      </c>
      <c r="AV835" s="14" t="s">
        <v>79</v>
      </c>
      <c r="AW835" s="14" t="s">
        <v>31</v>
      </c>
      <c r="AX835" s="14" t="s">
        <v>69</v>
      </c>
      <c r="AY835" s="246" t="s">
        <v>153</v>
      </c>
    </row>
    <row r="836" s="13" customFormat="1">
      <c r="A836" s="13"/>
      <c r="B836" s="225"/>
      <c r="C836" s="226"/>
      <c r="D836" s="227" t="s">
        <v>164</v>
      </c>
      <c r="E836" s="228" t="s">
        <v>19</v>
      </c>
      <c r="F836" s="229" t="s">
        <v>295</v>
      </c>
      <c r="G836" s="226"/>
      <c r="H836" s="228" t="s">
        <v>19</v>
      </c>
      <c r="I836" s="230"/>
      <c r="J836" s="226"/>
      <c r="K836" s="226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164</v>
      </c>
      <c r="AU836" s="235" t="s">
        <v>79</v>
      </c>
      <c r="AV836" s="13" t="s">
        <v>77</v>
      </c>
      <c r="AW836" s="13" t="s">
        <v>31</v>
      </c>
      <c r="AX836" s="13" t="s">
        <v>69</v>
      </c>
      <c r="AY836" s="235" t="s">
        <v>153</v>
      </c>
    </row>
    <row r="837" s="14" customFormat="1">
      <c r="A837" s="14"/>
      <c r="B837" s="236"/>
      <c r="C837" s="237"/>
      <c r="D837" s="227" t="s">
        <v>164</v>
      </c>
      <c r="E837" s="238" t="s">
        <v>19</v>
      </c>
      <c r="F837" s="239" t="s">
        <v>663</v>
      </c>
      <c r="G837" s="237"/>
      <c r="H837" s="240">
        <v>6</v>
      </c>
      <c r="I837" s="241"/>
      <c r="J837" s="237"/>
      <c r="K837" s="237"/>
      <c r="L837" s="242"/>
      <c r="M837" s="243"/>
      <c r="N837" s="244"/>
      <c r="O837" s="244"/>
      <c r="P837" s="244"/>
      <c r="Q837" s="244"/>
      <c r="R837" s="244"/>
      <c r="S837" s="244"/>
      <c r="T837" s="24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6" t="s">
        <v>164</v>
      </c>
      <c r="AU837" s="246" t="s">
        <v>79</v>
      </c>
      <c r="AV837" s="14" t="s">
        <v>79</v>
      </c>
      <c r="AW837" s="14" t="s">
        <v>31</v>
      </c>
      <c r="AX837" s="14" t="s">
        <v>69</v>
      </c>
      <c r="AY837" s="246" t="s">
        <v>153</v>
      </c>
    </row>
    <row r="838" s="13" customFormat="1">
      <c r="A838" s="13"/>
      <c r="B838" s="225"/>
      <c r="C838" s="226"/>
      <c r="D838" s="227" t="s">
        <v>164</v>
      </c>
      <c r="E838" s="228" t="s">
        <v>19</v>
      </c>
      <c r="F838" s="229" t="s">
        <v>664</v>
      </c>
      <c r="G838" s="226"/>
      <c r="H838" s="228" t="s">
        <v>19</v>
      </c>
      <c r="I838" s="230"/>
      <c r="J838" s="226"/>
      <c r="K838" s="226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164</v>
      </c>
      <c r="AU838" s="235" t="s">
        <v>79</v>
      </c>
      <c r="AV838" s="13" t="s">
        <v>77</v>
      </c>
      <c r="AW838" s="13" t="s">
        <v>31</v>
      </c>
      <c r="AX838" s="13" t="s">
        <v>69</v>
      </c>
      <c r="AY838" s="235" t="s">
        <v>153</v>
      </c>
    </row>
    <row r="839" s="14" customFormat="1">
      <c r="A839" s="14"/>
      <c r="B839" s="236"/>
      <c r="C839" s="237"/>
      <c r="D839" s="227" t="s">
        <v>164</v>
      </c>
      <c r="E839" s="238" t="s">
        <v>19</v>
      </c>
      <c r="F839" s="239" t="s">
        <v>665</v>
      </c>
      <c r="G839" s="237"/>
      <c r="H839" s="240">
        <v>2.5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164</v>
      </c>
      <c r="AU839" s="246" t="s">
        <v>79</v>
      </c>
      <c r="AV839" s="14" t="s">
        <v>79</v>
      </c>
      <c r="AW839" s="14" t="s">
        <v>31</v>
      </c>
      <c r="AX839" s="14" t="s">
        <v>69</v>
      </c>
      <c r="AY839" s="246" t="s">
        <v>153</v>
      </c>
    </row>
    <row r="840" s="14" customFormat="1">
      <c r="A840" s="14"/>
      <c r="B840" s="236"/>
      <c r="C840" s="237"/>
      <c r="D840" s="227" t="s">
        <v>164</v>
      </c>
      <c r="E840" s="238" t="s">
        <v>19</v>
      </c>
      <c r="F840" s="239" t="s">
        <v>666</v>
      </c>
      <c r="G840" s="237"/>
      <c r="H840" s="240">
        <v>2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6" t="s">
        <v>164</v>
      </c>
      <c r="AU840" s="246" t="s">
        <v>79</v>
      </c>
      <c r="AV840" s="14" t="s">
        <v>79</v>
      </c>
      <c r="AW840" s="14" t="s">
        <v>31</v>
      </c>
      <c r="AX840" s="14" t="s">
        <v>69</v>
      </c>
      <c r="AY840" s="246" t="s">
        <v>153</v>
      </c>
    </row>
    <row r="841" s="13" customFormat="1">
      <c r="A841" s="13"/>
      <c r="B841" s="225"/>
      <c r="C841" s="226"/>
      <c r="D841" s="227" t="s">
        <v>164</v>
      </c>
      <c r="E841" s="228" t="s">
        <v>19</v>
      </c>
      <c r="F841" s="229" t="s">
        <v>300</v>
      </c>
      <c r="G841" s="226"/>
      <c r="H841" s="228" t="s">
        <v>19</v>
      </c>
      <c r="I841" s="230"/>
      <c r="J841" s="226"/>
      <c r="K841" s="226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164</v>
      </c>
      <c r="AU841" s="235" t="s">
        <v>79</v>
      </c>
      <c r="AV841" s="13" t="s">
        <v>77</v>
      </c>
      <c r="AW841" s="13" t="s">
        <v>31</v>
      </c>
      <c r="AX841" s="13" t="s">
        <v>69</v>
      </c>
      <c r="AY841" s="235" t="s">
        <v>153</v>
      </c>
    </row>
    <row r="842" s="13" customFormat="1">
      <c r="A842" s="13"/>
      <c r="B842" s="225"/>
      <c r="C842" s="226"/>
      <c r="D842" s="227" t="s">
        <v>164</v>
      </c>
      <c r="E842" s="228" t="s">
        <v>19</v>
      </c>
      <c r="F842" s="229" t="s">
        <v>661</v>
      </c>
      <c r="G842" s="226"/>
      <c r="H842" s="228" t="s">
        <v>19</v>
      </c>
      <c r="I842" s="230"/>
      <c r="J842" s="226"/>
      <c r="K842" s="226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164</v>
      </c>
      <c r="AU842" s="235" t="s">
        <v>79</v>
      </c>
      <c r="AV842" s="13" t="s">
        <v>77</v>
      </c>
      <c r="AW842" s="13" t="s">
        <v>31</v>
      </c>
      <c r="AX842" s="13" t="s">
        <v>69</v>
      </c>
      <c r="AY842" s="235" t="s">
        <v>153</v>
      </c>
    </row>
    <row r="843" s="14" customFormat="1">
      <c r="A843" s="14"/>
      <c r="B843" s="236"/>
      <c r="C843" s="237"/>
      <c r="D843" s="227" t="s">
        <v>164</v>
      </c>
      <c r="E843" s="238" t="s">
        <v>19</v>
      </c>
      <c r="F843" s="239" t="s">
        <v>662</v>
      </c>
      <c r="G843" s="237"/>
      <c r="H843" s="240">
        <v>4</v>
      </c>
      <c r="I843" s="241"/>
      <c r="J843" s="237"/>
      <c r="K843" s="237"/>
      <c r="L843" s="242"/>
      <c r="M843" s="243"/>
      <c r="N843" s="244"/>
      <c r="O843" s="244"/>
      <c r="P843" s="244"/>
      <c r="Q843" s="244"/>
      <c r="R843" s="244"/>
      <c r="S843" s="244"/>
      <c r="T843" s="24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6" t="s">
        <v>164</v>
      </c>
      <c r="AU843" s="246" t="s">
        <v>79</v>
      </c>
      <c r="AV843" s="14" t="s">
        <v>79</v>
      </c>
      <c r="AW843" s="14" t="s">
        <v>31</v>
      </c>
      <c r="AX843" s="14" t="s">
        <v>69</v>
      </c>
      <c r="AY843" s="246" t="s">
        <v>153</v>
      </c>
    </row>
    <row r="844" s="13" customFormat="1">
      <c r="A844" s="13"/>
      <c r="B844" s="225"/>
      <c r="C844" s="226"/>
      <c r="D844" s="227" t="s">
        <v>164</v>
      </c>
      <c r="E844" s="228" t="s">
        <v>19</v>
      </c>
      <c r="F844" s="229" t="s">
        <v>667</v>
      </c>
      <c r="G844" s="226"/>
      <c r="H844" s="228" t="s">
        <v>19</v>
      </c>
      <c r="I844" s="230"/>
      <c r="J844" s="226"/>
      <c r="K844" s="226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164</v>
      </c>
      <c r="AU844" s="235" t="s">
        <v>79</v>
      </c>
      <c r="AV844" s="13" t="s">
        <v>77</v>
      </c>
      <c r="AW844" s="13" t="s">
        <v>31</v>
      </c>
      <c r="AX844" s="13" t="s">
        <v>69</v>
      </c>
      <c r="AY844" s="235" t="s">
        <v>153</v>
      </c>
    </row>
    <row r="845" s="14" customFormat="1">
      <c r="A845" s="14"/>
      <c r="B845" s="236"/>
      <c r="C845" s="237"/>
      <c r="D845" s="227" t="s">
        <v>164</v>
      </c>
      <c r="E845" s="238" t="s">
        <v>19</v>
      </c>
      <c r="F845" s="239" t="s">
        <v>668</v>
      </c>
      <c r="G845" s="237"/>
      <c r="H845" s="240">
        <v>2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6" t="s">
        <v>164</v>
      </c>
      <c r="AU845" s="246" t="s">
        <v>79</v>
      </c>
      <c r="AV845" s="14" t="s">
        <v>79</v>
      </c>
      <c r="AW845" s="14" t="s">
        <v>31</v>
      </c>
      <c r="AX845" s="14" t="s">
        <v>69</v>
      </c>
      <c r="AY845" s="246" t="s">
        <v>153</v>
      </c>
    </row>
    <row r="846" s="13" customFormat="1">
      <c r="A846" s="13"/>
      <c r="B846" s="225"/>
      <c r="C846" s="226"/>
      <c r="D846" s="227" t="s">
        <v>164</v>
      </c>
      <c r="E846" s="228" t="s">
        <v>19</v>
      </c>
      <c r="F846" s="229" t="s">
        <v>320</v>
      </c>
      <c r="G846" s="226"/>
      <c r="H846" s="228" t="s">
        <v>19</v>
      </c>
      <c r="I846" s="230"/>
      <c r="J846" s="226"/>
      <c r="K846" s="226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164</v>
      </c>
      <c r="AU846" s="235" t="s">
        <v>79</v>
      </c>
      <c r="AV846" s="13" t="s">
        <v>77</v>
      </c>
      <c r="AW846" s="13" t="s">
        <v>31</v>
      </c>
      <c r="AX846" s="13" t="s">
        <v>69</v>
      </c>
      <c r="AY846" s="235" t="s">
        <v>153</v>
      </c>
    </row>
    <row r="847" s="13" customFormat="1">
      <c r="A847" s="13"/>
      <c r="B847" s="225"/>
      <c r="C847" s="226"/>
      <c r="D847" s="227" t="s">
        <v>164</v>
      </c>
      <c r="E847" s="228" t="s">
        <v>19</v>
      </c>
      <c r="F847" s="229" t="s">
        <v>661</v>
      </c>
      <c r="G847" s="226"/>
      <c r="H847" s="228" t="s">
        <v>19</v>
      </c>
      <c r="I847" s="230"/>
      <c r="J847" s="226"/>
      <c r="K847" s="226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164</v>
      </c>
      <c r="AU847" s="235" t="s">
        <v>79</v>
      </c>
      <c r="AV847" s="13" t="s">
        <v>77</v>
      </c>
      <c r="AW847" s="13" t="s">
        <v>31</v>
      </c>
      <c r="AX847" s="13" t="s">
        <v>69</v>
      </c>
      <c r="AY847" s="235" t="s">
        <v>153</v>
      </c>
    </row>
    <row r="848" s="14" customFormat="1">
      <c r="A848" s="14"/>
      <c r="B848" s="236"/>
      <c r="C848" s="237"/>
      <c r="D848" s="227" t="s">
        <v>164</v>
      </c>
      <c r="E848" s="238" t="s">
        <v>19</v>
      </c>
      <c r="F848" s="239" t="s">
        <v>662</v>
      </c>
      <c r="G848" s="237"/>
      <c r="H848" s="240">
        <v>4</v>
      </c>
      <c r="I848" s="241"/>
      <c r="J848" s="237"/>
      <c r="K848" s="237"/>
      <c r="L848" s="242"/>
      <c r="M848" s="243"/>
      <c r="N848" s="244"/>
      <c r="O848" s="244"/>
      <c r="P848" s="244"/>
      <c r="Q848" s="244"/>
      <c r="R848" s="244"/>
      <c r="S848" s="244"/>
      <c r="T848" s="24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6" t="s">
        <v>164</v>
      </c>
      <c r="AU848" s="246" t="s">
        <v>79</v>
      </c>
      <c r="AV848" s="14" t="s">
        <v>79</v>
      </c>
      <c r="AW848" s="14" t="s">
        <v>31</v>
      </c>
      <c r="AX848" s="14" t="s">
        <v>69</v>
      </c>
      <c r="AY848" s="246" t="s">
        <v>153</v>
      </c>
    </row>
    <row r="849" s="13" customFormat="1">
      <c r="A849" s="13"/>
      <c r="B849" s="225"/>
      <c r="C849" s="226"/>
      <c r="D849" s="227" t="s">
        <v>164</v>
      </c>
      <c r="E849" s="228" t="s">
        <v>19</v>
      </c>
      <c r="F849" s="229" t="s">
        <v>321</v>
      </c>
      <c r="G849" s="226"/>
      <c r="H849" s="228" t="s">
        <v>19</v>
      </c>
      <c r="I849" s="230"/>
      <c r="J849" s="226"/>
      <c r="K849" s="226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164</v>
      </c>
      <c r="AU849" s="235" t="s">
        <v>79</v>
      </c>
      <c r="AV849" s="13" t="s">
        <v>77</v>
      </c>
      <c r="AW849" s="13" t="s">
        <v>31</v>
      </c>
      <c r="AX849" s="13" t="s">
        <v>69</v>
      </c>
      <c r="AY849" s="235" t="s">
        <v>153</v>
      </c>
    </row>
    <row r="850" s="13" customFormat="1">
      <c r="A850" s="13"/>
      <c r="B850" s="225"/>
      <c r="C850" s="226"/>
      <c r="D850" s="227" t="s">
        <v>164</v>
      </c>
      <c r="E850" s="228" t="s">
        <v>19</v>
      </c>
      <c r="F850" s="229" t="s">
        <v>661</v>
      </c>
      <c r="G850" s="226"/>
      <c r="H850" s="228" t="s">
        <v>19</v>
      </c>
      <c r="I850" s="230"/>
      <c r="J850" s="226"/>
      <c r="K850" s="226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164</v>
      </c>
      <c r="AU850" s="235" t="s">
        <v>79</v>
      </c>
      <c r="AV850" s="13" t="s">
        <v>77</v>
      </c>
      <c r="AW850" s="13" t="s">
        <v>31</v>
      </c>
      <c r="AX850" s="13" t="s">
        <v>69</v>
      </c>
      <c r="AY850" s="235" t="s">
        <v>153</v>
      </c>
    </row>
    <row r="851" s="14" customFormat="1">
      <c r="A851" s="14"/>
      <c r="B851" s="236"/>
      <c r="C851" s="237"/>
      <c r="D851" s="227" t="s">
        <v>164</v>
      </c>
      <c r="E851" s="238" t="s">
        <v>19</v>
      </c>
      <c r="F851" s="239" t="s">
        <v>662</v>
      </c>
      <c r="G851" s="237"/>
      <c r="H851" s="240">
        <v>4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6" t="s">
        <v>164</v>
      </c>
      <c r="AU851" s="246" t="s">
        <v>79</v>
      </c>
      <c r="AV851" s="14" t="s">
        <v>79</v>
      </c>
      <c r="AW851" s="14" t="s">
        <v>31</v>
      </c>
      <c r="AX851" s="14" t="s">
        <v>69</v>
      </c>
      <c r="AY851" s="246" t="s">
        <v>153</v>
      </c>
    </row>
    <row r="852" s="15" customFormat="1">
      <c r="A852" s="15"/>
      <c r="B852" s="247"/>
      <c r="C852" s="248"/>
      <c r="D852" s="227" t="s">
        <v>164</v>
      </c>
      <c r="E852" s="249" t="s">
        <v>19</v>
      </c>
      <c r="F852" s="250" t="s">
        <v>167</v>
      </c>
      <c r="G852" s="248"/>
      <c r="H852" s="251">
        <v>32.5</v>
      </c>
      <c r="I852" s="252"/>
      <c r="J852" s="248"/>
      <c r="K852" s="248"/>
      <c r="L852" s="253"/>
      <c r="M852" s="254"/>
      <c r="N852" s="255"/>
      <c r="O852" s="255"/>
      <c r="P852" s="255"/>
      <c r="Q852" s="255"/>
      <c r="R852" s="255"/>
      <c r="S852" s="255"/>
      <c r="T852" s="256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7" t="s">
        <v>164</v>
      </c>
      <c r="AU852" s="257" t="s">
        <v>79</v>
      </c>
      <c r="AV852" s="15" t="s">
        <v>160</v>
      </c>
      <c r="AW852" s="15" t="s">
        <v>31</v>
      </c>
      <c r="AX852" s="15" t="s">
        <v>77</v>
      </c>
      <c r="AY852" s="257" t="s">
        <v>153</v>
      </c>
    </row>
    <row r="853" s="2" customFormat="1" ht="37.8" customHeight="1">
      <c r="A853" s="41"/>
      <c r="B853" s="42"/>
      <c r="C853" s="207" t="s">
        <v>669</v>
      </c>
      <c r="D853" s="207" t="s">
        <v>155</v>
      </c>
      <c r="E853" s="208" t="s">
        <v>670</v>
      </c>
      <c r="F853" s="209" t="s">
        <v>671</v>
      </c>
      <c r="G853" s="210" t="s">
        <v>158</v>
      </c>
      <c r="H853" s="211">
        <v>12.6</v>
      </c>
      <c r="I853" s="212"/>
      <c r="J853" s="213">
        <f>ROUND(I853*H853,2)</f>
        <v>0</v>
      </c>
      <c r="K853" s="209" t="s">
        <v>159</v>
      </c>
      <c r="L853" s="47"/>
      <c r="M853" s="214" t="s">
        <v>19</v>
      </c>
      <c r="N853" s="215" t="s">
        <v>40</v>
      </c>
      <c r="O853" s="87"/>
      <c r="P853" s="216">
        <f>O853*H853</f>
        <v>0</v>
      </c>
      <c r="Q853" s="216">
        <v>0.01129</v>
      </c>
      <c r="R853" s="216">
        <f>Q853*H853</f>
        <v>0.14225399999999999</v>
      </c>
      <c r="S853" s="216">
        <v>0</v>
      </c>
      <c r="T853" s="21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8" t="s">
        <v>160</v>
      </c>
      <c r="AT853" s="218" t="s">
        <v>155</v>
      </c>
      <c r="AU853" s="218" t="s">
        <v>79</v>
      </c>
      <c r="AY853" s="20" t="s">
        <v>153</v>
      </c>
      <c r="BE853" s="219">
        <f>IF(N853="základní",J853,0)</f>
        <v>0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20" t="s">
        <v>77</v>
      </c>
      <c r="BK853" s="219">
        <f>ROUND(I853*H853,2)</f>
        <v>0</v>
      </c>
      <c r="BL853" s="20" t="s">
        <v>160</v>
      </c>
      <c r="BM853" s="218" t="s">
        <v>672</v>
      </c>
    </row>
    <row r="854" s="2" customFormat="1">
      <c r="A854" s="41"/>
      <c r="B854" s="42"/>
      <c r="C854" s="43"/>
      <c r="D854" s="220" t="s">
        <v>162</v>
      </c>
      <c r="E854" s="43"/>
      <c r="F854" s="221" t="s">
        <v>673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162</v>
      </c>
      <c r="AU854" s="20" t="s">
        <v>79</v>
      </c>
    </row>
    <row r="855" s="13" customFormat="1">
      <c r="A855" s="13"/>
      <c r="B855" s="225"/>
      <c r="C855" s="226"/>
      <c r="D855" s="227" t="s">
        <v>164</v>
      </c>
      <c r="E855" s="228" t="s">
        <v>19</v>
      </c>
      <c r="F855" s="229" t="s">
        <v>674</v>
      </c>
      <c r="G855" s="226"/>
      <c r="H855" s="228" t="s">
        <v>19</v>
      </c>
      <c r="I855" s="230"/>
      <c r="J855" s="226"/>
      <c r="K855" s="226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164</v>
      </c>
      <c r="AU855" s="235" t="s">
        <v>79</v>
      </c>
      <c r="AV855" s="13" t="s">
        <v>77</v>
      </c>
      <c r="AW855" s="13" t="s">
        <v>31</v>
      </c>
      <c r="AX855" s="13" t="s">
        <v>69</v>
      </c>
      <c r="AY855" s="235" t="s">
        <v>153</v>
      </c>
    </row>
    <row r="856" s="14" customFormat="1">
      <c r="A856" s="14"/>
      <c r="B856" s="236"/>
      <c r="C856" s="237"/>
      <c r="D856" s="227" t="s">
        <v>164</v>
      </c>
      <c r="E856" s="238" t="s">
        <v>19</v>
      </c>
      <c r="F856" s="239" t="s">
        <v>675</v>
      </c>
      <c r="G856" s="237"/>
      <c r="H856" s="240">
        <v>12.6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6" t="s">
        <v>164</v>
      </c>
      <c r="AU856" s="246" t="s">
        <v>79</v>
      </c>
      <c r="AV856" s="14" t="s">
        <v>79</v>
      </c>
      <c r="AW856" s="14" t="s">
        <v>31</v>
      </c>
      <c r="AX856" s="14" t="s">
        <v>69</v>
      </c>
      <c r="AY856" s="246" t="s">
        <v>153</v>
      </c>
    </row>
    <row r="857" s="15" customFormat="1">
      <c r="A857" s="15"/>
      <c r="B857" s="247"/>
      <c r="C857" s="248"/>
      <c r="D857" s="227" t="s">
        <v>164</v>
      </c>
      <c r="E857" s="249" t="s">
        <v>19</v>
      </c>
      <c r="F857" s="250" t="s">
        <v>167</v>
      </c>
      <c r="G857" s="248"/>
      <c r="H857" s="251">
        <v>12.6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7" t="s">
        <v>164</v>
      </c>
      <c r="AU857" s="257" t="s">
        <v>79</v>
      </c>
      <c r="AV857" s="15" t="s">
        <v>160</v>
      </c>
      <c r="AW857" s="15" t="s">
        <v>31</v>
      </c>
      <c r="AX857" s="15" t="s">
        <v>77</v>
      </c>
      <c r="AY857" s="257" t="s">
        <v>153</v>
      </c>
    </row>
    <row r="858" s="2" customFormat="1" ht="16.5" customHeight="1">
      <c r="A858" s="41"/>
      <c r="B858" s="42"/>
      <c r="C858" s="258" t="s">
        <v>676</v>
      </c>
      <c r="D858" s="258" t="s">
        <v>253</v>
      </c>
      <c r="E858" s="259" t="s">
        <v>677</v>
      </c>
      <c r="F858" s="260" t="s">
        <v>678</v>
      </c>
      <c r="G858" s="261" t="s">
        <v>158</v>
      </c>
      <c r="H858" s="262">
        <v>13.859999999999999</v>
      </c>
      <c r="I858" s="263"/>
      <c r="J858" s="264">
        <f>ROUND(I858*H858,2)</f>
        <v>0</v>
      </c>
      <c r="K858" s="260" t="s">
        <v>159</v>
      </c>
      <c r="L858" s="265"/>
      <c r="M858" s="266" t="s">
        <v>19</v>
      </c>
      <c r="N858" s="267" t="s">
        <v>40</v>
      </c>
      <c r="O858" s="87"/>
      <c r="P858" s="216">
        <f>O858*H858</f>
        <v>0</v>
      </c>
      <c r="Q858" s="216">
        <v>0.0047999999999999996</v>
      </c>
      <c r="R858" s="216">
        <f>Q858*H858</f>
        <v>0.06652799999999999</v>
      </c>
      <c r="S858" s="216">
        <v>0</v>
      </c>
      <c r="T858" s="217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8" t="s">
        <v>203</v>
      </c>
      <c r="AT858" s="218" t="s">
        <v>253</v>
      </c>
      <c r="AU858" s="218" t="s">
        <v>79</v>
      </c>
      <c r="AY858" s="20" t="s">
        <v>153</v>
      </c>
      <c r="BE858" s="219">
        <f>IF(N858="základní",J858,0)</f>
        <v>0</v>
      </c>
      <c r="BF858" s="219">
        <f>IF(N858="snížená",J858,0)</f>
        <v>0</v>
      </c>
      <c r="BG858" s="219">
        <f>IF(N858="zákl. přenesená",J858,0)</f>
        <v>0</v>
      </c>
      <c r="BH858" s="219">
        <f>IF(N858="sníž. přenesená",J858,0)</f>
        <v>0</v>
      </c>
      <c r="BI858" s="219">
        <f>IF(N858="nulová",J858,0)</f>
        <v>0</v>
      </c>
      <c r="BJ858" s="20" t="s">
        <v>77</v>
      </c>
      <c r="BK858" s="219">
        <f>ROUND(I858*H858,2)</f>
        <v>0</v>
      </c>
      <c r="BL858" s="20" t="s">
        <v>160</v>
      </c>
      <c r="BM858" s="218" t="s">
        <v>679</v>
      </c>
    </row>
    <row r="859" s="14" customFormat="1">
      <c r="A859" s="14"/>
      <c r="B859" s="236"/>
      <c r="C859" s="237"/>
      <c r="D859" s="227" t="s">
        <v>164</v>
      </c>
      <c r="E859" s="237"/>
      <c r="F859" s="239" t="s">
        <v>680</v>
      </c>
      <c r="G859" s="237"/>
      <c r="H859" s="240">
        <v>13.859999999999999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6" t="s">
        <v>164</v>
      </c>
      <c r="AU859" s="246" t="s">
        <v>79</v>
      </c>
      <c r="AV859" s="14" t="s">
        <v>79</v>
      </c>
      <c r="AW859" s="14" t="s">
        <v>4</v>
      </c>
      <c r="AX859" s="14" t="s">
        <v>77</v>
      </c>
      <c r="AY859" s="246" t="s">
        <v>153</v>
      </c>
    </row>
    <row r="860" s="2" customFormat="1" ht="16.5" customHeight="1">
      <c r="A860" s="41"/>
      <c r="B860" s="42"/>
      <c r="C860" s="207" t="s">
        <v>681</v>
      </c>
      <c r="D860" s="207" t="s">
        <v>155</v>
      </c>
      <c r="E860" s="208" t="s">
        <v>682</v>
      </c>
      <c r="F860" s="209" t="s">
        <v>683</v>
      </c>
      <c r="G860" s="210" t="s">
        <v>158</v>
      </c>
      <c r="H860" s="211">
        <v>12.6</v>
      </c>
      <c r="I860" s="212"/>
      <c r="J860" s="213">
        <f>ROUND(I860*H860,2)</f>
        <v>0</v>
      </c>
      <c r="K860" s="209" t="s">
        <v>159</v>
      </c>
      <c r="L860" s="47"/>
      <c r="M860" s="214" t="s">
        <v>19</v>
      </c>
      <c r="N860" s="215" t="s">
        <v>40</v>
      </c>
      <c r="O860" s="87"/>
      <c r="P860" s="216">
        <f>O860*H860</f>
        <v>0</v>
      </c>
      <c r="Q860" s="216">
        <v>0.00013999999999999999</v>
      </c>
      <c r="R860" s="216">
        <f>Q860*H860</f>
        <v>0.0017639999999999997</v>
      </c>
      <c r="S860" s="216">
        <v>0</v>
      </c>
      <c r="T860" s="217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18" t="s">
        <v>160</v>
      </c>
      <c r="AT860" s="218" t="s">
        <v>155</v>
      </c>
      <c r="AU860" s="218" t="s">
        <v>79</v>
      </c>
      <c r="AY860" s="20" t="s">
        <v>153</v>
      </c>
      <c r="BE860" s="219">
        <f>IF(N860="základní",J860,0)</f>
        <v>0</v>
      </c>
      <c r="BF860" s="219">
        <f>IF(N860="snížená",J860,0)</f>
        <v>0</v>
      </c>
      <c r="BG860" s="219">
        <f>IF(N860="zákl. přenesená",J860,0)</f>
        <v>0</v>
      </c>
      <c r="BH860" s="219">
        <f>IF(N860="sníž. přenesená",J860,0)</f>
        <v>0</v>
      </c>
      <c r="BI860" s="219">
        <f>IF(N860="nulová",J860,0)</f>
        <v>0</v>
      </c>
      <c r="BJ860" s="20" t="s">
        <v>77</v>
      </c>
      <c r="BK860" s="219">
        <f>ROUND(I860*H860,2)</f>
        <v>0</v>
      </c>
      <c r="BL860" s="20" t="s">
        <v>160</v>
      </c>
      <c r="BM860" s="218" t="s">
        <v>684</v>
      </c>
    </row>
    <row r="861" s="2" customFormat="1">
      <c r="A861" s="41"/>
      <c r="B861" s="42"/>
      <c r="C861" s="43"/>
      <c r="D861" s="220" t="s">
        <v>162</v>
      </c>
      <c r="E861" s="43"/>
      <c r="F861" s="221" t="s">
        <v>685</v>
      </c>
      <c r="G861" s="43"/>
      <c r="H861" s="43"/>
      <c r="I861" s="222"/>
      <c r="J861" s="43"/>
      <c r="K861" s="43"/>
      <c r="L861" s="47"/>
      <c r="M861" s="223"/>
      <c r="N861" s="224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162</v>
      </c>
      <c r="AU861" s="20" t="s">
        <v>79</v>
      </c>
    </row>
    <row r="862" s="13" customFormat="1">
      <c r="A862" s="13"/>
      <c r="B862" s="225"/>
      <c r="C862" s="226"/>
      <c r="D862" s="227" t="s">
        <v>164</v>
      </c>
      <c r="E862" s="228" t="s">
        <v>19</v>
      </c>
      <c r="F862" s="229" t="s">
        <v>674</v>
      </c>
      <c r="G862" s="226"/>
      <c r="H862" s="228" t="s">
        <v>19</v>
      </c>
      <c r="I862" s="230"/>
      <c r="J862" s="226"/>
      <c r="K862" s="226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164</v>
      </c>
      <c r="AU862" s="235" t="s">
        <v>79</v>
      </c>
      <c r="AV862" s="13" t="s">
        <v>77</v>
      </c>
      <c r="AW862" s="13" t="s">
        <v>31</v>
      </c>
      <c r="AX862" s="13" t="s">
        <v>69</v>
      </c>
      <c r="AY862" s="235" t="s">
        <v>153</v>
      </c>
    </row>
    <row r="863" s="14" customFormat="1">
      <c r="A863" s="14"/>
      <c r="B863" s="236"/>
      <c r="C863" s="237"/>
      <c r="D863" s="227" t="s">
        <v>164</v>
      </c>
      <c r="E863" s="238" t="s">
        <v>19</v>
      </c>
      <c r="F863" s="239" t="s">
        <v>675</v>
      </c>
      <c r="G863" s="237"/>
      <c r="H863" s="240">
        <v>12.6</v>
      </c>
      <c r="I863" s="241"/>
      <c r="J863" s="237"/>
      <c r="K863" s="237"/>
      <c r="L863" s="242"/>
      <c r="M863" s="243"/>
      <c r="N863" s="244"/>
      <c r="O863" s="244"/>
      <c r="P863" s="244"/>
      <c r="Q863" s="244"/>
      <c r="R863" s="244"/>
      <c r="S863" s="244"/>
      <c r="T863" s="24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6" t="s">
        <v>164</v>
      </c>
      <c r="AU863" s="246" t="s">
        <v>79</v>
      </c>
      <c r="AV863" s="14" t="s">
        <v>79</v>
      </c>
      <c r="AW863" s="14" t="s">
        <v>31</v>
      </c>
      <c r="AX863" s="14" t="s">
        <v>69</v>
      </c>
      <c r="AY863" s="246" t="s">
        <v>153</v>
      </c>
    </row>
    <row r="864" s="15" customFormat="1">
      <c r="A864" s="15"/>
      <c r="B864" s="247"/>
      <c r="C864" s="248"/>
      <c r="D864" s="227" t="s">
        <v>164</v>
      </c>
      <c r="E864" s="249" t="s">
        <v>19</v>
      </c>
      <c r="F864" s="250" t="s">
        <v>167</v>
      </c>
      <c r="G864" s="248"/>
      <c r="H864" s="251">
        <v>12.6</v>
      </c>
      <c r="I864" s="252"/>
      <c r="J864" s="248"/>
      <c r="K864" s="248"/>
      <c r="L864" s="253"/>
      <c r="M864" s="254"/>
      <c r="N864" s="255"/>
      <c r="O864" s="255"/>
      <c r="P864" s="255"/>
      <c r="Q864" s="255"/>
      <c r="R864" s="255"/>
      <c r="S864" s="255"/>
      <c r="T864" s="256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7" t="s">
        <v>164</v>
      </c>
      <c r="AU864" s="257" t="s">
        <v>79</v>
      </c>
      <c r="AV864" s="15" t="s">
        <v>160</v>
      </c>
      <c r="AW864" s="15" t="s">
        <v>31</v>
      </c>
      <c r="AX864" s="15" t="s">
        <v>77</v>
      </c>
      <c r="AY864" s="257" t="s">
        <v>153</v>
      </c>
    </row>
    <row r="865" s="2" customFormat="1" ht="24.15" customHeight="1">
      <c r="A865" s="41"/>
      <c r="B865" s="42"/>
      <c r="C865" s="207" t="s">
        <v>686</v>
      </c>
      <c r="D865" s="207" t="s">
        <v>155</v>
      </c>
      <c r="E865" s="208" t="s">
        <v>687</v>
      </c>
      <c r="F865" s="209" t="s">
        <v>688</v>
      </c>
      <c r="G865" s="210" t="s">
        <v>158</v>
      </c>
      <c r="H865" s="211">
        <v>124.815</v>
      </c>
      <c r="I865" s="212"/>
      <c r="J865" s="213">
        <f>ROUND(I865*H865,2)</f>
        <v>0</v>
      </c>
      <c r="K865" s="209" t="s">
        <v>159</v>
      </c>
      <c r="L865" s="47"/>
      <c r="M865" s="214" t="s">
        <v>19</v>
      </c>
      <c r="N865" s="215" t="s">
        <v>40</v>
      </c>
      <c r="O865" s="87"/>
      <c r="P865" s="216">
        <f>O865*H865</f>
        <v>0</v>
      </c>
      <c r="Q865" s="216">
        <v>0.019970000000000002</v>
      </c>
      <c r="R865" s="216">
        <f>Q865*H865</f>
        <v>2.4925555500000001</v>
      </c>
      <c r="S865" s="216">
        <v>0</v>
      </c>
      <c r="T865" s="217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8" t="s">
        <v>160</v>
      </c>
      <c r="AT865" s="218" t="s">
        <v>155</v>
      </c>
      <c r="AU865" s="218" t="s">
        <v>79</v>
      </c>
      <c r="AY865" s="20" t="s">
        <v>153</v>
      </c>
      <c r="BE865" s="219">
        <f>IF(N865="základní",J865,0)</f>
        <v>0</v>
      </c>
      <c r="BF865" s="219">
        <f>IF(N865="snížená",J865,0)</f>
        <v>0</v>
      </c>
      <c r="BG865" s="219">
        <f>IF(N865="zákl. přenesená",J865,0)</f>
        <v>0</v>
      </c>
      <c r="BH865" s="219">
        <f>IF(N865="sníž. přenesená",J865,0)</f>
        <v>0</v>
      </c>
      <c r="BI865" s="219">
        <f>IF(N865="nulová",J865,0)</f>
        <v>0</v>
      </c>
      <c r="BJ865" s="20" t="s">
        <v>77</v>
      </c>
      <c r="BK865" s="219">
        <f>ROUND(I865*H865,2)</f>
        <v>0</v>
      </c>
      <c r="BL865" s="20" t="s">
        <v>160</v>
      </c>
      <c r="BM865" s="218" t="s">
        <v>689</v>
      </c>
    </row>
    <row r="866" s="2" customFormat="1">
      <c r="A866" s="41"/>
      <c r="B866" s="42"/>
      <c r="C866" s="43"/>
      <c r="D866" s="220" t="s">
        <v>162</v>
      </c>
      <c r="E866" s="43"/>
      <c r="F866" s="221" t="s">
        <v>690</v>
      </c>
      <c r="G866" s="43"/>
      <c r="H866" s="43"/>
      <c r="I866" s="222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162</v>
      </c>
      <c r="AU866" s="20" t="s">
        <v>79</v>
      </c>
    </row>
    <row r="867" s="13" customFormat="1">
      <c r="A867" s="13"/>
      <c r="B867" s="225"/>
      <c r="C867" s="226"/>
      <c r="D867" s="227" t="s">
        <v>164</v>
      </c>
      <c r="E867" s="228" t="s">
        <v>19</v>
      </c>
      <c r="F867" s="229" t="s">
        <v>691</v>
      </c>
      <c r="G867" s="226"/>
      <c r="H867" s="228" t="s">
        <v>19</v>
      </c>
      <c r="I867" s="230"/>
      <c r="J867" s="226"/>
      <c r="K867" s="226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164</v>
      </c>
      <c r="AU867" s="235" t="s">
        <v>79</v>
      </c>
      <c r="AV867" s="13" t="s">
        <v>77</v>
      </c>
      <c r="AW867" s="13" t="s">
        <v>31</v>
      </c>
      <c r="AX867" s="13" t="s">
        <v>69</v>
      </c>
      <c r="AY867" s="235" t="s">
        <v>153</v>
      </c>
    </row>
    <row r="868" s="14" customFormat="1">
      <c r="A868" s="14"/>
      <c r="B868" s="236"/>
      <c r="C868" s="237"/>
      <c r="D868" s="227" t="s">
        <v>164</v>
      </c>
      <c r="E868" s="238" t="s">
        <v>19</v>
      </c>
      <c r="F868" s="239" t="s">
        <v>692</v>
      </c>
      <c r="G868" s="237"/>
      <c r="H868" s="240">
        <v>160.81999999999999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6" t="s">
        <v>164</v>
      </c>
      <c r="AU868" s="246" t="s">
        <v>79</v>
      </c>
      <c r="AV868" s="14" t="s">
        <v>79</v>
      </c>
      <c r="AW868" s="14" t="s">
        <v>31</v>
      </c>
      <c r="AX868" s="14" t="s">
        <v>69</v>
      </c>
      <c r="AY868" s="246" t="s">
        <v>153</v>
      </c>
    </row>
    <row r="869" s="13" customFormat="1">
      <c r="A869" s="13"/>
      <c r="B869" s="225"/>
      <c r="C869" s="226"/>
      <c r="D869" s="227" t="s">
        <v>164</v>
      </c>
      <c r="E869" s="228" t="s">
        <v>19</v>
      </c>
      <c r="F869" s="229" t="s">
        <v>541</v>
      </c>
      <c r="G869" s="226"/>
      <c r="H869" s="228" t="s">
        <v>19</v>
      </c>
      <c r="I869" s="230"/>
      <c r="J869" s="226"/>
      <c r="K869" s="226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164</v>
      </c>
      <c r="AU869" s="235" t="s">
        <v>79</v>
      </c>
      <c r="AV869" s="13" t="s">
        <v>77</v>
      </c>
      <c r="AW869" s="13" t="s">
        <v>31</v>
      </c>
      <c r="AX869" s="13" t="s">
        <v>69</v>
      </c>
      <c r="AY869" s="235" t="s">
        <v>153</v>
      </c>
    </row>
    <row r="870" s="14" customFormat="1">
      <c r="A870" s="14"/>
      <c r="B870" s="236"/>
      <c r="C870" s="237"/>
      <c r="D870" s="227" t="s">
        <v>164</v>
      </c>
      <c r="E870" s="238" t="s">
        <v>19</v>
      </c>
      <c r="F870" s="239" t="s">
        <v>693</v>
      </c>
      <c r="G870" s="237"/>
      <c r="H870" s="240">
        <v>-25.079999999999998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164</v>
      </c>
      <c r="AU870" s="246" t="s">
        <v>79</v>
      </c>
      <c r="AV870" s="14" t="s">
        <v>79</v>
      </c>
      <c r="AW870" s="14" t="s">
        <v>31</v>
      </c>
      <c r="AX870" s="14" t="s">
        <v>69</v>
      </c>
      <c r="AY870" s="246" t="s">
        <v>153</v>
      </c>
    </row>
    <row r="871" s="14" customFormat="1">
      <c r="A871" s="14"/>
      <c r="B871" s="236"/>
      <c r="C871" s="237"/>
      <c r="D871" s="227" t="s">
        <v>164</v>
      </c>
      <c r="E871" s="238" t="s">
        <v>19</v>
      </c>
      <c r="F871" s="239" t="s">
        <v>694</v>
      </c>
      <c r="G871" s="237"/>
      <c r="H871" s="240">
        <v>-5.2249999999999996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6" t="s">
        <v>164</v>
      </c>
      <c r="AU871" s="246" t="s">
        <v>79</v>
      </c>
      <c r="AV871" s="14" t="s">
        <v>79</v>
      </c>
      <c r="AW871" s="14" t="s">
        <v>31</v>
      </c>
      <c r="AX871" s="14" t="s">
        <v>69</v>
      </c>
      <c r="AY871" s="246" t="s">
        <v>153</v>
      </c>
    </row>
    <row r="872" s="14" customFormat="1">
      <c r="A872" s="14"/>
      <c r="B872" s="236"/>
      <c r="C872" s="237"/>
      <c r="D872" s="227" t="s">
        <v>164</v>
      </c>
      <c r="E872" s="238" t="s">
        <v>19</v>
      </c>
      <c r="F872" s="239" t="s">
        <v>695</v>
      </c>
      <c r="G872" s="237"/>
      <c r="H872" s="240">
        <v>-5.7000000000000002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6" t="s">
        <v>164</v>
      </c>
      <c r="AU872" s="246" t="s">
        <v>79</v>
      </c>
      <c r="AV872" s="14" t="s">
        <v>79</v>
      </c>
      <c r="AW872" s="14" t="s">
        <v>31</v>
      </c>
      <c r="AX872" s="14" t="s">
        <v>69</v>
      </c>
      <c r="AY872" s="246" t="s">
        <v>153</v>
      </c>
    </row>
    <row r="873" s="15" customFormat="1">
      <c r="A873" s="15"/>
      <c r="B873" s="247"/>
      <c r="C873" s="248"/>
      <c r="D873" s="227" t="s">
        <v>164</v>
      </c>
      <c r="E873" s="249" t="s">
        <v>19</v>
      </c>
      <c r="F873" s="250" t="s">
        <v>167</v>
      </c>
      <c r="G873" s="248"/>
      <c r="H873" s="251">
        <v>124.815</v>
      </c>
      <c r="I873" s="252"/>
      <c r="J873" s="248"/>
      <c r="K873" s="248"/>
      <c r="L873" s="253"/>
      <c r="M873" s="254"/>
      <c r="N873" s="255"/>
      <c r="O873" s="255"/>
      <c r="P873" s="255"/>
      <c r="Q873" s="255"/>
      <c r="R873" s="255"/>
      <c r="S873" s="255"/>
      <c r="T873" s="256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7" t="s">
        <v>164</v>
      </c>
      <c r="AU873" s="257" t="s">
        <v>79</v>
      </c>
      <c r="AV873" s="15" t="s">
        <v>160</v>
      </c>
      <c r="AW873" s="15" t="s">
        <v>31</v>
      </c>
      <c r="AX873" s="15" t="s">
        <v>77</v>
      </c>
      <c r="AY873" s="257" t="s">
        <v>153</v>
      </c>
    </row>
    <row r="874" s="2" customFormat="1" ht="24.15" customHeight="1">
      <c r="A874" s="41"/>
      <c r="B874" s="42"/>
      <c r="C874" s="207" t="s">
        <v>696</v>
      </c>
      <c r="D874" s="207" t="s">
        <v>155</v>
      </c>
      <c r="E874" s="208" t="s">
        <v>697</v>
      </c>
      <c r="F874" s="209" t="s">
        <v>698</v>
      </c>
      <c r="G874" s="210" t="s">
        <v>158</v>
      </c>
      <c r="H874" s="211">
        <v>12.6</v>
      </c>
      <c r="I874" s="212"/>
      <c r="J874" s="213">
        <f>ROUND(I874*H874,2)</f>
        <v>0</v>
      </c>
      <c r="K874" s="209" t="s">
        <v>159</v>
      </c>
      <c r="L874" s="47"/>
      <c r="M874" s="214" t="s">
        <v>19</v>
      </c>
      <c r="N874" s="215" t="s">
        <v>40</v>
      </c>
      <c r="O874" s="87"/>
      <c r="P874" s="216">
        <f>O874*H874</f>
        <v>0</v>
      </c>
      <c r="Q874" s="216">
        <v>0.0028500000000000001</v>
      </c>
      <c r="R874" s="216">
        <f>Q874*H874</f>
        <v>0.035909999999999997</v>
      </c>
      <c r="S874" s="216">
        <v>0</v>
      </c>
      <c r="T874" s="217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8" t="s">
        <v>160</v>
      </c>
      <c r="AT874" s="218" t="s">
        <v>155</v>
      </c>
      <c r="AU874" s="218" t="s">
        <v>79</v>
      </c>
      <c r="AY874" s="20" t="s">
        <v>153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20" t="s">
        <v>77</v>
      </c>
      <c r="BK874" s="219">
        <f>ROUND(I874*H874,2)</f>
        <v>0</v>
      </c>
      <c r="BL874" s="20" t="s">
        <v>160</v>
      </c>
      <c r="BM874" s="218" t="s">
        <v>699</v>
      </c>
    </row>
    <row r="875" s="2" customFormat="1">
      <c r="A875" s="41"/>
      <c r="B875" s="42"/>
      <c r="C875" s="43"/>
      <c r="D875" s="220" t="s">
        <v>162</v>
      </c>
      <c r="E875" s="43"/>
      <c r="F875" s="221" t="s">
        <v>700</v>
      </c>
      <c r="G875" s="43"/>
      <c r="H875" s="43"/>
      <c r="I875" s="222"/>
      <c r="J875" s="43"/>
      <c r="K875" s="43"/>
      <c r="L875" s="47"/>
      <c r="M875" s="223"/>
      <c r="N875" s="224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162</v>
      </c>
      <c r="AU875" s="20" t="s">
        <v>79</v>
      </c>
    </row>
    <row r="876" s="13" customFormat="1">
      <c r="A876" s="13"/>
      <c r="B876" s="225"/>
      <c r="C876" s="226"/>
      <c r="D876" s="227" t="s">
        <v>164</v>
      </c>
      <c r="E876" s="228" t="s">
        <v>19</v>
      </c>
      <c r="F876" s="229" t="s">
        <v>674</v>
      </c>
      <c r="G876" s="226"/>
      <c r="H876" s="228" t="s">
        <v>19</v>
      </c>
      <c r="I876" s="230"/>
      <c r="J876" s="226"/>
      <c r="K876" s="226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164</v>
      </c>
      <c r="AU876" s="235" t="s">
        <v>79</v>
      </c>
      <c r="AV876" s="13" t="s">
        <v>77</v>
      </c>
      <c r="AW876" s="13" t="s">
        <v>31</v>
      </c>
      <c r="AX876" s="13" t="s">
        <v>69</v>
      </c>
      <c r="AY876" s="235" t="s">
        <v>153</v>
      </c>
    </row>
    <row r="877" s="14" customFormat="1">
      <c r="A877" s="14"/>
      <c r="B877" s="236"/>
      <c r="C877" s="237"/>
      <c r="D877" s="227" t="s">
        <v>164</v>
      </c>
      <c r="E877" s="238" t="s">
        <v>19</v>
      </c>
      <c r="F877" s="239" t="s">
        <v>675</v>
      </c>
      <c r="G877" s="237"/>
      <c r="H877" s="240">
        <v>12.6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164</v>
      </c>
      <c r="AU877" s="246" t="s">
        <v>79</v>
      </c>
      <c r="AV877" s="14" t="s">
        <v>79</v>
      </c>
      <c r="AW877" s="14" t="s">
        <v>31</v>
      </c>
      <c r="AX877" s="14" t="s">
        <v>69</v>
      </c>
      <c r="AY877" s="246" t="s">
        <v>153</v>
      </c>
    </row>
    <row r="878" s="15" customFormat="1">
      <c r="A878" s="15"/>
      <c r="B878" s="247"/>
      <c r="C878" s="248"/>
      <c r="D878" s="227" t="s">
        <v>164</v>
      </c>
      <c r="E878" s="249" t="s">
        <v>19</v>
      </c>
      <c r="F878" s="250" t="s">
        <v>167</v>
      </c>
      <c r="G878" s="248"/>
      <c r="H878" s="251">
        <v>12.6</v>
      </c>
      <c r="I878" s="252"/>
      <c r="J878" s="248"/>
      <c r="K878" s="248"/>
      <c r="L878" s="253"/>
      <c r="M878" s="254"/>
      <c r="N878" s="255"/>
      <c r="O878" s="255"/>
      <c r="P878" s="255"/>
      <c r="Q878" s="255"/>
      <c r="R878" s="255"/>
      <c r="S878" s="255"/>
      <c r="T878" s="256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57" t="s">
        <v>164</v>
      </c>
      <c r="AU878" s="257" t="s">
        <v>79</v>
      </c>
      <c r="AV878" s="15" t="s">
        <v>160</v>
      </c>
      <c r="AW878" s="15" t="s">
        <v>31</v>
      </c>
      <c r="AX878" s="15" t="s">
        <v>77</v>
      </c>
      <c r="AY878" s="257" t="s">
        <v>153</v>
      </c>
    </row>
    <row r="879" s="2" customFormat="1" ht="16.5" customHeight="1">
      <c r="A879" s="41"/>
      <c r="B879" s="42"/>
      <c r="C879" s="207" t="s">
        <v>701</v>
      </c>
      <c r="D879" s="207" t="s">
        <v>155</v>
      </c>
      <c r="E879" s="208" t="s">
        <v>702</v>
      </c>
      <c r="F879" s="209" t="s">
        <v>703</v>
      </c>
      <c r="G879" s="210" t="s">
        <v>158</v>
      </c>
      <c r="H879" s="211">
        <v>135.16499999999999</v>
      </c>
      <c r="I879" s="212"/>
      <c r="J879" s="213">
        <f>ROUND(I879*H879,2)</f>
        <v>0</v>
      </c>
      <c r="K879" s="209" t="s">
        <v>159</v>
      </c>
      <c r="L879" s="47"/>
      <c r="M879" s="214" t="s">
        <v>19</v>
      </c>
      <c r="N879" s="215" t="s">
        <v>40</v>
      </c>
      <c r="O879" s="87"/>
      <c r="P879" s="216">
        <f>O879*H879</f>
        <v>0</v>
      </c>
      <c r="Q879" s="216">
        <v>0</v>
      </c>
      <c r="R879" s="216">
        <f>Q879*H879</f>
        <v>0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160</v>
      </c>
      <c r="AT879" s="218" t="s">
        <v>155</v>
      </c>
      <c r="AU879" s="218" t="s">
        <v>79</v>
      </c>
      <c r="AY879" s="20" t="s">
        <v>153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77</v>
      </c>
      <c r="BK879" s="219">
        <f>ROUND(I879*H879,2)</f>
        <v>0</v>
      </c>
      <c r="BL879" s="20" t="s">
        <v>160</v>
      </c>
      <c r="BM879" s="218" t="s">
        <v>704</v>
      </c>
    </row>
    <row r="880" s="2" customFormat="1">
      <c r="A880" s="41"/>
      <c r="B880" s="42"/>
      <c r="C880" s="43"/>
      <c r="D880" s="220" t="s">
        <v>162</v>
      </c>
      <c r="E880" s="43"/>
      <c r="F880" s="221" t="s">
        <v>705</v>
      </c>
      <c r="G880" s="43"/>
      <c r="H880" s="43"/>
      <c r="I880" s="222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162</v>
      </c>
      <c r="AU880" s="20" t="s">
        <v>79</v>
      </c>
    </row>
    <row r="881" s="13" customFormat="1">
      <c r="A881" s="13"/>
      <c r="B881" s="225"/>
      <c r="C881" s="226"/>
      <c r="D881" s="227" t="s">
        <v>164</v>
      </c>
      <c r="E881" s="228" t="s">
        <v>19</v>
      </c>
      <c r="F881" s="229" t="s">
        <v>706</v>
      </c>
      <c r="G881" s="226"/>
      <c r="H881" s="228" t="s">
        <v>19</v>
      </c>
      <c r="I881" s="230"/>
      <c r="J881" s="226"/>
      <c r="K881" s="226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164</v>
      </c>
      <c r="AU881" s="235" t="s">
        <v>79</v>
      </c>
      <c r="AV881" s="13" t="s">
        <v>77</v>
      </c>
      <c r="AW881" s="13" t="s">
        <v>31</v>
      </c>
      <c r="AX881" s="13" t="s">
        <v>69</v>
      </c>
      <c r="AY881" s="235" t="s">
        <v>153</v>
      </c>
    </row>
    <row r="882" s="14" customFormat="1">
      <c r="A882" s="14"/>
      <c r="B882" s="236"/>
      <c r="C882" s="237"/>
      <c r="D882" s="227" t="s">
        <v>164</v>
      </c>
      <c r="E882" s="238" t="s">
        <v>19</v>
      </c>
      <c r="F882" s="239" t="s">
        <v>707</v>
      </c>
      <c r="G882" s="237"/>
      <c r="H882" s="240">
        <v>10.35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164</v>
      </c>
      <c r="AU882" s="246" t="s">
        <v>79</v>
      </c>
      <c r="AV882" s="14" t="s">
        <v>79</v>
      </c>
      <c r="AW882" s="14" t="s">
        <v>31</v>
      </c>
      <c r="AX882" s="14" t="s">
        <v>69</v>
      </c>
      <c r="AY882" s="246" t="s">
        <v>153</v>
      </c>
    </row>
    <row r="883" s="13" customFormat="1">
      <c r="A883" s="13"/>
      <c r="B883" s="225"/>
      <c r="C883" s="226"/>
      <c r="D883" s="227" t="s">
        <v>164</v>
      </c>
      <c r="E883" s="228" t="s">
        <v>19</v>
      </c>
      <c r="F883" s="229" t="s">
        <v>691</v>
      </c>
      <c r="G883" s="226"/>
      <c r="H883" s="228" t="s">
        <v>19</v>
      </c>
      <c r="I883" s="230"/>
      <c r="J883" s="226"/>
      <c r="K883" s="226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164</v>
      </c>
      <c r="AU883" s="235" t="s">
        <v>79</v>
      </c>
      <c r="AV883" s="13" t="s">
        <v>77</v>
      </c>
      <c r="AW883" s="13" t="s">
        <v>31</v>
      </c>
      <c r="AX883" s="13" t="s">
        <v>69</v>
      </c>
      <c r="AY883" s="235" t="s">
        <v>153</v>
      </c>
    </row>
    <row r="884" s="14" customFormat="1">
      <c r="A884" s="14"/>
      <c r="B884" s="236"/>
      <c r="C884" s="237"/>
      <c r="D884" s="227" t="s">
        <v>164</v>
      </c>
      <c r="E884" s="238" t="s">
        <v>19</v>
      </c>
      <c r="F884" s="239" t="s">
        <v>692</v>
      </c>
      <c r="G884" s="237"/>
      <c r="H884" s="240">
        <v>160.81999999999999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6" t="s">
        <v>164</v>
      </c>
      <c r="AU884" s="246" t="s">
        <v>79</v>
      </c>
      <c r="AV884" s="14" t="s">
        <v>79</v>
      </c>
      <c r="AW884" s="14" t="s">
        <v>31</v>
      </c>
      <c r="AX884" s="14" t="s">
        <v>69</v>
      </c>
      <c r="AY884" s="246" t="s">
        <v>153</v>
      </c>
    </row>
    <row r="885" s="13" customFormat="1">
      <c r="A885" s="13"/>
      <c r="B885" s="225"/>
      <c r="C885" s="226"/>
      <c r="D885" s="227" t="s">
        <v>164</v>
      </c>
      <c r="E885" s="228" t="s">
        <v>19</v>
      </c>
      <c r="F885" s="229" t="s">
        <v>541</v>
      </c>
      <c r="G885" s="226"/>
      <c r="H885" s="228" t="s">
        <v>19</v>
      </c>
      <c r="I885" s="230"/>
      <c r="J885" s="226"/>
      <c r="K885" s="226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164</v>
      </c>
      <c r="AU885" s="235" t="s">
        <v>79</v>
      </c>
      <c r="AV885" s="13" t="s">
        <v>77</v>
      </c>
      <c r="AW885" s="13" t="s">
        <v>31</v>
      </c>
      <c r="AX885" s="13" t="s">
        <v>69</v>
      </c>
      <c r="AY885" s="235" t="s">
        <v>153</v>
      </c>
    </row>
    <row r="886" s="14" customFormat="1">
      <c r="A886" s="14"/>
      <c r="B886" s="236"/>
      <c r="C886" s="237"/>
      <c r="D886" s="227" t="s">
        <v>164</v>
      </c>
      <c r="E886" s="238" t="s">
        <v>19</v>
      </c>
      <c r="F886" s="239" t="s">
        <v>693</v>
      </c>
      <c r="G886" s="237"/>
      <c r="H886" s="240">
        <v>-25.079999999999998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164</v>
      </c>
      <c r="AU886" s="246" t="s">
        <v>79</v>
      </c>
      <c r="AV886" s="14" t="s">
        <v>79</v>
      </c>
      <c r="AW886" s="14" t="s">
        <v>31</v>
      </c>
      <c r="AX886" s="14" t="s">
        <v>69</v>
      </c>
      <c r="AY886" s="246" t="s">
        <v>153</v>
      </c>
    </row>
    <row r="887" s="14" customFormat="1">
      <c r="A887" s="14"/>
      <c r="B887" s="236"/>
      <c r="C887" s="237"/>
      <c r="D887" s="227" t="s">
        <v>164</v>
      </c>
      <c r="E887" s="238" t="s">
        <v>19</v>
      </c>
      <c r="F887" s="239" t="s">
        <v>694</v>
      </c>
      <c r="G887" s="237"/>
      <c r="H887" s="240">
        <v>-5.2249999999999996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164</v>
      </c>
      <c r="AU887" s="246" t="s">
        <v>79</v>
      </c>
      <c r="AV887" s="14" t="s">
        <v>79</v>
      </c>
      <c r="AW887" s="14" t="s">
        <v>31</v>
      </c>
      <c r="AX887" s="14" t="s">
        <v>69</v>
      </c>
      <c r="AY887" s="246" t="s">
        <v>153</v>
      </c>
    </row>
    <row r="888" s="14" customFormat="1">
      <c r="A888" s="14"/>
      <c r="B888" s="236"/>
      <c r="C888" s="237"/>
      <c r="D888" s="227" t="s">
        <v>164</v>
      </c>
      <c r="E888" s="238" t="s">
        <v>19</v>
      </c>
      <c r="F888" s="239" t="s">
        <v>695</v>
      </c>
      <c r="G888" s="237"/>
      <c r="H888" s="240">
        <v>-5.7000000000000002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164</v>
      </c>
      <c r="AU888" s="246" t="s">
        <v>79</v>
      </c>
      <c r="AV888" s="14" t="s">
        <v>79</v>
      </c>
      <c r="AW888" s="14" t="s">
        <v>31</v>
      </c>
      <c r="AX888" s="14" t="s">
        <v>69</v>
      </c>
      <c r="AY888" s="246" t="s">
        <v>153</v>
      </c>
    </row>
    <row r="889" s="15" customFormat="1">
      <c r="A889" s="15"/>
      <c r="B889" s="247"/>
      <c r="C889" s="248"/>
      <c r="D889" s="227" t="s">
        <v>164</v>
      </c>
      <c r="E889" s="249" t="s">
        <v>19</v>
      </c>
      <c r="F889" s="250" t="s">
        <v>167</v>
      </c>
      <c r="G889" s="248"/>
      <c r="H889" s="251">
        <v>135.16499999999999</v>
      </c>
      <c r="I889" s="252"/>
      <c r="J889" s="248"/>
      <c r="K889" s="248"/>
      <c r="L889" s="253"/>
      <c r="M889" s="254"/>
      <c r="N889" s="255"/>
      <c r="O889" s="255"/>
      <c r="P889" s="255"/>
      <c r="Q889" s="255"/>
      <c r="R889" s="255"/>
      <c r="S889" s="255"/>
      <c r="T889" s="256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57" t="s">
        <v>164</v>
      </c>
      <c r="AU889" s="257" t="s">
        <v>79</v>
      </c>
      <c r="AV889" s="15" t="s">
        <v>160</v>
      </c>
      <c r="AW889" s="15" t="s">
        <v>31</v>
      </c>
      <c r="AX889" s="15" t="s">
        <v>77</v>
      </c>
      <c r="AY889" s="257" t="s">
        <v>153</v>
      </c>
    </row>
    <row r="890" s="2" customFormat="1" ht="24.15" customHeight="1">
      <c r="A890" s="41"/>
      <c r="B890" s="42"/>
      <c r="C890" s="207" t="s">
        <v>708</v>
      </c>
      <c r="D890" s="207" t="s">
        <v>155</v>
      </c>
      <c r="E890" s="208" t="s">
        <v>709</v>
      </c>
      <c r="F890" s="209" t="s">
        <v>710</v>
      </c>
      <c r="G890" s="210" t="s">
        <v>195</v>
      </c>
      <c r="H890" s="211">
        <v>19</v>
      </c>
      <c r="I890" s="212"/>
      <c r="J890" s="213">
        <f>ROUND(I890*H890,2)</f>
        <v>0</v>
      </c>
      <c r="K890" s="209" t="s">
        <v>159</v>
      </c>
      <c r="L890" s="47"/>
      <c r="M890" s="214" t="s">
        <v>19</v>
      </c>
      <c r="N890" s="215" t="s">
        <v>40</v>
      </c>
      <c r="O890" s="87"/>
      <c r="P890" s="216">
        <f>O890*H890</f>
        <v>0</v>
      </c>
      <c r="Q890" s="216">
        <v>0.017770000000000001</v>
      </c>
      <c r="R890" s="216">
        <f>Q890*H890</f>
        <v>0.33763000000000004</v>
      </c>
      <c r="S890" s="216">
        <v>0</v>
      </c>
      <c r="T890" s="217">
        <f>S890*H890</f>
        <v>0</v>
      </c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R890" s="218" t="s">
        <v>160</v>
      </c>
      <c r="AT890" s="218" t="s">
        <v>155</v>
      </c>
      <c r="AU890" s="218" t="s">
        <v>79</v>
      </c>
      <c r="AY890" s="20" t="s">
        <v>153</v>
      </c>
      <c r="BE890" s="219">
        <f>IF(N890="základní",J890,0)</f>
        <v>0</v>
      </c>
      <c r="BF890" s="219">
        <f>IF(N890="snížená",J890,0)</f>
        <v>0</v>
      </c>
      <c r="BG890" s="219">
        <f>IF(N890="zákl. přenesená",J890,0)</f>
        <v>0</v>
      </c>
      <c r="BH890" s="219">
        <f>IF(N890="sníž. přenesená",J890,0)</f>
        <v>0</v>
      </c>
      <c r="BI890" s="219">
        <f>IF(N890="nulová",J890,0)</f>
        <v>0</v>
      </c>
      <c r="BJ890" s="20" t="s">
        <v>77</v>
      </c>
      <c r="BK890" s="219">
        <f>ROUND(I890*H890,2)</f>
        <v>0</v>
      </c>
      <c r="BL890" s="20" t="s">
        <v>160</v>
      </c>
      <c r="BM890" s="218" t="s">
        <v>711</v>
      </c>
    </row>
    <row r="891" s="2" customFormat="1">
      <c r="A891" s="41"/>
      <c r="B891" s="42"/>
      <c r="C891" s="43"/>
      <c r="D891" s="220" t="s">
        <v>162</v>
      </c>
      <c r="E891" s="43"/>
      <c r="F891" s="221" t="s">
        <v>712</v>
      </c>
      <c r="G891" s="43"/>
      <c r="H891" s="43"/>
      <c r="I891" s="222"/>
      <c r="J891" s="43"/>
      <c r="K891" s="43"/>
      <c r="L891" s="47"/>
      <c r="M891" s="223"/>
      <c r="N891" s="224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20" t="s">
        <v>162</v>
      </c>
      <c r="AU891" s="20" t="s">
        <v>79</v>
      </c>
    </row>
    <row r="892" s="13" customFormat="1">
      <c r="A892" s="13"/>
      <c r="B892" s="225"/>
      <c r="C892" s="226"/>
      <c r="D892" s="227" t="s">
        <v>164</v>
      </c>
      <c r="E892" s="228" t="s">
        <v>19</v>
      </c>
      <c r="F892" s="229" t="s">
        <v>713</v>
      </c>
      <c r="G892" s="226"/>
      <c r="H892" s="228" t="s">
        <v>19</v>
      </c>
      <c r="I892" s="230"/>
      <c r="J892" s="226"/>
      <c r="K892" s="226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164</v>
      </c>
      <c r="AU892" s="235" t="s">
        <v>79</v>
      </c>
      <c r="AV892" s="13" t="s">
        <v>77</v>
      </c>
      <c r="AW892" s="13" t="s">
        <v>31</v>
      </c>
      <c r="AX892" s="13" t="s">
        <v>69</v>
      </c>
      <c r="AY892" s="235" t="s">
        <v>153</v>
      </c>
    </row>
    <row r="893" s="14" customFormat="1">
      <c r="A893" s="14"/>
      <c r="B893" s="236"/>
      <c r="C893" s="237"/>
      <c r="D893" s="227" t="s">
        <v>164</v>
      </c>
      <c r="E893" s="238" t="s">
        <v>19</v>
      </c>
      <c r="F893" s="239" t="s">
        <v>77</v>
      </c>
      <c r="G893" s="237"/>
      <c r="H893" s="240">
        <v>1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164</v>
      </c>
      <c r="AU893" s="246" t="s">
        <v>79</v>
      </c>
      <c r="AV893" s="14" t="s">
        <v>79</v>
      </c>
      <c r="AW893" s="14" t="s">
        <v>31</v>
      </c>
      <c r="AX893" s="14" t="s">
        <v>69</v>
      </c>
      <c r="AY893" s="246" t="s">
        <v>153</v>
      </c>
    </row>
    <row r="894" s="13" customFormat="1">
      <c r="A894" s="13"/>
      <c r="B894" s="225"/>
      <c r="C894" s="226"/>
      <c r="D894" s="227" t="s">
        <v>164</v>
      </c>
      <c r="E894" s="228" t="s">
        <v>19</v>
      </c>
      <c r="F894" s="229" t="s">
        <v>714</v>
      </c>
      <c r="G894" s="226"/>
      <c r="H894" s="228" t="s">
        <v>19</v>
      </c>
      <c r="I894" s="230"/>
      <c r="J894" s="226"/>
      <c r="K894" s="226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164</v>
      </c>
      <c r="AU894" s="235" t="s">
        <v>79</v>
      </c>
      <c r="AV894" s="13" t="s">
        <v>77</v>
      </c>
      <c r="AW894" s="13" t="s">
        <v>31</v>
      </c>
      <c r="AX894" s="13" t="s">
        <v>69</v>
      </c>
      <c r="AY894" s="235" t="s">
        <v>153</v>
      </c>
    </row>
    <row r="895" s="14" customFormat="1">
      <c r="A895" s="14"/>
      <c r="B895" s="236"/>
      <c r="C895" s="237"/>
      <c r="D895" s="227" t="s">
        <v>164</v>
      </c>
      <c r="E895" s="238" t="s">
        <v>19</v>
      </c>
      <c r="F895" s="239" t="s">
        <v>77</v>
      </c>
      <c r="G895" s="237"/>
      <c r="H895" s="240">
        <v>1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164</v>
      </c>
      <c r="AU895" s="246" t="s">
        <v>79</v>
      </c>
      <c r="AV895" s="14" t="s">
        <v>79</v>
      </c>
      <c r="AW895" s="14" t="s">
        <v>31</v>
      </c>
      <c r="AX895" s="14" t="s">
        <v>69</v>
      </c>
      <c r="AY895" s="246" t="s">
        <v>153</v>
      </c>
    </row>
    <row r="896" s="13" customFormat="1">
      <c r="A896" s="13"/>
      <c r="B896" s="225"/>
      <c r="C896" s="226"/>
      <c r="D896" s="227" t="s">
        <v>164</v>
      </c>
      <c r="E896" s="228" t="s">
        <v>19</v>
      </c>
      <c r="F896" s="229" t="s">
        <v>715</v>
      </c>
      <c r="G896" s="226"/>
      <c r="H896" s="228" t="s">
        <v>19</v>
      </c>
      <c r="I896" s="230"/>
      <c r="J896" s="226"/>
      <c r="K896" s="226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164</v>
      </c>
      <c r="AU896" s="235" t="s">
        <v>79</v>
      </c>
      <c r="AV896" s="13" t="s">
        <v>77</v>
      </c>
      <c r="AW896" s="13" t="s">
        <v>31</v>
      </c>
      <c r="AX896" s="13" t="s">
        <v>69</v>
      </c>
      <c r="AY896" s="235" t="s">
        <v>153</v>
      </c>
    </row>
    <row r="897" s="14" customFormat="1">
      <c r="A897" s="14"/>
      <c r="B897" s="236"/>
      <c r="C897" s="237"/>
      <c r="D897" s="227" t="s">
        <v>164</v>
      </c>
      <c r="E897" s="238" t="s">
        <v>19</v>
      </c>
      <c r="F897" s="239" t="s">
        <v>716</v>
      </c>
      <c r="G897" s="237"/>
      <c r="H897" s="240">
        <v>5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164</v>
      </c>
      <c r="AU897" s="246" t="s">
        <v>79</v>
      </c>
      <c r="AV897" s="14" t="s">
        <v>79</v>
      </c>
      <c r="AW897" s="14" t="s">
        <v>31</v>
      </c>
      <c r="AX897" s="14" t="s">
        <v>69</v>
      </c>
      <c r="AY897" s="246" t="s">
        <v>153</v>
      </c>
    </row>
    <row r="898" s="13" customFormat="1">
      <c r="A898" s="13"/>
      <c r="B898" s="225"/>
      <c r="C898" s="226"/>
      <c r="D898" s="227" t="s">
        <v>164</v>
      </c>
      <c r="E898" s="228" t="s">
        <v>19</v>
      </c>
      <c r="F898" s="229" t="s">
        <v>717</v>
      </c>
      <c r="G898" s="226"/>
      <c r="H898" s="228" t="s">
        <v>19</v>
      </c>
      <c r="I898" s="230"/>
      <c r="J898" s="226"/>
      <c r="K898" s="226"/>
      <c r="L898" s="231"/>
      <c r="M898" s="232"/>
      <c r="N898" s="233"/>
      <c r="O898" s="233"/>
      <c r="P898" s="233"/>
      <c r="Q898" s="233"/>
      <c r="R898" s="233"/>
      <c r="S898" s="233"/>
      <c r="T898" s="23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5" t="s">
        <v>164</v>
      </c>
      <c r="AU898" s="235" t="s">
        <v>79</v>
      </c>
      <c r="AV898" s="13" t="s">
        <v>77</v>
      </c>
      <c r="AW898" s="13" t="s">
        <v>31</v>
      </c>
      <c r="AX898" s="13" t="s">
        <v>69</v>
      </c>
      <c r="AY898" s="235" t="s">
        <v>153</v>
      </c>
    </row>
    <row r="899" s="14" customFormat="1">
      <c r="A899" s="14"/>
      <c r="B899" s="236"/>
      <c r="C899" s="237"/>
      <c r="D899" s="227" t="s">
        <v>164</v>
      </c>
      <c r="E899" s="238" t="s">
        <v>19</v>
      </c>
      <c r="F899" s="239" t="s">
        <v>77</v>
      </c>
      <c r="G899" s="237"/>
      <c r="H899" s="240">
        <v>1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6" t="s">
        <v>164</v>
      </c>
      <c r="AU899" s="246" t="s">
        <v>79</v>
      </c>
      <c r="AV899" s="14" t="s">
        <v>79</v>
      </c>
      <c r="AW899" s="14" t="s">
        <v>31</v>
      </c>
      <c r="AX899" s="14" t="s">
        <v>69</v>
      </c>
      <c r="AY899" s="246" t="s">
        <v>153</v>
      </c>
    </row>
    <row r="900" s="13" customFormat="1">
      <c r="A900" s="13"/>
      <c r="B900" s="225"/>
      <c r="C900" s="226"/>
      <c r="D900" s="227" t="s">
        <v>164</v>
      </c>
      <c r="E900" s="228" t="s">
        <v>19</v>
      </c>
      <c r="F900" s="229" t="s">
        <v>718</v>
      </c>
      <c r="G900" s="226"/>
      <c r="H900" s="228" t="s">
        <v>19</v>
      </c>
      <c r="I900" s="230"/>
      <c r="J900" s="226"/>
      <c r="K900" s="226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164</v>
      </c>
      <c r="AU900" s="235" t="s">
        <v>79</v>
      </c>
      <c r="AV900" s="13" t="s">
        <v>77</v>
      </c>
      <c r="AW900" s="13" t="s">
        <v>31</v>
      </c>
      <c r="AX900" s="13" t="s">
        <v>69</v>
      </c>
      <c r="AY900" s="235" t="s">
        <v>153</v>
      </c>
    </row>
    <row r="901" s="13" customFormat="1">
      <c r="A901" s="13"/>
      <c r="B901" s="225"/>
      <c r="C901" s="226"/>
      <c r="D901" s="227" t="s">
        <v>164</v>
      </c>
      <c r="E901" s="228" t="s">
        <v>19</v>
      </c>
      <c r="F901" s="229" t="s">
        <v>719</v>
      </c>
      <c r="G901" s="226"/>
      <c r="H901" s="228" t="s">
        <v>19</v>
      </c>
      <c r="I901" s="230"/>
      <c r="J901" s="226"/>
      <c r="K901" s="226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164</v>
      </c>
      <c r="AU901" s="235" t="s">
        <v>79</v>
      </c>
      <c r="AV901" s="13" t="s">
        <v>77</v>
      </c>
      <c r="AW901" s="13" t="s">
        <v>31</v>
      </c>
      <c r="AX901" s="13" t="s">
        <v>69</v>
      </c>
      <c r="AY901" s="235" t="s">
        <v>153</v>
      </c>
    </row>
    <row r="902" s="14" customFormat="1">
      <c r="A902" s="14"/>
      <c r="B902" s="236"/>
      <c r="C902" s="237"/>
      <c r="D902" s="227" t="s">
        <v>164</v>
      </c>
      <c r="E902" s="238" t="s">
        <v>19</v>
      </c>
      <c r="F902" s="239" t="s">
        <v>186</v>
      </c>
      <c r="G902" s="237"/>
      <c r="H902" s="240">
        <v>5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6" t="s">
        <v>164</v>
      </c>
      <c r="AU902" s="246" t="s">
        <v>79</v>
      </c>
      <c r="AV902" s="14" t="s">
        <v>79</v>
      </c>
      <c r="AW902" s="14" t="s">
        <v>31</v>
      </c>
      <c r="AX902" s="14" t="s">
        <v>69</v>
      </c>
      <c r="AY902" s="246" t="s">
        <v>153</v>
      </c>
    </row>
    <row r="903" s="13" customFormat="1">
      <c r="A903" s="13"/>
      <c r="B903" s="225"/>
      <c r="C903" s="226"/>
      <c r="D903" s="227" t="s">
        <v>164</v>
      </c>
      <c r="E903" s="228" t="s">
        <v>19</v>
      </c>
      <c r="F903" s="229" t="s">
        <v>720</v>
      </c>
      <c r="G903" s="226"/>
      <c r="H903" s="228" t="s">
        <v>19</v>
      </c>
      <c r="I903" s="230"/>
      <c r="J903" s="226"/>
      <c r="K903" s="226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164</v>
      </c>
      <c r="AU903" s="235" t="s">
        <v>79</v>
      </c>
      <c r="AV903" s="13" t="s">
        <v>77</v>
      </c>
      <c r="AW903" s="13" t="s">
        <v>31</v>
      </c>
      <c r="AX903" s="13" t="s">
        <v>69</v>
      </c>
      <c r="AY903" s="235" t="s">
        <v>153</v>
      </c>
    </row>
    <row r="904" s="14" customFormat="1">
      <c r="A904" s="14"/>
      <c r="B904" s="236"/>
      <c r="C904" s="237"/>
      <c r="D904" s="227" t="s">
        <v>164</v>
      </c>
      <c r="E904" s="238" t="s">
        <v>19</v>
      </c>
      <c r="F904" s="239" t="s">
        <v>173</v>
      </c>
      <c r="G904" s="237"/>
      <c r="H904" s="240">
        <v>3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6" t="s">
        <v>164</v>
      </c>
      <c r="AU904" s="246" t="s">
        <v>79</v>
      </c>
      <c r="AV904" s="14" t="s">
        <v>79</v>
      </c>
      <c r="AW904" s="14" t="s">
        <v>31</v>
      </c>
      <c r="AX904" s="14" t="s">
        <v>69</v>
      </c>
      <c r="AY904" s="246" t="s">
        <v>153</v>
      </c>
    </row>
    <row r="905" s="13" customFormat="1">
      <c r="A905" s="13"/>
      <c r="B905" s="225"/>
      <c r="C905" s="226"/>
      <c r="D905" s="227" t="s">
        <v>164</v>
      </c>
      <c r="E905" s="228" t="s">
        <v>19</v>
      </c>
      <c r="F905" s="229" t="s">
        <v>721</v>
      </c>
      <c r="G905" s="226"/>
      <c r="H905" s="228" t="s">
        <v>19</v>
      </c>
      <c r="I905" s="230"/>
      <c r="J905" s="226"/>
      <c r="K905" s="226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164</v>
      </c>
      <c r="AU905" s="235" t="s">
        <v>79</v>
      </c>
      <c r="AV905" s="13" t="s">
        <v>77</v>
      </c>
      <c r="AW905" s="13" t="s">
        <v>31</v>
      </c>
      <c r="AX905" s="13" t="s">
        <v>69</v>
      </c>
      <c r="AY905" s="235" t="s">
        <v>153</v>
      </c>
    </row>
    <row r="906" s="14" customFormat="1">
      <c r="A906" s="14"/>
      <c r="B906" s="236"/>
      <c r="C906" s="237"/>
      <c r="D906" s="227" t="s">
        <v>164</v>
      </c>
      <c r="E906" s="238" t="s">
        <v>19</v>
      </c>
      <c r="F906" s="239" t="s">
        <v>173</v>
      </c>
      <c r="G906" s="237"/>
      <c r="H906" s="240">
        <v>3</v>
      </c>
      <c r="I906" s="241"/>
      <c r="J906" s="237"/>
      <c r="K906" s="237"/>
      <c r="L906" s="242"/>
      <c r="M906" s="243"/>
      <c r="N906" s="244"/>
      <c r="O906" s="244"/>
      <c r="P906" s="244"/>
      <c r="Q906" s="244"/>
      <c r="R906" s="244"/>
      <c r="S906" s="244"/>
      <c r="T906" s="24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6" t="s">
        <v>164</v>
      </c>
      <c r="AU906" s="246" t="s">
        <v>79</v>
      </c>
      <c r="AV906" s="14" t="s">
        <v>79</v>
      </c>
      <c r="AW906" s="14" t="s">
        <v>31</v>
      </c>
      <c r="AX906" s="14" t="s">
        <v>69</v>
      </c>
      <c r="AY906" s="246" t="s">
        <v>153</v>
      </c>
    </row>
    <row r="907" s="15" customFormat="1">
      <c r="A907" s="15"/>
      <c r="B907" s="247"/>
      <c r="C907" s="248"/>
      <c r="D907" s="227" t="s">
        <v>164</v>
      </c>
      <c r="E907" s="249" t="s">
        <v>19</v>
      </c>
      <c r="F907" s="250" t="s">
        <v>167</v>
      </c>
      <c r="G907" s="248"/>
      <c r="H907" s="251">
        <v>19</v>
      </c>
      <c r="I907" s="252"/>
      <c r="J907" s="248"/>
      <c r="K907" s="248"/>
      <c r="L907" s="253"/>
      <c r="M907" s="254"/>
      <c r="N907" s="255"/>
      <c r="O907" s="255"/>
      <c r="P907" s="255"/>
      <c r="Q907" s="255"/>
      <c r="R907" s="255"/>
      <c r="S907" s="255"/>
      <c r="T907" s="256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57" t="s">
        <v>164</v>
      </c>
      <c r="AU907" s="257" t="s">
        <v>79</v>
      </c>
      <c r="AV907" s="15" t="s">
        <v>160</v>
      </c>
      <c r="AW907" s="15" t="s">
        <v>31</v>
      </c>
      <c r="AX907" s="15" t="s">
        <v>77</v>
      </c>
      <c r="AY907" s="257" t="s">
        <v>153</v>
      </c>
    </row>
    <row r="908" s="2" customFormat="1" ht="21.75" customHeight="1">
      <c r="A908" s="41"/>
      <c r="B908" s="42"/>
      <c r="C908" s="258" t="s">
        <v>722</v>
      </c>
      <c r="D908" s="258" t="s">
        <v>253</v>
      </c>
      <c r="E908" s="259" t="s">
        <v>723</v>
      </c>
      <c r="F908" s="260" t="s">
        <v>724</v>
      </c>
      <c r="G908" s="261" t="s">
        <v>195</v>
      </c>
      <c r="H908" s="262">
        <v>6</v>
      </c>
      <c r="I908" s="263"/>
      <c r="J908" s="264">
        <f>ROUND(I908*H908,2)</f>
        <v>0</v>
      </c>
      <c r="K908" s="260" t="s">
        <v>159</v>
      </c>
      <c r="L908" s="265"/>
      <c r="M908" s="266" t="s">
        <v>19</v>
      </c>
      <c r="N908" s="267" t="s">
        <v>40</v>
      </c>
      <c r="O908" s="87"/>
      <c r="P908" s="216">
        <f>O908*H908</f>
        <v>0</v>
      </c>
      <c r="Q908" s="216">
        <v>0.01553</v>
      </c>
      <c r="R908" s="216">
        <f>Q908*H908</f>
        <v>0.093179999999999999</v>
      </c>
      <c r="S908" s="216">
        <v>0</v>
      </c>
      <c r="T908" s="217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18" t="s">
        <v>203</v>
      </c>
      <c r="AT908" s="218" t="s">
        <v>253</v>
      </c>
      <c r="AU908" s="218" t="s">
        <v>79</v>
      </c>
      <c r="AY908" s="20" t="s">
        <v>153</v>
      </c>
      <c r="BE908" s="219">
        <f>IF(N908="základní",J908,0)</f>
        <v>0</v>
      </c>
      <c r="BF908" s="219">
        <f>IF(N908="snížená",J908,0)</f>
        <v>0</v>
      </c>
      <c r="BG908" s="219">
        <f>IF(N908="zákl. přenesená",J908,0)</f>
        <v>0</v>
      </c>
      <c r="BH908" s="219">
        <f>IF(N908="sníž. přenesená",J908,0)</f>
        <v>0</v>
      </c>
      <c r="BI908" s="219">
        <f>IF(N908="nulová",J908,0)</f>
        <v>0</v>
      </c>
      <c r="BJ908" s="20" t="s">
        <v>77</v>
      </c>
      <c r="BK908" s="219">
        <f>ROUND(I908*H908,2)</f>
        <v>0</v>
      </c>
      <c r="BL908" s="20" t="s">
        <v>160</v>
      </c>
      <c r="BM908" s="218" t="s">
        <v>725</v>
      </c>
    </row>
    <row r="909" s="13" customFormat="1">
      <c r="A909" s="13"/>
      <c r="B909" s="225"/>
      <c r="C909" s="226"/>
      <c r="D909" s="227" t="s">
        <v>164</v>
      </c>
      <c r="E909" s="228" t="s">
        <v>19</v>
      </c>
      <c r="F909" s="229" t="s">
        <v>726</v>
      </c>
      <c r="G909" s="226"/>
      <c r="H909" s="228" t="s">
        <v>19</v>
      </c>
      <c r="I909" s="230"/>
      <c r="J909" s="226"/>
      <c r="K909" s="226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164</v>
      </c>
      <c r="AU909" s="235" t="s">
        <v>79</v>
      </c>
      <c r="AV909" s="13" t="s">
        <v>77</v>
      </c>
      <c r="AW909" s="13" t="s">
        <v>31</v>
      </c>
      <c r="AX909" s="13" t="s">
        <v>69</v>
      </c>
      <c r="AY909" s="235" t="s">
        <v>153</v>
      </c>
    </row>
    <row r="910" s="13" customFormat="1">
      <c r="A910" s="13"/>
      <c r="B910" s="225"/>
      <c r="C910" s="226"/>
      <c r="D910" s="227" t="s">
        <v>164</v>
      </c>
      <c r="E910" s="228" t="s">
        <v>19</v>
      </c>
      <c r="F910" s="229" t="s">
        <v>727</v>
      </c>
      <c r="G910" s="226"/>
      <c r="H910" s="228" t="s">
        <v>19</v>
      </c>
      <c r="I910" s="230"/>
      <c r="J910" s="226"/>
      <c r="K910" s="226"/>
      <c r="L910" s="231"/>
      <c r="M910" s="232"/>
      <c r="N910" s="233"/>
      <c r="O910" s="233"/>
      <c r="P910" s="233"/>
      <c r="Q910" s="233"/>
      <c r="R910" s="233"/>
      <c r="S910" s="233"/>
      <c r="T910" s="23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5" t="s">
        <v>164</v>
      </c>
      <c r="AU910" s="235" t="s">
        <v>79</v>
      </c>
      <c r="AV910" s="13" t="s">
        <v>77</v>
      </c>
      <c r="AW910" s="13" t="s">
        <v>31</v>
      </c>
      <c r="AX910" s="13" t="s">
        <v>69</v>
      </c>
      <c r="AY910" s="235" t="s">
        <v>153</v>
      </c>
    </row>
    <row r="911" s="14" customFormat="1">
      <c r="A911" s="14"/>
      <c r="B911" s="236"/>
      <c r="C911" s="237"/>
      <c r="D911" s="227" t="s">
        <v>164</v>
      </c>
      <c r="E911" s="238" t="s">
        <v>19</v>
      </c>
      <c r="F911" s="239" t="s">
        <v>77</v>
      </c>
      <c r="G911" s="237"/>
      <c r="H911" s="240">
        <v>1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6" t="s">
        <v>164</v>
      </c>
      <c r="AU911" s="246" t="s">
        <v>79</v>
      </c>
      <c r="AV911" s="14" t="s">
        <v>79</v>
      </c>
      <c r="AW911" s="14" t="s">
        <v>31</v>
      </c>
      <c r="AX911" s="14" t="s">
        <v>69</v>
      </c>
      <c r="AY911" s="246" t="s">
        <v>153</v>
      </c>
    </row>
    <row r="912" s="13" customFormat="1">
      <c r="A912" s="13"/>
      <c r="B912" s="225"/>
      <c r="C912" s="226"/>
      <c r="D912" s="227" t="s">
        <v>164</v>
      </c>
      <c r="E912" s="228" t="s">
        <v>19</v>
      </c>
      <c r="F912" s="229" t="s">
        <v>728</v>
      </c>
      <c r="G912" s="226"/>
      <c r="H912" s="228" t="s">
        <v>19</v>
      </c>
      <c r="I912" s="230"/>
      <c r="J912" s="226"/>
      <c r="K912" s="226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164</v>
      </c>
      <c r="AU912" s="235" t="s">
        <v>79</v>
      </c>
      <c r="AV912" s="13" t="s">
        <v>77</v>
      </c>
      <c r="AW912" s="13" t="s">
        <v>31</v>
      </c>
      <c r="AX912" s="13" t="s">
        <v>69</v>
      </c>
      <c r="AY912" s="235" t="s">
        <v>153</v>
      </c>
    </row>
    <row r="913" s="14" customFormat="1">
      <c r="A913" s="14"/>
      <c r="B913" s="236"/>
      <c r="C913" s="237"/>
      <c r="D913" s="227" t="s">
        <v>164</v>
      </c>
      <c r="E913" s="238" t="s">
        <v>19</v>
      </c>
      <c r="F913" s="239" t="s">
        <v>186</v>
      </c>
      <c r="G913" s="237"/>
      <c r="H913" s="240">
        <v>5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6" t="s">
        <v>164</v>
      </c>
      <c r="AU913" s="246" t="s">
        <v>79</v>
      </c>
      <c r="AV913" s="14" t="s">
        <v>79</v>
      </c>
      <c r="AW913" s="14" t="s">
        <v>31</v>
      </c>
      <c r="AX913" s="14" t="s">
        <v>69</v>
      </c>
      <c r="AY913" s="246" t="s">
        <v>153</v>
      </c>
    </row>
    <row r="914" s="15" customFormat="1">
      <c r="A914" s="15"/>
      <c r="B914" s="247"/>
      <c r="C914" s="248"/>
      <c r="D914" s="227" t="s">
        <v>164</v>
      </c>
      <c r="E914" s="249" t="s">
        <v>19</v>
      </c>
      <c r="F914" s="250" t="s">
        <v>167</v>
      </c>
      <c r="G914" s="248"/>
      <c r="H914" s="251">
        <v>6</v>
      </c>
      <c r="I914" s="252"/>
      <c r="J914" s="248"/>
      <c r="K914" s="248"/>
      <c r="L914" s="253"/>
      <c r="M914" s="254"/>
      <c r="N914" s="255"/>
      <c r="O914" s="255"/>
      <c r="P914" s="255"/>
      <c r="Q914" s="255"/>
      <c r="R914" s="255"/>
      <c r="S914" s="255"/>
      <c r="T914" s="256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57" t="s">
        <v>164</v>
      </c>
      <c r="AU914" s="257" t="s">
        <v>79</v>
      </c>
      <c r="AV914" s="15" t="s">
        <v>160</v>
      </c>
      <c r="AW914" s="15" t="s">
        <v>31</v>
      </c>
      <c r="AX914" s="15" t="s">
        <v>77</v>
      </c>
      <c r="AY914" s="257" t="s">
        <v>153</v>
      </c>
    </row>
    <row r="915" s="2" customFormat="1" ht="21.75" customHeight="1">
      <c r="A915" s="41"/>
      <c r="B915" s="42"/>
      <c r="C915" s="258" t="s">
        <v>729</v>
      </c>
      <c r="D915" s="258" t="s">
        <v>253</v>
      </c>
      <c r="E915" s="259" t="s">
        <v>730</v>
      </c>
      <c r="F915" s="260" t="s">
        <v>731</v>
      </c>
      <c r="G915" s="261" t="s">
        <v>195</v>
      </c>
      <c r="H915" s="262">
        <v>3</v>
      </c>
      <c r="I915" s="263"/>
      <c r="J915" s="264">
        <f>ROUND(I915*H915,2)</f>
        <v>0</v>
      </c>
      <c r="K915" s="260" t="s">
        <v>159</v>
      </c>
      <c r="L915" s="265"/>
      <c r="M915" s="266" t="s">
        <v>19</v>
      </c>
      <c r="N915" s="267" t="s">
        <v>40</v>
      </c>
      <c r="O915" s="87"/>
      <c r="P915" s="216">
        <f>O915*H915</f>
        <v>0</v>
      </c>
      <c r="Q915" s="216">
        <v>0.01521</v>
      </c>
      <c r="R915" s="216">
        <f>Q915*H915</f>
        <v>0.045629999999999997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203</v>
      </c>
      <c r="AT915" s="218" t="s">
        <v>253</v>
      </c>
      <c r="AU915" s="218" t="s">
        <v>79</v>
      </c>
      <c r="AY915" s="20" t="s">
        <v>153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77</v>
      </c>
      <c r="BK915" s="219">
        <f>ROUND(I915*H915,2)</f>
        <v>0</v>
      </c>
      <c r="BL915" s="20" t="s">
        <v>160</v>
      </c>
      <c r="BM915" s="218" t="s">
        <v>732</v>
      </c>
    </row>
    <row r="916" s="13" customFormat="1">
      <c r="A916" s="13"/>
      <c r="B916" s="225"/>
      <c r="C916" s="226"/>
      <c r="D916" s="227" t="s">
        <v>164</v>
      </c>
      <c r="E916" s="228" t="s">
        <v>19</v>
      </c>
      <c r="F916" s="229" t="s">
        <v>733</v>
      </c>
      <c r="G916" s="226"/>
      <c r="H916" s="228" t="s">
        <v>19</v>
      </c>
      <c r="I916" s="230"/>
      <c r="J916" s="226"/>
      <c r="K916" s="226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164</v>
      </c>
      <c r="AU916" s="235" t="s">
        <v>79</v>
      </c>
      <c r="AV916" s="13" t="s">
        <v>77</v>
      </c>
      <c r="AW916" s="13" t="s">
        <v>31</v>
      </c>
      <c r="AX916" s="13" t="s">
        <v>69</v>
      </c>
      <c r="AY916" s="235" t="s">
        <v>153</v>
      </c>
    </row>
    <row r="917" s="14" customFormat="1">
      <c r="A917" s="14"/>
      <c r="B917" s="236"/>
      <c r="C917" s="237"/>
      <c r="D917" s="227" t="s">
        <v>164</v>
      </c>
      <c r="E917" s="238" t="s">
        <v>19</v>
      </c>
      <c r="F917" s="239" t="s">
        <v>173</v>
      </c>
      <c r="G917" s="237"/>
      <c r="H917" s="240">
        <v>3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164</v>
      </c>
      <c r="AU917" s="246" t="s">
        <v>79</v>
      </c>
      <c r="AV917" s="14" t="s">
        <v>79</v>
      </c>
      <c r="AW917" s="14" t="s">
        <v>31</v>
      </c>
      <c r="AX917" s="14" t="s">
        <v>69</v>
      </c>
      <c r="AY917" s="246" t="s">
        <v>153</v>
      </c>
    </row>
    <row r="918" s="15" customFormat="1">
      <c r="A918" s="15"/>
      <c r="B918" s="247"/>
      <c r="C918" s="248"/>
      <c r="D918" s="227" t="s">
        <v>164</v>
      </c>
      <c r="E918" s="249" t="s">
        <v>19</v>
      </c>
      <c r="F918" s="250" t="s">
        <v>167</v>
      </c>
      <c r="G918" s="248"/>
      <c r="H918" s="251">
        <v>3</v>
      </c>
      <c r="I918" s="252"/>
      <c r="J918" s="248"/>
      <c r="K918" s="248"/>
      <c r="L918" s="253"/>
      <c r="M918" s="254"/>
      <c r="N918" s="255"/>
      <c r="O918" s="255"/>
      <c r="P918" s="255"/>
      <c r="Q918" s="255"/>
      <c r="R918" s="255"/>
      <c r="S918" s="255"/>
      <c r="T918" s="256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57" t="s">
        <v>164</v>
      </c>
      <c r="AU918" s="257" t="s">
        <v>79</v>
      </c>
      <c r="AV918" s="15" t="s">
        <v>160</v>
      </c>
      <c r="AW918" s="15" t="s">
        <v>31</v>
      </c>
      <c r="AX918" s="15" t="s">
        <v>77</v>
      </c>
      <c r="AY918" s="257" t="s">
        <v>153</v>
      </c>
    </row>
    <row r="919" s="2" customFormat="1" ht="21.75" customHeight="1">
      <c r="A919" s="41"/>
      <c r="B919" s="42"/>
      <c r="C919" s="258" t="s">
        <v>734</v>
      </c>
      <c r="D919" s="258" t="s">
        <v>253</v>
      </c>
      <c r="E919" s="259" t="s">
        <v>735</v>
      </c>
      <c r="F919" s="260" t="s">
        <v>736</v>
      </c>
      <c r="G919" s="261" t="s">
        <v>195</v>
      </c>
      <c r="H919" s="262">
        <v>3</v>
      </c>
      <c r="I919" s="263"/>
      <c r="J919" s="264">
        <f>ROUND(I919*H919,2)</f>
        <v>0</v>
      </c>
      <c r="K919" s="260" t="s">
        <v>159</v>
      </c>
      <c r="L919" s="265"/>
      <c r="M919" s="266" t="s">
        <v>19</v>
      </c>
      <c r="N919" s="267" t="s">
        <v>40</v>
      </c>
      <c r="O919" s="87"/>
      <c r="P919" s="216">
        <f>O919*H919</f>
        <v>0</v>
      </c>
      <c r="Q919" s="216">
        <v>0.014890000000000001</v>
      </c>
      <c r="R919" s="216">
        <f>Q919*H919</f>
        <v>0.044670000000000001</v>
      </c>
      <c r="S919" s="216">
        <v>0</v>
      </c>
      <c r="T919" s="21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8" t="s">
        <v>203</v>
      </c>
      <c r="AT919" s="218" t="s">
        <v>253</v>
      </c>
      <c r="AU919" s="218" t="s">
        <v>79</v>
      </c>
      <c r="AY919" s="20" t="s">
        <v>153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20" t="s">
        <v>77</v>
      </c>
      <c r="BK919" s="219">
        <f>ROUND(I919*H919,2)</f>
        <v>0</v>
      </c>
      <c r="BL919" s="20" t="s">
        <v>160</v>
      </c>
      <c r="BM919" s="218" t="s">
        <v>737</v>
      </c>
    </row>
    <row r="920" s="13" customFormat="1">
      <c r="A920" s="13"/>
      <c r="B920" s="225"/>
      <c r="C920" s="226"/>
      <c r="D920" s="227" t="s">
        <v>164</v>
      </c>
      <c r="E920" s="228" t="s">
        <v>19</v>
      </c>
      <c r="F920" s="229" t="s">
        <v>733</v>
      </c>
      <c r="G920" s="226"/>
      <c r="H920" s="228" t="s">
        <v>19</v>
      </c>
      <c r="I920" s="230"/>
      <c r="J920" s="226"/>
      <c r="K920" s="226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164</v>
      </c>
      <c r="AU920" s="235" t="s">
        <v>79</v>
      </c>
      <c r="AV920" s="13" t="s">
        <v>77</v>
      </c>
      <c r="AW920" s="13" t="s">
        <v>31</v>
      </c>
      <c r="AX920" s="13" t="s">
        <v>69</v>
      </c>
      <c r="AY920" s="235" t="s">
        <v>153</v>
      </c>
    </row>
    <row r="921" s="14" customFormat="1">
      <c r="A921" s="14"/>
      <c r="B921" s="236"/>
      <c r="C921" s="237"/>
      <c r="D921" s="227" t="s">
        <v>164</v>
      </c>
      <c r="E921" s="238" t="s">
        <v>19</v>
      </c>
      <c r="F921" s="239" t="s">
        <v>173</v>
      </c>
      <c r="G921" s="237"/>
      <c r="H921" s="240">
        <v>3</v>
      </c>
      <c r="I921" s="241"/>
      <c r="J921" s="237"/>
      <c r="K921" s="237"/>
      <c r="L921" s="242"/>
      <c r="M921" s="243"/>
      <c r="N921" s="244"/>
      <c r="O921" s="244"/>
      <c r="P921" s="244"/>
      <c r="Q921" s="244"/>
      <c r="R921" s="244"/>
      <c r="S921" s="244"/>
      <c r="T921" s="24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6" t="s">
        <v>164</v>
      </c>
      <c r="AU921" s="246" t="s">
        <v>79</v>
      </c>
      <c r="AV921" s="14" t="s">
        <v>79</v>
      </c>
      <c r="AW921" s="14" t="s">
        <v>31</v>
      </c>
      <c r="AX921" s="14" t="s">
        <v>69</v>
      </c>
      <c r="AY921" s="246" t="s">
        <v>153</v>
      </c>
    </row>
    <row r="922" s="15" customFormat="1">
      <c r="A922" s="15"/>
      <c r="B922" s="247"/>
      <c r="C922" s="248"/>
      <c r="D922" s="227" t="s">
        <v>164</v>
      </c>
      <c r="E922" s="249" t="s">
        <v>19</v>
      </c>
      <c r="F922" s="250" t="s">
        <v>167</v>
      </c>
      <c r="G922" s="248"/>
      <c r="H922" s="251">
        <v>3</v>
      </c>
      <c r="I922" s="252"/>
      <c r="J922" s="248"/>
      <c r="K922" s="248"/>
      <c r="L922" s="253"/>
      <c r="M922" s="254"/>
      <c r="N922" s="255"/>
      <c r="O922" s="255"/>
      <c r="P922" s="255"/>
      <c r="Q922" s="255"/>
      <c r="R922" s="255"/>
      <c r="S922" s="255"/>
      <c r="T922" s="256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57" t="s">
        <v>164</v>
      </c>
      <c r="AU922" s="257" t="s">
        <v>79</v>
      </c>
      <c r="AV922" s="15" t="s">
        <v>160</v>
      </c>
      <c r="AW922" s="15" t="s">
        <v>31</v>
      </c>
      <c r="AX922" s="15" t="s">
        <v>77</v>
      </c>
      <c r="AY922" s="257" t="s">
        <v>153</v>
      </c>
    </row>
    <row r="923" s="2" customFormat="1" ht="24.15" customHeight="1">
      <c r="A923" s="41"/>
      <c r="B923" s="42"/>
      <c r="C923" s="258" t="s">
        <v>738</v>
      </c>
      <c r="D923" s="258" t="s">
        <v>253</v>
      </c>
      <c r="E923" s="259" t="s">
        <v>739</v>
      </c>
      <c r="F923" s="260" t="s">
        <v>740</v>
      </c>
      <c r="G923" s="261" t="s">
        <v>195</v>
      </c>
      <c r="H923" s="262">
        <v>1</v>
      </c>
      <c r="I923" s="263"/>
      <c r="J923" s="264">
        <f>ROUND(I923*H923,2)</f>
        <v>0</v>
      </c>
      <c r="K923" s="260" t="s">
        <v>159</v>
      </c>
      <c r="L923" s="265"/>
      <c r="M923" s="266" t="s">
        <v>19</v>
      </c>
      <c r="N923" s="267" t="s">
        <v>40</v>
      </c>
      <c r="O923" s="87"/>
      <c r="P923" s="216">
        <f>O923*H923</f>
        <v>0</v>
      </c>
      <c r="Q923" s="216">
        <v>0.016240000000000001</v>
      </c>
      <c r="R923" s="216">
        <f>Q923*H923</f>
        <v>0.016240000000000001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203</v>
      </c>
      <c r="AT923" s="218" t="s">
        <v>253</v>
      </c>
      <c r="AU923" s="218" t="s">
        <v>79</v>
      </c>
      <c r="AY923" s="20" t="s">
        <v>153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77</v>
      </c>
      <c r="BK923" s="219">
        <f>ROUND(I923*H923,2)</f>
        <v>0</v>
      </c>
      <c r="BL923" s="20" t="s">
        <v>160</v>
      </c>
      <c r="BM923" s="218" t="s">
        <v>741</v>
      </c>
    </row>
    <row r="924" s="13" customFormat="1">
      <c r="A924" s="13"/>
      <c r="B924" s="225"/>
      <c r="C924" s="226"/>
      <c r="D924" s="227" t="s">
        <v>164</v>
      </c>
      <c r="E924" s="228" t="s">
        <v>19</v>
      </c>
      <c r="F924" s="229" t="s">
        <v>726</v>
      </c>
      <c r="G924" s="226"/>
      <c r="H924" s="228" t="s">
        <v>19</v>
      </c>
      <c r="I924" s="230"/>
      <c r="J924" s="226"/>
      <c r="K924" s="226"/>
      <c r="L924" s="231"/>
      <c r="M924" s="232"/>
      <c r="N924" s="233"/>
      <c r="O924" s="233"/>
      <c r="P924" s="233"/>
      <c r="Q924" s="233"/>
      <c r="R924" s="233"/>
      <c r="S924" s="233"/>
      <c r="T924" s="23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5" t="s">
        <v>164</v>
      </c>
      <c r="AU924" s="235" t="s">
        <v>79</v>
      </c>
      <c r="AV924" s="13" t="s">
        <v>77</v>
      </c>
      <c r="AW924" s="13" t="s">
        <v>31</v>
      </c>
      <c r="AX924" s="13" t="s">
        <v>69</v>
      </c>
      <c r="AY924" s="235" t="s">
        <v>153</v>
      </c>
    </row>
    <row r="925" s="13" customFormat="1">
      <c r="A925" s="13"/>
      <c r="B925" s="225"/>
      <c r="C925" s="226"/>
      <c r="D925" s="227" t="s">
        <v>164</v>
      </c>
      <c r="E925" s="228" t="s">
        <v>19</v>
      </c>
      <c r="F925" s="229" t="s">
        <v>742</v>
      </c>
      <c r="G925" s="226"/>
      <c r="H925" s="228" t="s">
        <v>19</v>
      </c>
      <c r="I925" s="230"/>
      <c r="J925" s="226"/>
      <c r="K925" s="226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164</v>
      </c>
      <c r="AU925" s="235" t="s">
        <v>79</v>
      </c>
      <c r="AV925" s="13" t="s">
        <v>77</v>
      </c>
      <c r="AW925" s="13" t="s">
        <v>31</v>
      </c>
      <c r="AX925" s="13" t="s">
        <v>69</v>
      </c>
      <c r="AY925" s="235" t="s">
        <v>153</v>
      </c>
    </row>
    <row r="926" s="14" customFormat="1">
      <c r="A926" s="14"/>
      <c r="B926" s="236"/>
      <c r="C926" s="237"/>
      <c r="D926" s="227" t="s">
        <v>164</v>
      </c>
      <c r="E926" s="238" t="s">
        <v>19</v>
      </c>
      <c r="F926" s="239" t="s">
        <v>77</v>
      </c>
      <c r="G926" s="237"/>
      <c r="H926" s="240">
        <v>1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6" t="s">
        <v>164</v>
      </c>
      <c r="AU926" s="246" t="s">
        <v>79</v>
      </c>
      <c r="AV926" s="14" t="s">
        <v>79</v>
      </c>
      <c r="AW926" s="14" t="s">
        <v>31</v>
      </c>
      <c r="AX926" s="14" t="s">
        <v>69</v>
      </c>
      <c r="AY926" s="246" t="s">
        <v>153</v>
      </c>
    </row>
    <row r="927" s="15" customFormat="1">
      <c r="A927" s="15"/>
      <c r="B927" s="247"/>
      <c r="C927" s="248"/>
      <c r="D927" s="227" t="s">
        <v>164</v>
      </c>
      <c r="E927" s="249" t="s">
        <v>19</v>
      </c>
      <c r="F927" s="250" t="s">
        <v>167</v>
      </c>
      <c r="G927" s="248"/>
      <c r="H927" s="251">
        <v>1</v>
      </c>
      <c r="I927" s="252"/>
      <c r="J927" s="248"/>
      <c r="K927" s="248"/>
      <c r="L927" s="253"/>
      <c r="M927" s="254"/>
      <c r="N927" s="255"/>
      <c r="O927" s="255"/>
      <c r="P927" s="255"/>
      <c r="Q927" s="255"/>
      <c r="R927" s="255"/>
      <c r="S927" s="255"/>
      <c r="T927" s="256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7" t="s">
        <v>164</v>
      </c>
      <c r="AU927" s="257" t="s">
        <v>79</v>
      </c>
      <c r="AV927" s="15" t="s">
        <v>160</v>
      </c>
      <c r="AW927" s="15" t="s">
        <v>31</v>
      </c>
      <c r="AX927" s="15" t="s">
        <v>77</v>
      </c>
      <c r="AY927" s="257" t="s">
        <v>153</v>
      </c>
    </row>
    <row r="928" s="2" customFormat="1" ht="16.5" customHeight="1">
      <c r="A928" s="41"/>
      <c r="B928" s="42"/>
      <c r="C928" s="258" t="s">
        <v>743</v>
      </c>
      <c r="D928" s="258" t="s">
        <v>253</v>
      </c>
      <c r="E928" s="259" t="s">
        <v>744</v>
      </c>
      <c r="F928" s="260" t="s">
        <v>745</v>
      </c>
      <c r="G928" s="261" t="s">
        <v>195</v>
      </c>
      <c r="H928" s="262">
        <v>1</v>
      </c>
      <c r="I928" s="263"/>
      <c r="J928" s="264">
        <f>ROUND(I928*H928,2)</f>
        <v>0</v>
      </c>
      <c r="K928" s="260" t="s">
        <v>159</v>
      </c>
      <c r="L928" s="265"/>
      <c r="M928" s="266" t="s">
        <v>19</v>
      </c>
      <c r="N928" s="267" t="s">
        <v>40</v>
      </c>
      <c r="O928" s="87"/>
      <c r="P928" s="216">
        <f>O928*H928</f>
        <v>0</v>
      </c>
      <c r="Q928" s="216">
        <v>0.01553</v>
      </c>
      <c r="R928" s="216">
        <f>Q928*H928</f>
        <v>0.01553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203</v>
      </c>
      <c r="AT928" s="218" t="s">
        <v>253</v>
      </c>
      <c r="AU928" s="218" t="s">
        <v>79</v>
      </c>
      <c r="AY928" s="20" t="s">
        <v>153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77</v>
      </c>
      <c r="BK928" s="219">
        <f>ROUND(I928*H928,2)</f>
        <v>0</v>
      </c>
      <c r="BL928" s="20" t="s">
        <v>160</v>
      </c>
      <c r="BM928" s="218" t="s">
        <v>746</v>
      </c>
    </row>
    <row r="929" s="13" customFormat="1">
      <c r="A929" s="13"/>
      <c r="B929" s="225"/>
      <c r="C929" s="226"/>
      <c r="D929" s="227" t="s">
        <v>164</v>
      </c>
      <c r="E929" s="228" t="s">
        <v>19</v>
      </c>
      <c r="F929" s="229" t="s">
        <v>726</v>
      </c>
      <c r="G929" s="226"/>
      <c r="H929" s="228" t="s">
        <v>19</v>
      </c>
      <c r="I929" s="230"/>
      <c r="J929" s="226"/>
      <c r="K929" s="226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164</v>
      </c>
      <c r="AU929" s="235" t="s">
        <v>79</v>
      </c>
      <c r="AV929" s="13" t="s">
        <v>77</v>
      </c>
      <c r="AW929" s="13" t="s">
        <v>31</v>
      </c>
      <c r="AX929" s="13" t="s">
        <v>69</v>
      </c>
      <c r="AY929" s="235" t="s">
        <v>153</v>
      </c>
    </row>
    <row r="930" s="13" customFormat="1">
      <c r="A930" s="13"/>
      <c r="B930" s="225"/>
      <c r="C930" s="226"/>
      <c r="D930" s="227" t="s">
        <v>164</v>
      </c>
      <c r="E930" s="228" t="s">
        <v>19</v>
      </c>
      <c r="F930" s="229" t="s">
        <v>747</v>
      </c>
      <c r="G930" s="226"/>
      <c r="H930" s="228" t="s">
        <v>19</v>
      </c>
      <c r="I930" s="230"/>
      <c r="J930" s="226"/>
      <c r="K930" s="226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164</v>
      </c>
      <c r="AU930" s="235" t="s">
        <v>79</v>
      </c>
      <c r="AV930" s="13" t="s">
        <v>77</v>
      </c>
      <c r="AW930" s="13" t="s">
        <v>31</v>
      </c>
      <c r="AX930" s="13" t="s">
        <v>69</v>
      </c>
      <c r="AY930" s="235" t="s">
        <v>153</v>
      </c>
    </row>
    <row r="931" s="14" customFormat="1">
      <c r="A931" s="14"/>
      <c r="B931" s="236"/>
      <c r="C931" s="237"/>
      <c r="D931" s="227" t="s">
        <v>164</v>
      </c>
      <c r="E931" s="238" t="s">
        <v>19</v>
      </c>
      <c r="F931" s="239" t="s">
        <v>77</v>
      </c>
      <c r="G931" s="237"/>
      <c r="H931" s="240">
        <v>1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6" t="s">
        <v>164</v>
      </c>
      <c r="AU931" s="246" t="s">
        <v>79</v>
      </c>
      <c r="AV931" s="14" t="s">
        <v>79</v>
      </c>
      <c r="AW931" s="14" t="s">
        <v>31</v>
      </c>
      <c r="AX931" s="14" t="s">
        <v>69</v>
      </c>
      <c r="AY931" s="246" t="s">
        <v>153</v>
      </c>
    </row>
    <row r="932" s="15" customFormat="1">
      <c r="A932" s="15"/>
      <c r="B932" s="247"/>
      <c r="C932" s="248"/>
      <c r="D932" s="227" t="s">
        <v>164</v>
      </c>
      <c r="E932" s="249" t="s">
        <v>19</v>
      </c>
      <c r="F932" s="250" t="s">
        <v>167</v>
      </c>
      <c r="G932" s="248"/>
      <c r="H932" s="251">
        <v>1</v>
      </c>
      <c r="I932" s="252"/>
      <c r="J932" s="248"/>
      <c r="K932" s="248"/>
      <c r="L932" s="253"/>
      <c r="M932" s="254"/>
      <c r="N932" s="255"/>
      <c r="O932" s="255"/>
      <c r="P932" s="255"/>
      <c r="Q932" s="255"/>
      <c r="R932" s="255"/>
      <c r="S932" s="255"/>
      <c r="T932" s="256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7" t="s">
        <v>164</v>
      </c>
      <c r="AU932" s="257" t="s">
        <v>79</v>
      </c>
      <c r="AV932" s="15" t="s">
        <v>160</v>
      </c>
      <c r="AW932" s="15" t="s">
        <v>31</v>
      </c>
      <c r="AX932" s="15" t="s">
        <v>77</v>
      </c>
      <c r="AY932" s="257" t="s">
        <v>153</v>
      </c>
    </row>
    <row r="933" s="2" customFormat="1" ht="16.5" customHeight="1">
      <c r="A933" s="41"/>
      <c r="B933" s="42"/>
      <c r="C933" s="258" t="s">
        <v>748</v>
      </c>
      <c r="D933" s="258" t="s">
        <v>253</v>
      </c>
      <c r="E933" s="259" t="s">
        <v>749</v>
      </c>
      <c r="F933" s="260" t="s">
        <v>750</v>
      </c>
      <c r="G933" s="261" t="s">
        <v>195</v>
      </c>
      <c r="H933" s="262">
        <v>5</v>
      </c>
      <c r="I933" s="263"/>
      <c r="J933" s="264">
        <f>ROUND(I933*H933,2)</f>
        <v>0</v>
      </c>
      <c r="K933" s="260" t="s">
        <v>159</v>
      </c>
      <c r="L933" s="265"/>
      <c r="M933" s="266" t="s">
        <v>19</v>
      </c>
      <c r="N933" s="267" t="s">
        <v>40</v>
      </c>
      <c r="O933" s="87"/>
      <c r="P933" s="216">
        <f>O933*H933</f>
        <v>0</v>
      </c>
      <c r="Q933" s="216">
        <v>0.014890000000000001</v>
      </c>
      <c r="R933" s="216">
        <f>Q933*H933</f>
        <v>0.074450000000000002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203</v>
      </c>
      <c r="AT933" s="218" t="s">
        <v>253</v>
      </c>
      <c r="AU933" s="218" t="s">
        <v>79</v>
      </c>
      <c r="AY933" s="20" t="s">
        <v>153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77</v>
      </c>
      <c r="BK933" s="219">
        <f>ROUND(I933*H933,2)</f>
        <v>0</v>
      </c>
      <c r="BL933" s="20" t="s">
        <v>160</v>
      </c>
      <c r="BM933" s="218" t="s">
        <v>751</v>
      </c>
    </row>
    <row r="934" s="13" customFormat="1">
      <c r="A934" s="13"/>
      <c r="B934" s="225"/>
      <c r="C934" s="226"/>
      <c r="D934" s="227" t="s">
        <v>164</v>
      </c>
      <c r="E934" s="228" t="s">
        <v>19</v>
      </c>
      <c r="F934" s="229" t="s">
        <v>726</v>
      </c>
      <c r="G934" s="226"/>
      <c r="H934" s="228" t="s">
        <v>19</v>
      </c>
      <c r="I934" s="230"/>
      <c r="J934" s="226"/>
      <c r="K934" s="226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164</v>
      </c>
      <c r="AU934" s="235" t="s">
        <v>79</v>
      </c>
      <c r="AV934" s="13" t="s">
        <v>77</v>
      </c>
      <c r="AW934" s="13" t="s">
        <v>31</v>
      </c>
      <c r="AX934" s="13" t="s">
        <v>69</v>
      </c>
      <c r="AY934" s="235" t="s">
        <v>153</v>
      </c>
    </row>
    <row r="935" s="13" customFormat="1">
      <c r="A935" s="13"/>
      <c r="B935" s="225"/>
      <c r="C935" s="226"/>
      <c r="D935" s="227" t="s">
        <v>164</v>
      </c>
      <c r="E935" s="228" t="s">
        <v>19</v>
      </c>
      <c r="F935" s="229" t="s">
        <v>752</v>
      </c>
      <c r="G935" s="226"/>
      <c r="H935" s="228" t="s">
        <v>19</v>
      </c>
      <c r="I935" s="230"/>
      <c r="J935" s="226"/>
      <c r="K935" s="226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164</v>
      </c>
      <c r="AU935" s="235" t="s">
        <v>79</v>
      </c>
      <c r="AV935" s="13" t="s">
        <v>77</v>
      </c>
      <c r="AW935" s="13" t="s">
        <v>31</v>
      </c>
      <c r="AX935" s="13" t="s">
        <v>69</v>
      </c>
      <c r="AY935" s="235" t="s">
        <v>153</v>
      </c>
    </row>
    <row r="936" s="14" customFormat="1">
      <c r="A936" s="14"/>
      <c r="B936" s="236"/>
      <c r="C936" s="237"/>
      <c r="D936" s="227" t="s">
        <v>164</v>
      </c>
      <c r="E936" s="238" t="s">
        <v>19</v>
      </c>
      <c r="F936" s="239" t="s">
        <v>716</v>
      </c>
      <c r="G936" s="237"/>
      <c r="H936" s="240">
        <v>5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6" t="s">
        <v>164</v>
      </c>
      <c r="AU936" s="246" t="s">
        <v>79</v>
      </c>
      <c r="AV936" s="14" t="s">
        <v>79</v>
      </c>
      <c r="AW936" s="14" t="s">
        <v>31</v>
      </c>
      <c r="AX936" s="14" t="s">
        <v>69</v>
      </c>
      <c r="AY936" s="246" t="s">
        <v>153</v>
      </c>
    </row>
    <row r="937" s="15" customFormat="1">
      <c r="A937" s="15"/>
      <c r="B937" s="247"/>
      <c r="C937" s="248"/>
      <c r="D937" s="227" t="s">
        <v>164</v>
      </c>
      <c r="E937" s="249" t="s">
        <v>19</v>
      </c>
      <c r="F937" s="250" t="s">
        <v>167</v>
      </c>
      <c r="G937" s="248"/>
      <c r="H937" s="251">
        <v>5</v>
      </c>
      <c r="I937" s="252"/>
      <c r="J937" s="248"/>
      <c r="K937" s="248"/>
      <c r="L937" s="253"/>
      <c r="M937" s="254"/>
      <c r="N937" s="255"/>
      <c r="O937" s="255"/>
      <c r="P937" s="255"/>
      <c r="Q937" s="255"/>
      <c r="R937" s="255"/>
      <c r="S937" s="255"/>
      <c r="T937" s="256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7" t="s">
        <v>164</v>
      </c>
      <c r="AU937" s="257" t="s">
        <v>79</v>
      </c>
      <c r="AV937" s="15" t="s">
        <v>160</v>
      </c>
      <c r="AW937" s="15" t="s">
        <v>31</v>
      </c>
      <c r="AX937" s="15" t="s">
        <v>77</v>
      </c>
      <c r="AY937" s="257" t="s">
        <v>153</v>
      </c>
    </row>
    <row r="938" s="12" customFormat="1" ht="22.8" customHeight="1">
      <c r="A938" s="12"/>
      <c r="B938" s="191"/>
      <c r="C938" s="192"/>
      <c r="D938" s="193" t="s">
        <v>68</v>
      </c>
      <c r="E938" s="205" t="s">
        <v>207</v>
      </c>
      <c r="F938" s="205" t="s">
        <v>753</v>
      </c>
      <c r="G938" s="192"/>
      <c r="H938" s="192"/>
      <c r="I938" s="195"/>
      <c r="J938" s="206">
        <f>BK938</f>
        <v>0</v>
      </c>
      <c r="K938" s="192"/>
      <c r="L938" s="197"/>
      <c r="M938" s="198"/>
      <c r="N938" s="199"/>
      <c r="O938" s="199"/>
      <c r="P938" s="200">
        <f>SUM(P939:P1313)</f>
        <v>0</v>
      </c>
      <c r="Q938" s="199"/>
      <c r="R938" s="200">
        <f>SUM(R939:R1313)</f>
        <v>0.61088559999999992</v>
      </c>
      <c r="S938" s="199"/>
      <c r="T938" s="201">
        <f>SUM(T939:T1313)</f>
        <v>147.28984399999999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02" t="s">
        <v>77</v>
      </c>
      <c r="AT938" s="203" t="s">
        <v>68</v>
      </c>
      <c r="AU938" s="203" t="s">
        <v>77</v>
      </c>
      <c r="AY938" s="202" t="s">
        <v>153</v>
      </c>
      <c r="BK938" s="204">
        <f>SUM(BK939:BK1313)</f>
        <v>0</v>
      </c>
    </row>
    <row r="939" s="2" customFormat="1" ht="24.15" customHeight="1">
      <c r="A939" s="41"/>
      <c r="B939" s="42"/>
      <c r="C939" s="207" t="s">
        <v>754</v>
      </c>
      <c r="D939" s="207" t="s">
        <v>155</v>
      </c>
      <c r="E939" s="208" t="s">
        <v>755</v>
      </c>
      <c r="F939" s="209" t="s">
        <v>756</v>
      </c>
      <c r="G939" s="210" t="s">
        <v>158</v>
      </c>
      <c r="H939" s="211">
        <v>831.70100000000002</v>
      </c>
      <c r="I939" s="212"/>
      <c r="J939" s="213">
        <f>ROUND(I939*H939,2)</f>
        <v>0</v>
      </c>
      <c r="K939" s="209" t="s">
        <v>19</v>
      </c>
      <c r="L939" s="47"/>
      <c r="M939" s="214" t="s">
        <v>19</v>
      </c>
      <c r="N939" s="215" t="s">
        <v>40</v>
      </c>
      <c r="O939" s="87"/>
      <c r="P939" s="216">
        <f>O939*H939</f>
        <v>0</v>
      </c>
      <c r="Q939" s="216">
        <v>0</v>
      </c>
      <c r="R939" s="216">
        <f>Q939*H939</f>
        <v>0</v>
      </c>
      <c r="S939" s="216">
        <v>0</v>
      </c>
      <c r="T939" s="21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8" t="s">
        <v>160</v>
      </c>
      <c r="AT939" s="218" t="s">
        <v>155</v>
      </c>
      <c r="AU939" s="218" t="s">
        <v>79</v>
      </c>
      <c r="AY939" s="20" t="s">
        <v>153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20" t="s">
        <v>77</v>
      </c>
      <c r="BK939" s="219">
        <f>ROUND(I939*H939,2)</f>
        <v>0</v>
      </c>
      <c r="BL939" s="20" t="s">
        <v>160</v>
      </c>
      <c r="BM939" s="218" t="s">
        <v>757</v>
      </c>
    </row>
    <row r="940" s="13" customFormat="1">
      <c r="A940" s="13"/>
      <c r="B940" s="225"/>
      <c r="C940" s="226"/>
      <c r="D940" s="227" t="s">
        <v>164</v>
      </c>
      <c r="E940" s="228" t="s">
        <v>19</v>
      </c>
      <c r="F940" s="229" t="s">
        <v>758</v>
      </c>
      <c r="G940" s="226"/>
      <c r="H940" s="228" t="s">
        <v>19</v>
      </c>
      <c r="I940" s="230"/>
      <c r="J940" s="226"/>
      <c r="K940" s="226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164</v>
      </c>
      <c r="AU940" s="235" t="s">
        <v>79</v>
      </c>
      <c r="AV940" s="13" t="s">
        <v>77</v>
      </c>
      <c r="AW940" s="13" t="s">
        <v>31</v>
      </c>
      <c r="AX940" s="13" t="s">
        <v>69</v>
      </c>
      <c r="AY940" s="235" t="s">
        <v>153</v>
      </c>
    </row>
    <row r="941" s="13" customFormat="1">
      <c r="A941" s="13"/>
      <c r="B941" s="225"/>
      <c r="C941" s="226"/>
      <c r="D941" s="227" t="s">
        <v>164</v>
      </c>
      <c r="E941" s="228" t="s">
        <v>19</v>
      </c>
      <c r="F941" s="229" t="s">
        <v>759</v>
      </c>
      <c r="G941" s="226"/>
      <c r="H941" s="228" t="s">
        <v>19</v>
      </c>
      <c r="I941" s="230"/>
      <c r="J941" s="226"/>
      <c r="K941" s="226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164</v>
      </c>
      <c r="AU941" s="235" t="s">
        <v>79</v>
      </c>
      <c r="AV941" s="13" t="s">
        <v>77</v>
      </c>
      <c r="AW941" s="13" t="s">
        <v>31</v>
      </c>
      <c r="AX941" s="13" t="s">
        <v>69</v>
      </c>
      <c r="AY941" s="235" t="s">
        <v>153</v>
      </c>
    </row>
    <row r="942" s="14" customFormat="1">
      <c r="A942" s="14"/>
      <c r="B942" s="236"/>
      <c r="C942" s="237"/>
      <c r="D942" s="227" t="s">
        <v>164</v>
      </c>
      <c r="E942" s="238" t="s">
        <v>19</v>
      </c>
      <c r="F942" s="239" t="s">
        <v>760</v>
      </c>
      <c r="G942" s="237"/>
      <c r="H942" s="240">
        <v>200.10400000000001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164</v>
      </c>
      <c r="AU942" s="246" t="s">
        <v>79</v>
      </c>
      <c r="AV942" s="14" t="s">
        <v>79</v>
      </c>
      <c r="AW942" s="14" t="s">
        <v>31</v>
      </c>
      <c r="AX942" s="14" t="s">
        <v>69</v>
      </c>
      <c r="AY942" s="246" t="s">
        <v>153</v>
      </c>
    </row>
    <row r="943" s="13" customFormat="1">
      <c r="A943" s="13"/>
      <c r="B943" s="225"/>
      <c r="C943" s="226"/>
      <c r="D943" s="227" t="s">
        <v>164</v>
      </c>
      <c r="E943" s="228" t="s">
        <v>19</v>
      </c>
      <c r="F943" s="229" t="s">
        <v>761</v>
      </c>
      <c r="G943" s="226"/>
      <c r="H943" s="228" t="s">
        <v>19</v>
      </c>
      <c r="I943" s="230"/>
      <c r="J943" s="226"/>
      <c r="K943" s="226"/>
      <c r="L943" s="231"/>
      <c r="M943" s="232"/>
      <c r="N943" s="233"/>
      <c r="O943" s="233"/>
      <c r="P943" s="233"/>
      <c r="Q943" s="233"/>
      <c r="R943" s="233"/>
      <c r="S943" s="233"/>
      <c r="T943" s="23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5" t="s">
        <v>164</v>
      </c>
      <c r="AU943" s="235" t="s">
        <v>79</v>
      </c>
      <c r="AV943" s="13" t="s">
        <v>77</v>
      </c>
      <c r="AW943" s="13" t="s">
        <v>31</v>
      </c>
      <c r="AX943" s="13" t="s">
        <v>69</v>
      </c>
      <c r="AY943" s="235" t="s">
        <v>153</v>
      </c>
    </row>
    <row r="944" s="14" customFormat="1">
      <c r="A944" s="14"/>
      <c r="B944" s="236"/>
      <c r="C944" s="237"/>
      <c r="D944" s="227" t="s">
        <v>164</v>
      </c>
      <c r="E944" s="238" t="s">
        <v>19</v>
      </c>
      <c r="F944" s="239" t="s">
        <v>762</v>
      </c>
      <c r="G944" s="237"/>
      <c r="H944" s="240">
        <v>216.356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6" t="s">
        <v>164</v>
      </c>
      <c r="AU944" s="246" t="s">
        <v>79</v>
      </c>
      <c r="AV944" s="14" t="s">
        <v>79</v>
      </c>
      <c r="AW944" s="14" t="s">
        <v>31</v>
      </c>
      <c r="AX944" s="14" t="s">
        <v>69</v>
      </c>
      <c r="AY944" s="246" t="s">
        <v>153</v>
      </c>
    </row>
    <row r="945" s="14" customFormat="1">
      <c r="A945" s="14"/>
      <c r="B945" s="236"/>
      <c r="C945" s="237"/>
      <c r="D945" s="227" t="s">
        <v>164</v>
      </c>
      <c r="E945" s="238" t="s">
        <v>19</v>
      </c>
      <c r="F945" s="239" t="s">
        <v>763</v>
      </c>
      <c r="G945" s="237"/>
      <c r="H945" s="240">
        <v>64.424000000000007</v>
      </c>
      <c r="I945" s="241"/>
      <c r="J945" s="237"/>
      <c r="K945" s="237"/>
      <c r="L945" s="242"/>
      <c r="M945" s="243"/>
      <c r="N945" s="244"/>
      <c r="O945" s="244"/>
      <c r="P945" s="244"/>
      <c r="Q945" s="244"/>
      <c r="R945" s="244"/>
      <c r="S945" s="244"/>
      <c r="T945" s="24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6" t="s">
        <v>164</v>
      </c>
      <c r="AU945" s="246" t="s">
        <v>79</v>
      </c>
      <c r="AV945" s="14" t="s">
        <v>79</v>
      </c>
      <c r="AW945" s="14" t="s">
        <v>31</v>
      </c>
      <c r="AX945" s="14" t="s">
        <v>69</v>
      </c>
      <c r="AY945" s="246" t="s">
        <v>153</v>
      </c>
    </row>
    <row r="946" s="13" customFormat="1">
      <c r="A946" s="13"/>
      <c r="B946" s="225"/>
      <c r="C946" s="226"/>
      <c r="D946" s="227" t="s">
        <v>164</v>
      </c>
      <c r="E946" s="228" t="s">
        <v>19</v>
      </c>
      <c r="F946" s="229" t="s">
        <v>764</v>
      </c>
      <c r="G946" s="226"/>
      <c r="H946" s="228" t="s">
        <v>19</v>
      </c>
      <c r="I946" s="230"/>
      <c r="J946" s="226"/>
      <c r="K946" s="226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164</v>
      </c>
      <c r="AU946" s="235" t="s">
        <v>79</v>
      </c>
      <c r="AV946" s="13" t="s">
        <v>77</v>
      </c>
      <c r="AW946" s="13" t="s">
        <v>31</v>
      </c>
      <c r="AX946" s="13" t="s">
        <v>69</v>
      </c>
      <c r="AY946" s="235" t="s">
        <v>153</v>
      </c>
    </row>
    <row r="947" s="14" customFormat="1">
      <c r="A947" s="14"/>
      <c r="B947" s="236"/>
      <c r="C947" s="237"/>
      <c r="D947" s="227" t="s">
        <v>164</v>
      </c>
      <c r="E947" s="238" t="s">
        <v>19</v>
      </c>
      <c r="F947" s="239" t="s">
        <v>765</v>
      </c>
      <c r="G947" s="237"/>
      <c r="H947" s="240">
        <v>96</v>
      </c>
      <c r="I947" s="241"/>
      <c r="J947" s="237"/>
      <c r="K947" s="237"/>
      <c r="L947" s="242"/>
      <c r="M947" s="243"/>
      <c r="N947" s="244"/>
      <c r="O947" s="244"/>
      <c r="P947" s="244"/>
      <c r="Q947" s="244"/>
      <c r="R947" s="244"/>
      <c r="S947" s="244"/>
      <c r="T947" s="24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6" t="s">
        <v>164</v>
      </c>
      <c r="AU947" s="246" t="s">
        <v>79</v>
      </c>
      <c r="AV947" s="14" t="s">
        <v>79</v>
      </c>
      <c r="AW947" s="14" t="s">
        <v>31</v>
      </c>
      <c r="AX947" s="14" t="s">
        <v>69</v>
      </c>
      <c r="AY947" s="246" t="s">
        <v>153</v>
      </c>
    </row>
    <row r="948" s="14" customFormat="1">
      <c r="A948" s="14"/>
      <c r="B948" s="236"/>
      <c r="C948" s="237"/>
      <c r="D948" s="227" t="s">
        <v>164</v>
      </c>
      <c r="E948" s="238" t="s">
        <v>19</v>
      </c>
      <c r="F948" s="239" t="s">
        <v>766</v>
      </c>
      <c r="G948" s="237"/>
      <c r="H948" s="240">
        <v>116.2</v>
      </c>
      <c r="I948" s="241"/>
      <c r="J948" s="237"/>
      <c r="K948" s="237"/>
      <c r="L948" s="242"/>
      <c r="M948" s="243"/>
      <c r="N948" s="244"/>
      <c r="O948" s="244"/>
      <c r="P948" s="244"/>
      <c r="Q948" s="244"/>
      <c r="R948" s="244"/>
      <c r="S948" s="244"/>
      <c r="T948" s="24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6" t="s">
        <v>164</v>
      </c>
      <c r="AU948" s="246" t="s">
        <v>79</v>
      </c>
      <c r="AV948" s="14" t="s">
        <v>79</v>
      </c>
      <c r="AW948" s="14" t="s">
        <v>31</v>
      </c>
      <c r="AX948" s="14" t="s">
        <v>69</v>
      </c>
      <c r="AY948" s="246" t="s">
        <v>153</v>
      </c>
    </row>
    <row r="949" s="13" customFormat="1">
      <c r="A949" s="13"/>
      <c r="B949" s="225"/>
      <c r="C949" s="226"/>
      <c r="D949" s="227" t="s">
        <v>164</v>
      </c>
      <c r="E949" s="228" t="s">
        <v>19</v>
      </c>
      <c r="F949" s="229" t="s">
        <v>767</v>
      </c>
      <c r="G949" s="226"/>
      <c r="H949" s="228" t="s">
        <v>19</v>
      </c>
      <c r="I949" s="230"/>
      <c r="J949" s="226"/>
      <c r="K949" s="226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164</v>
      </c>
      <c r="AU949" s="235" t="s">
        <v>79</v>
      </c>
      <c r="AV949" s="13" t="s">
        <v>77</v>
      </c>
      <c r="AW949" s="13" t="s">
        <v>31</v>
      </c>
      <c r="AX949" s="13" t="s">
        <v>69</v>
      </c>
      <c r="AY949" s="235" t="s">
        <v>153</v>
      </c>
    </row>
    <row r="950" s="14" customFormat="1">
      <c r="A950" s="14"/>
      <c r="B950" s="236"/>
      <c r="C950" s="237"/>
      <c r="D950" s="227" t="s">
        <v>164</v>
      </c>
      <c r="E950" s="238" t="s">
        <v>19</v>
      </c>
      <c r="F950" s="239" t="s">
        <v>768</v>
      </c>
      <c r="G950" s="237"/>
      <c r="H950" s="240">
        <v>138.61699999999999</v>
      </c>
      <c r="I950" s="241"/>
      <c r="J950" s="237"/>
      <c r="K950" s="237"/>
      <c r="L950" s="242"/>
      <c r="M950" s="243"/>
      <c r="N950" s="244"/>
      <c r="O950" s="244"/>
      <c r="P950" s="244"/>
      <c r="Q950" s="244"/>
      <c r="R950" s="244"/>
      <c r="S950" s="244"/>
      <c r="T950" s="24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6" t="s">
        <v>164</v>
      </c>
      <c r="AU950" s="246" t="s">
        <v>79</v>
      </c>
      <c r="AV950" s="14" t="s">
        <v>79</v>
      </c>
      <c r="AW950" s="14" t="s">
        <v>31</v>
      </c>
      <c r="AX950" s="14" t="s">
        <v>69</v>
      </c>
      <c r="AY950" s="246" t="s">
        <v>153</v>
      </c>
    </row>
    <row r="951" s="15" customFormat="1">
      <c r="A951" s="15"/>
      <c r="B951" s="247"/>
      <c r="C951" s="248"/>
      <c r="D951" s="227" t="s">
        <v>164</v>
      </c>
      <c r="E951" s="249" t="s">
        <v>19</v>
      </c>
      <c r="F951" s="250" t="s">
        <v>167</v>
      </c>
      <c r="G951" s="248"/>
      <c r="H951" s="251">
        <v>831.70100000000002</v>
      </c>
      <c r="I951" s="252"/>
      <c r="J951" s="248"/>
      <c r="K951" s="248"/>
      <c r="L951" s="253"/>
      <c r="M951" s="254"/>
      <c r="N951" s="255"/>
      <c r="O951" s="255"/>
      <c r="P951" s="255"/>
      <c r="Q951" s="255"/>
      <c r="R951" s="255"/>
      <c r="S951" s="255"/>
      <c r="T951" s="256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7" t="s">
        <v>164</v>
      </c>
      <c r="AU951" s="257" t="s">
        <v>79</v>
      </c>
      <c r="AV951" s="15" t="s">
        <v>160</v>
      </c>
      <c r="AW951" s="15" t="s">
        <v>31</v>
      </c>
      <c r="AX951" s="15" t="s">
        <v>77</v>
      </c>
      <c r="AY951" s="257" t="s">
        <v>153</v>
      </c>
    </row>
    <row r="952" s="2" customFormat="1" ht="24.15" customHeight="1">
      <c r="A952" s="41"/>
      <c r="B952" s="42"/>
      <c r="C952" s="207" t="s">
        <v>769</v>
      </c>
      <c r="D952" s="207" t="s">
        <v>155</v>
      </c>
      <c r="E952" s="208" t="s">
        <v>770</v>
      </c>
      <c r="F952" s="209" t="s">
        <v>771</v>
      </c>
      <c r="G952" s="210" t="s">
        <v>158</v>
      </c>
      <c r="H952" s="211">
        <v>49902.059999999998</v>
      </c>
      <c r="I952" s="212"/>
      <c r="J952" s="213">
        <f>ROUND(I952*H952,2)</f>
        <v>0</v>
      </c>
      <c r="K952" s="209" t="s">
        <v>19</v>
      </c>
      <c r="L952" s="47"/>
      <c r="M952" s="214" t="s">
        <v>19</v>
      </c>
      <c r="N952" s="215" t="s">
        <v>40</v>
      </c>
      <c r="O952" s="87"/>
      <c r="P952" s="216">
        <f>O952*H952</f>
        <v>0</v>
      </c>
      <c r="Q952" s="216">
        <v>0</v>
      </c>
      <c r="R952" s="216">
        <f>Q952*H952</f>
        <v>0</v>
      </c>
      <c r="S952" s="216">
        <v>0</v>
      </c>
      <c r="T952" s="217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18" t="s">
        <v>160</v>
      </c>
      <c r="AT952" s="218" t="s">
        <v>155</v>
      </c>
      <c r="AU952" s="218" t="s">
        <v>79</v>
      </c>
      <c r="AY952" s="20" t="s">
        <v>153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20" t="s">
        <v>77</v>
      </c>
      <c r="BK952" s="219">
        <f>ROUND(I952*H952,2)</f>
        <v>0</v>
      </c>
      <c r="BL952" s="20" t="s">
        <v>160</v>
      </c>
      <c r="BM952" s="218" t="s">
        <v>772</v>
      </c>
    </row>
    <row r="953" s="14" customFormat="1">
      <c r="A953" s="14"/>
      <c r="B953" s="236"/>
      <c r="C953" s="237"/>
      <c r="D953" s="227" t="s">
        <v>164</v>
      </c>
      <c r="E953" s="238" t="s">
        <v>19</v>
      </c>
      <c r="F953" s="239" t="s">
        <v>773</v>
      </c>
      <c r="G953" s="237"/>
      <c r="H953" s="240">
        <v>49902.059999999998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164</v>
      </c>
      <c r="AU953" s="246" t="s">
        <v>79</v>
      </c>
      <c r="AV953" s="14" t="s">
        <v>79</v>
      </c>
      <c r="AW953" s="14" t="s">
        <v>31</v>
      </c>
      <c r="AX953" s="14" t="s">
        <v>69</v>
      </c>
      <c r="AY953" s="246" t="s">
        <v>153</v>
      </c>
    </row>
    <row r="954" s="15" customFormat="1">
      <c r="A954" s="15"/>
      <c r="B954" s="247"/>
      <c r="C954" s="248"/>
      <c r="D954" s="227" t="s">
        <v>164</v>
      </c>
      <c r="E954" s="249" t="s">
        <v>19</v>
      </c>
      <c r="F954" s="250" t="s">
        <v>167</v>
      </c>
      <c r="G954" s="248"/>
      <c r="H954" s="251">
        <v>49902.059999999998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57" t="s">
        <v>164</v>
      </c>
      <c r="AU954" s="257" t="s">
        <v>79</v>
      </c>
      <c r="AV954" s="15" t="s">
        <v>160</v>
      </c>
      <c r="AW954" s="15" t="s">
        <v>31</v>
      </c>
      <c r="AX954" s="15" t="s">
        <v>77</v>
      </c>
      <c r="AY954" s="257" t="s">
        <v>153</v>
      </c>
    </row>
    <row r="955" s="2" customFormat="1" ht="24.15" customHeight="1">
      <c r="A955" s="41"/>
      <c r="B955" s="42"/>
      <c r="C955" s="207" t="s">
        <v>774</v>
      </c>
      <c r="D955" s="207" t="s">
        <v>155</v>
      </c>
      <c r="E955" s="208" t="s">
        <v>775</v>
      </c>
      <c r="F955" s="209" t="s">
        <v>776</v>
      </c>
      <c r="G955" s="210" t="s">
        <v>195</v>
      </c>
      <c r="H955" s="211">
        <v>3</v>
      </c>
      <c r="I955" s="212"/>
      <c r="J955" s="213">
        <f>ROUND(I955*H955,2)</f>
        <v>0</v>
      </c>
      <c r="K955" s="209" t="s">
        <v>19</v>
      </c>
      <c r="L955" s="47"/>
      <c r="M955" s="214" t="s">
        <v>19</v>
      </c>
      <c r="N955" s="215" t="s">
        <v>40</v>
      </c>
      <c r="O955" s="87"/>
      <c r="P955" s="216">
        <f>O955*H955</f>
        <v>0</v>
      </c>
      <c r="Q955" s="216">
        <v>0</v>
      </c>
      <c r="R955" s="216">
        <f>Q955*H955</f>
        <v>0</v>
      </c>
      <c r="S955" s="216">
        <v>0</v>
      </c>
      <c r="T955" s="21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160</v>
      </c>
      <c r="AT955" s="218" t="s">
        <v>155</v>
      </c>
      <c r="AU955" s="218" t="s">
        <v>79</v>
      </c>
      <c r="AY955" s="20" t="s">
        <v>153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77</v>
      </c>
      <c r="BK955" s="219">
        <f>ROUND(I955*H955,2)</f>
        <v>0</v>
      </c>
      <c r="BL955" s="20" t="s">
        <v>160</v>
      </c>
      <c r="BM955" s="218" t="s">
        <v>777</v>
      </c>
    </row>
    <row r="956" s="2" customFormat="1" ht="24.15" customHeight="1">
      <c r="A956" s="41"/>
      <c r="B956" s="42"/>
      <c r="C956" s="207" t="s">
        <v>778</v>
      </c>
      <c r="D956" s="207" t="s">
        <v>155</v>
      </c>
      <c r="E956" s="208" t="s">
        <v>779</v>
      </c>
      <c r="F956" s="209" t="s">
        <v>780</v>
      </c>
      <c r="G956" s="210" t="s">
        <v>158</v>
      </c>
      <c r="H956" s="211">
        <v>831.70100000000002</v>
      </c>
      <c r="I956" s="212"/>
      <c r="J956" s="213">
        <f>ROUND(I956*H956,2)</f>
        <v>0</v>
      </c>
      <c r="K956" s="209" t="s">
        <v>19</v>
      </c>
      <c r="L956" s="47"/>
      <c r="M956" s="214" t="s">
        <v>19</v>
      </c>
      <c r="N956" s="215" t="s">
        <v>40</v>
      </c>
      <c r="O956" s="87"/>
      <c r="P956" s="216">
        <f>O956*H956</f>
        <v>0</v>
      </c>
      <c r="Q956" s="216">
        <v>0</v>
      </c>
      <c r="R956" s="216">
        <f>Q956*H956</f>
        <v>0</v>
      </c>
      <c r="S956" s="216">
        <v>0</v>
      </c>
      <c r="T956" s="217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18" t="s">
        <v>160</v>
      </c>
      <c r="AT956" s="218" t="s">
        <v>155</v>
      </c>
      <c r="AU956" s="218" t="s">
        <v>79</v>
      </c>
      <c r="AY956" s="20" t="s">
        <v>153</v>
      </c>
      <c r="BE956" s="219">
        <f>IF(N956="základní",J956,0)</f>
        <v>0</v>
      </c>
      <c r="BF956" s="219">
        <f>IF(N956="snížená",J956,0)</f>
        <v>0</v>
      </c>
      <c r="BG956" s="219">
        <f>IF(N956="zákl. přenesená",J956,0)</f>
        <v>0</v>
      </c>
      <c r="BH956" s="219">
        <f>IF(N956="sníž. přenesená",J956,0)</f>
        <v>0</v>
      </c>
      <c r="BI956" s="219">
        <f>IF(N956="nulová",J956,0)</f>
        <v>0</v>
      </c>
      <c r="BJ956" s="20" t="s">
        <v>77</v>
      </c>
      <c r="BK956" s="219">
        <f>ROUND(I956*H956,2)</f>
        <v>0</v>
      </c>
      <c r="BL956" s="20" t="s">
        <v>160</v>
      </c>
      <c r="BM956" s="218" t="s">
        <v>781</v>
      </c>
    </row>
    <row r="957" s="2" customFormat="1" ht="16.5" customHeight="1">
      <c r="A957" s="41"/>
      <c r="B957" s="42"/>
      <c r="C957" s="207" t="s">
        <v>782</v>
      </c>
      <c r="D957" s="207" t="s">
        <v>155</v>
      </c>
      <c r="E957" s="208" t="s">
        <v>783</v>
      </c>
      <c r="F957" s="209" t="s">
        <v>784</v>
      </c>
      <c r="G957" s="210" t="s">
        <v>158</v>
      </c>
      <c r="H957" s="211">
        <v>831.70100000000002</v>
      </c>
      <c r="I957" s="212"/>
      <c r="J957" s="213">
        <f>ROUND(I957*H957,2)</f>
        <v>0</v>
      </c>
      <c r="K957" s="209" t="s">
        <v>19</v>
      </c>
      <c r="L957" s="47"/>
      <c r="M957" s="214" t="s">
        <v>19</v>
      </c>
      <c r="N957" s="215" t="s">
        <v>40</v>
      </c>
      <c r="O957" s="87"/>
      <c r="P957" s="216">
        <f>O957*H957</f>
        <v>0</v>
      </c>
      <c r="Q957" s="216">
        <v>0</v>
      </c>
      <c r="R957" s="216">
        <f>Q957*H957</f>
        <v>0</v>
      </c>
      <c r="S957" s="216">
        <v>0</v>
      </c>
      <c r="T957" s="217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18" t="s">
        <v>160</v>
      </c>
      <c r="AT957" s="218" t="s">
        <v>155</v>
      </c>
      <c r="AU957" s="218" t="s">
        <v>79</v>
      </c>
      <c r="AY957" s="20" t="s">
        <v>153</v>
      </c>
      <c r="BE957" s="219">
        <f>IF(N957="základní",J957,0)</f>
        <v>0</v>
      </c>
      <c r="BF957" s="219">
        <f>IF(N957="snížená",J957,0)</f>
        <v>0</v>
      </c>
      <c r="BG957" s="219">
        <f>IF(N957="zákl. přenesená",J957,0)</f>
        <v>0</v>
      </c>
      <c r="BH957" s="219">
        <f>IF(N957="sníž. přenesená",J957,0)</f>
        <v>0</v>
      </c>
      <c r="BI957" s="219">
        <f>IF(N957="nulová",J957,0)</f>
        <v>0</v>
      </c>
      <c r="BJ957" s="20" t="s">
        <v>77</v>
      </c>
      <c r="BK957" s="219">
        <f>ROUND(I957*H957,2)</f>
        <v>0</v>
      </c>
      <c r="BL957" s="20" t="s">
        <v>160</v>
      </c>
      <c r="BM957" s="218" t="s">
        <v>785</v>
      </c>
    </row>
    <row r="958" s="2" customFormat="1" ht="16.5" customHeight="1">
      <c r="A958" s="41"/>
      <c r="B958" s="42"/>
      <c r="C958" s="207" t="s">
        <v>786</v>
      </c>
      <c r="D958" s="207" t="s">
        <v>155</v>
      </c>
      <c r="E958" s="208" t="s">
        <v>787</v>
      </c>
      <c r="F958" s="209" t="s">
        <v>788</v>
      </c>
      <c r="G958" s="210" t="s">
        <v>158</v>
      </c>
      <c r="H958" s="211">
        <v>49902.059999999998</v>
      </c>
      <c r="I958" s="212"/>
      <c r="J958" s="213">
        <f>ROUND(I958*H958,2)</f>
        <v>0</v>
      </c>
      <c r="K958" s="209" t="s">
        <v>19</v>
      </c>
      <c r="L958" s="47"/>
      <c r="M958" s="214" t="s">
        <v>19</v>
      </c>
      <c r="N958" s="215" t="s">
        <v>40</v>
      </c>
      <c r="O958" s="87"/>
      <c r="P958" s="216">
        <f>O958*H958</f>
        <v>0</v>
      </c>
      <c r="Q958" s="216">
        <v>0</v>
      </c>
      <c r="R958" s="216">
        <f>Q958*H958</f>
        <v>0</v>
      </c>
      <c r="S958" s="216">
        <v>0</v>
      </c>
      <c r="T958" s="217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18" t="s">
        <v>160</v>
      </c>
      <c r="AT958" s="218" t="s">
        <v>155</v>
      </c>
      <c r="AU958" s="218" t="s">
        <v>79</v>
      </c>
      <c r="AY958" s="20" t="s">
        <v>153</v>
      </c>
      <c r="BE958" s="219">
        <f>IF(N958="základní",J958,0)</f>
        <v>0</v>
      </c>
      <c r="BF958" s="219">
        <f>IF(N958="snížená",J958,0)</f>
        <v>0</v>
      </c>
      <c r="BG958" s="219">
        <f>IF(N958="zákl. přenesená",J958,0)</f>
        <v>0</v>
      </c>
      <c r="BH958" s="219">
        <f>IF(N958="sníž. přenesená",J958,0)</f>
        <v>0</v>
      </c>
      <c r="BI958" s="219">
        <f>IF(N958="nulová",J958,0)</f>
        <v>0</v>
      </c>
      <c r="BJ958" s="20" t="s">
        <v>77</v>
      </c>
      <c r="BK958" s="219">
        <f>ROUND(I958*H958,2)</f>
        <v>0</v>
      </c>
      <c r="BL958" s="20" t="s">
        <v>160</v>
      </c>
      <c r="BM958" s="218" t="s">
        <v>789</v>
      </c>
    </row>
    <row r="959" s="14" customFormat="1">
      <c r="A959" s="14"/>
      <c r="B959" s="236"/>
      <c r="C959" s="237"/>
      <c r="D959" s="227" t="s">
        <v>164</v>
      </c>
      <c r="E959" s="238" t="s">
        <v>19</v>
      </c>
      <c r="F959" s="239" t="s">
        <v>773</v>
      </c>
      <c r="G959" s="237"/>
      <c r="H959" s="240">
        <v>49902.059999999998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164</v>
      </c>
      <c r="AU959" s="246" t="s">
        <v>79</v>
      </c>
      <c r="AV959" s="14" t="s">
        <v>79</v>
      </c>
      <c r="AW959" s="14" t="s">
        <v>31</v>
      </c>
      <c r="AX959" s="14" t="s">
        <v>69</v>
      </c>
      <c r="AY959" s="246" t="s">
        <v>153</v>
      </c>
    </row>
    <row r="960" s="15" customFormat="1">
      <c r="A960" s="15"/>
      <c r="B960" s="247"/>
      <c r="C960" s="248"/>
      <c r="D960" s="227" t="s">
        <v>164</v>
      </c>
      <c r="E960" s="249" t="s">
        <v>19</v>
      </c>
      <c r="F960" s="250" t="s">
        <v>167</v>
      </c>
      <c r="G960" s="248"/>
      <c r="H960" s="251">
        <v>49902.059999999998</v>
      </c>
      <c r="I960" s="252"/>
      <c r="J960" s="248"/>
      <c r="K960" s="248"/>
      <c r="L960" s="253"/>
      <c r="M960" s="254"/>
      <c r="N960" s="255"/>
      <c r="O960" s="255"/>
      <c r="P960" s="255"/>
      <c r="Q960" s="255"/>
      <c r="R960" s="255"/>
      <c r="S960" s="255"/>
      <c r="T960" s="256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57" t="s">
        <v>164</v>
      </c>
      <c r="AU960" s="257" t="s">
        <v>79</v>
      </c>
      <c r="AV960" s="15" t="s">
        <v>160</v>
      </c>
      <c r="AW960" s="15" t="s">
        <v>31</v>
      </c>
      <c r="AX960" s="15" t="s">
        <v>77</v>
      </c>
      <c r="AY960" s="257" t="s">
        <v>153</v>
      </c>
    </row>
    <row r="961" s="2" customFormat="1" ht="16.5" customHeight="1">
      <c r="A961" s="41"/>
      <c r="B961" s="42"/>
      <c r="C961" s="207" t="s">
        <v>790</v>
      </c>
      <c r="D961" s="207" t="s">
        <v>155</v>
      </c>
      <c r="E961" s="208" t="s">
        <v>791</v>
      </c>
      <c r="F961" s="209" t="s">
        <v>792</v>
      </c>
      <c r="G961" s="210" t="s">
        <v>158</v>
      </c>
      <c r="H961" s="211">
        <v>831.70100000000002</v>
      </c>
      <c r="I961" s="212"/>
      <c r="J961" s="213">
        <f>ROUND(I961*H961,2)</f>
        <v>0</v>
      </c>
      <c r="K961" s="209" t="s">
        <v>19</v>
      </c>
      <c r="L961" s="47"/>
      <c r="M961" s="214" t="s">
        <v>19</v>
      </c>
      <c r="N961" s="215" t="s">
        <v>40</v>
      </c>
      <c r="O961" s="87"/>
      <c r="P961" s="216">
        <f>O961*H961</f>
        <v>0</v>
      </c>
      <c r="Q961" s="216">
        <v>0</v>
      </c>
      <c r="R961" s="216">
        <f>Q961*H961</f>
        <v>0</v>
      </c>
      <c r="S961" s="216">
        <v>0</v>
      </c>
      <c r="T961" s="217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18" t="s">
        <v>160</v>
      </c>
      <c r="AT961" s="218" t="s">
        <v>155</v>
      </c>
      <c r="AU961" s="218" t="s">
        <v>79</v>
      </c>
      <c r="AY961" s="20" t="s">
        <v>153</v>
      </c>
      <c r="BE961" s="219">
        <f>IF(N961="základní",J961,0)</f>
        <v>0</v>
      </c>
      <c r="BF961" s="219">
        <f>IF(N961="snížená",J961,0)</f>
        <v>0</v>
      </c>
      <c r="BG961" s="219">
        <f>IF(N961="zákl. přenesená",J961,0)</f>
        <v>0</v>
      </c>
      <c r="BH961" s="219">
        <f>IF(N961="sníž. přenesená",J961,0)</f>
        <v>0</v>
      </c>
      <c r="BI961" s="219">
        <f>IF(N961="nulová",J961,0)</f>
        <v>0</v>
      </c>
      <c r="BJ961" s="20" t="s">
        <v>77</v>
      </c>
      <c r="BK961" s="219">
        <f>ROUND(I961*H961,2)</f>
        <v>0</v>
      </c>
      <c r="BL961" s="20" t="s">
        <v>160</v>
      </c>
      <c r="BM961" s="218" t="s">
        <v>793</v>
      </c>
    </row>
    <row r="962" s="2" customFormat="1" ht="21.75" customHeight="1">
      <c r="A962" s="41"/>
      <c r="B962" s="42"/>
      <c r="C962" s="207" t="s">
        <v>794</v>
      </c>
      <c r="D962" s="207" t="s">
        <v>155</v>
      </c>
      <c r="E962" s="208" t="s">
        <v>795</v>
      </c>
      <c r="F962" s="209" t="s">
        <v>796</v>
      </c>
      <c r="G962" s="210" t="s">
        <v>158</v>
      </c>
      <c r="H962" s="211">
        <v>589.72000000000003</v>
      </c>
      <c r="I962" s="212"/>
      <c r="J962" s="213">
        <f>ROUND(I962*H962,2)</f>
        <v>0</v>
      </c>
      <c r="K962" s="209" t="s">
        <v>19</v>
      </c>
      <c r="L962" s="47"/>
      <c r="M962" s="214" t="s">
        <v>19</v>
      </c>
      <c r="N962" s="215" t="s">
        <v>40</v>
      </c>
      <c r="O962" s="87"/>
      <c r="P962" s="216">
        <f>O962*H962</f>
        <v>0</v>
      </c>
      <c r="Q962" s="216">
        <v>0.00012999999999999999</v>
      </c>
      <c r="R962" s="216">
        <f>Q962*H962</f>
        <v>0.076663599999999998</v>
      </c>
      <c r="S962" s="216">
        <v>0</v>
      </c>
      <c r="T962" s="217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18" t="s">
        <v>160</v>
      </c>
      <c r="AT962" s="218" t="s">
        <v>155</v>
      </c>
      <c r="AU962" s="218" t="s">
        <v>79</v>
      </c>
      <c r="AY962" s="20" t="s">
        <v>153</v>
      </c>
      <c r="BE962" s="219">
        <f>IF(N962="základní",J962,0)</f>
        <v>0</v>
      </c>
      <c r="BF962" s="219">
        <f>IF(N962="snížená",J962,0)</f>
        <v>0</v>
      </c>
      <c r="BG962" s="219">
        <f>IF(N962="zákl. přenesená",J962,0)</f>
        <v>0</v>
      </c>
      <c r="BH962" s="219">
        <f>IF(N962="sníž. přenesená",J962,0)</f>
        <v>0</v>
      </c>
      <c r="BI962" s="219">
        <f>IF(N962="nulová",J962,0)</f>
        <v>0</v>
      </c>
      <c r="BJ962" s="20" t="s">
        <v>77</v>
      </c>
      <c r="BK962" s="219">
        <f>ROUND(I962*H962,2)</f>
        <v>0</v>
      </c>
      <c r="BL962" s="20" t="s">
        <v>160</v>
      </c>
      <c r="BM962" s="218" t="s">
        <v>797</v>
      </c>
    </row>
    <row r="963" s="14" customFormat="1">
      <c r="A963" s="14"/>
      <c r="B963" s="236"/>
      <c r="C963" s="237"/>
      <c r="D963" s="227" t="s">
        <v>164</v>
      </c>
      <c r="E963" s="238" t="s">
        <v>19</v>
      </c>
      <c r="F963" s="239" t="s">
        <v>798</v>
      </c>
      <c r="G963" s="237"/>
      <c r="H963" s="240">
        <v>589.72000000000003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6" t="s">
        <v>164</v>
      </c>
      <c r="AU963" s="246" t="s">
        <v>79</v>
      </c>
      <c r="AV963" s="14" t="s">
        <v>79</v>
      </c>
      <c r="AW963" s="14" t="s">
        <v>31</v>
      </c>
      <c r="AX963" s="14" t="s">
        <v>69</v>
      </c>
      <c r="AY963" s="246" t="s">
        <v>153</v>
      </c>
    </row>
    <row r="964" s="15" customFormat="1">
      <c r="A964" s="15"/>
      <c r="B964" s="247"/>
      <c r="C964" s="248"/>
      <c r="D964" s="227" t="s">
        <v>164</v>
      </c>
      <c r="E964" s="249" t="s">
        <v>19</v>
      </c>
      <c r="F964" s="250" t="s">
        <v>167</v>
      </c>
      <c r="G964" s="248"/>
      <c r="H964" s="251">
        <v>589.72000000000003</v>
      </c>
      <c r="I964" s="252"/>
      <c r="J964" s="248"/>
      <c r="K964" s="248"/>
      <c r="L964" s="253"/>
      <c r="M964" s="254"/>
      <c r="N964" s="255"/>
      <c r="O964" s="255"/>
      <c r="P964" s="255"/>
      <c r="Q964" s="255"/>
      <c r="R964" s="255"/>
      <c r="S964" s="255"/>
      <c r="T964" s="256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7" t="s">
        <v>164</v>
      </c>
      <c r="AU964" s="257" t="s">
        <v>79</v>
      </c>
      <c r="AV964" s="15" t="s">
        <v>160</v>
      </c>
      <c r="AW964" s="15" t="s">
        <v>31</v>
      </c>
      <c r="AX964" s="15" t="s">
        <v>77</v>
      </c>
      <c r="AY964" s="257" t="s">
        <v>153</v>
      </c>
    </row>
    <row r="965" s="2" customFormat="1" ht="16.5" customHeight="1">
      <c r="A965" s="41"/>
      <c r="B965" s="42"/>
      <c r="C965" s="207" t="s">
        <v>799</v>
      </c>
      <c r="D965" s="207" t="s">
        <v>155</v>
      </c>
      <c r="E965" s="208" t="s">
        <v>800</v>
      </c>
      <c r="F965" s="209" t="s">
        <v>801</v>
      </c>
      <c r="G965" s="210" t="s">
        <v>158</v>
      </c>
      <c r="H965" s="211">
        <v>589.72000000000003</v>
      </c>
      <c r="I965" s="212"/>
      <c r="J965" s="213">
        <f>ROUND(I965*H965,2)</f>
        <v>0</v>
      </c>
      <c r="K965" s="209" t="s">
        <v>19</v>
      </c>
      <c r="L965" s="47"/>
      <c r="M965" s="214" t="s">
        <v>19</v>
      </c>
      <c r="N965" s="215" t="s">
        <v>40</v>
      </c>
      <c r="O965" s="87"/>
      <c r="P965" s="216">
        <f>O965*H965</f>
        <v>0</v>
      </c>
      <c r="Q965" s="216">
        <v>4.0000000000000003E-05</v>
      </c>
      <c r="R965" s="216">
        <f>Q965*H965</f>
        <v>0.023588800000000004</v>
      </c>
      <c r="S965" s="216">
        <v>0</v>
      </c>
      <c r="T965" s="217">
        <f>S965*H965</f>
        <v>0</v>
      </c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R965" s="218" t="s">
        <v>160</v>
      </c>
      <c r="AT965" s="218" t="s">
        <v>155</v>
      </c>
      <c r="AU965" s="218" t="s">
        <v>79</v>
      </c>
      <c r="AY965" s="20" t="s">
        <v>153</v>
      </c>
      <c r="BE965" s="219">
        <f>IF(N965="základní",J965,0)</f>
        <v>0</v>
      </c>
      <c r="BF965" s="219">
        <f>IF(N965="snížená",J965,0)</f>
        <v>0</v>
      </c>
      <c r="BG965" s="219">
        <f>IF(N965="zákl. přenesená",J965,0)</f>
        <v>0</v>
      </c>
      <c r="BH965" s="219">
        <f>IF(N965="sníž. přenesená",J965,0)</f>
        <v>0</v>
      </c>
      <c r="BI965" s="219">
        <f>IF(N965="nulová",J965,0)</f>
        <v>0</v>
      </c>
      <c r="BJ965" s="20" t="s">
        <v>77</v>
      </c>
      <c r="BK965" s="219">
        <f>ROUND(I965*H965,2)</f>
        <v>0</v>
      </c>
      <c r="BL965" s="20" t="s">
        <v>160</v>
      </c>
      <c r="BM965" s="218" t="s">
        <v>802</v>
      </c>
    </row>
    <row r="966" s="14" customFormat="1">
      <c r="A966" s="14"/>
      <c r="B966" s="236"/>
      <c r="C966" s="237"/>
      <c r="D966" s="227" t="s">
        <v>164</v>
      </c>
      <c r="E966" s="238" t="s">
        <v>19</v>
      </c>
      <c r="F966" s="239" t="s">
        <v>798</v>
      </c>
      <c r="G966" s="237"/>
      <c r="H966" s="240">
        <v>589.72000000000003</v>
      </c>
      <c r="I966" s="241"/>
      <c r="J966" s="237"/>
      <c r="K966" s="237"/>
      <c r="L966" s="242"/>
      <c r="M966" s="243"/>
      <c r="N966" s="244"/>
      <c r="O966" s="244"/>
      <c r="P966" s="244"/>
      <c r="Q966" s="244"/>
      <c r="R966" s="244"/>
      <c r="S966" s="244"/>
      <c r="T966" s="24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6" t="s">
        <v>164</v>
      </c>
      <c r="AU966" s="246" t="s">
        <v>79</v>
      </c>
      <c r="AV966" s="14" t="s">
        <v>79</v>
      </c>
      <c r="AW966" s="14" t="s">
        <v>31</v>
      </c>
      <c r="AX966" s="14" t="s">
        <v>69</v>
      </c>
      <c r="AY966" s="246" t="s">
        <v>153</v>
      </c>
    </row>
    <row r="967" s="15" customFormat="1">
      <c r="A967" s="15"/>
      <c r="B967" s="247"/>
      <c r="C967" s="248"/>
      <c r="D967" s="227" t="s">
        <v>164</v>
      </c>
      <c r="E967" s="249" t="s">
        <v>19</v>
      </c>
      <c r="F967" s="250" t="s">
        <v>167</v>
      </c>
      <c r="G967" s="248"/>
      <c r="H967" s="251">
        <v>589.72000000000003</v>
      </c>
      <c r="I967" s="252"/>
      <c r="J967" s="248"/>
      <c r="K967" s="248"/>
      <c r="L967" s="253"/>
      <c r="M967" s="254"/>
      <c r="N967" s="255"/>
      <c r="O967" s="255"/>
      <c r="P967" s="255"/>
      <c r="Q967" s="255"/>
      <c r="R967" s="255"/>
      <c r="S967" s="255"/>
      <c r="T967" s="256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57" t="s">
        <v>164</v>
      </c>
      <c r="AU967" s="257" t="s">
        <v>79</v>
      </c>
      <c r="AV967" s="15" t="s">
        <v>160</v>
      </c>
      <c r="AW967" s="15" t="s">
        <v>31</v>
      </c>
      <c r="AX967" s="15" t="s">
        <v>77</v>
      </c>
      <c r="AY967" s="257" t="s">
        <v>153</v>
      </c>
    </row>
    <row r="968" s="2" customFormat="1" ht="16.5" customHeight="1">
      <c r="A968" s="41"/>
      <c r="B968" s="42"/>
      <c r="C968" s="207" t="s">
        <v>803</v>
      </c>
      <c r="D968" s="207" t="s">
        <v>155</v>
      </c>
      <c r="E968" s="208" t="s">
        <v>804</v>
      </c>
      <c r="F968" s="209" t="s">
        <v>805</v>
      </c>
      <c r="G968" s="210" t="s">
        <v>371</v>
      </c>
      <c r="H968" s="211">
        <v>26.879999999999999</v>
      </c>
      <c r="I968" s="212"/>
      <c r="J968" s="213">
        <f>ROUND(I968*H968,2)</f>
        <v>0</v>
      </c>
      <c r="K968" s="209" t="s">
        <v>159</v>
      </c>
      <c r="L968" s="47"/>
      <c r="M968" s="214" t="s">
        <v>19</v>
      </c>
      <c r="N968" s="215" t="s">
        <v>40</v>
      </c>
      <c r="O968" s="87"/>
      <c r="P968" s="216">
        <f>O968*H968</f>
        <v>0</v>
      </c>
      <c r="Q968" s="216">
        <v>0.0013699999999999999</v>
      </c>
      <c r="R968" s="216">
        <f>Q968*H968</f>
        <v>0.036825599999999993</v>
      </c>
      <c r="S968" s="216">
        <v>0</v>
      </c>
      <c r="T968" s="217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18" t="s">
        <v>160</v>
      </c>
      <c r="AT968" s="218" t="s">
        <v>155</v>
      </c>
      <c r="AU968" s="218" t="s">
        <v>79</v>
      </c>
      <c r="AY968" s="20" t="s">
        <v>153</v>
      </c>
      <c r="BE968" s="219">
        <f>IF(N968="základní",J968,0)</f>
        <v>0</v>
      </c>
      <c r="BF968" s="219">
        <f>IF(N968="snížená",J968,0)</f>
        <v>0</v>
      </c>
      <c r="BG968" s="219">
        <f>IF(N968="zákl. přenesená",J968,0)</f>
        <v>0</v>
      </c>
      <c r="BH968" s="219">
        <f>IF(N968="sníž. přenesená",J968,0)</f>
        <v>0</v>
      </c>
      <c r="BI968" s="219">
        <f>IF(N968="nulová",J968,0)</f>
        <v>0</v>
      </c>
      <c r="BJ968" s="20" t="s">
        <v>77</v>
      </c>
      <c r="BK968" s="219">
        <f>ROUND(I968*H968,2)</f>
        <v>0</v>
      </c>
      <c r="BL968" s="20" t="s">
        <v>160</v>
      </c>
      <c r="BM968" s="218" t="s">
        <v>806</v>
      </c>
    </row>
    <row r="969" s="2" customFormat="1">
      <c r="A969" s="41"/>
      <c r="B969" s="42"/>
      <c r="C969" s="43"/>
      <c r="D969" s="220" t="s">
        <v>162</v>
      </c>
      <c r="E969" s="43"/>
      <c r="F969" s="221" t="s">
        <v>807</v>
      </c>
      <c r="G969" s="43"/>
      <c r="H969" s="43"/>
      <c r="I969" s="222"/>
      <c r="J969" s="43"/>
      <c r="K969" s="43"/>
      <c r="L969" s="47"/>
      <c r="M969" s="223"/>
      <c r="N969" s="224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162</v>
      </c>
      <c r="AU969" s="20" t="s">
        <v>79</v>
      </c>
    </row>
    <row r="970" s="13" customFormat="1">
      <c r="A970" s="13"/>
      <c r="B970" s="225"/>
      <c r="C970" s="226"/>
      <c r="D970" s="227" t="s">
        <v>164</v>
      </c>
      <c r="E970" s="228" t="s">
        <v>19</v>
      </c>
      <c r="F970" s="229" t="s">
        <v>808</v>
      </c>
      <c r="G970" s="226"/>
      <c r="H970" s="228" t="s">
        <v>19</v>
      </c>
      <c r="I970" s="230"/>
      <c r="J970" s="226"/>
      <c r="K970" s="226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164</v>
      </c>
      <c r="AU970" s="235" t="s">
        <v>79</v>
      </c>
      <c r="AV970" s="13" t="s">
        <v>77</v>
      </c>
      <c r="AW970" s="13" t="s">
        <v>31</v>
      </c>
      <c r="AX970" s="13" t="s">
        <v>69</v>
      </c>
      <c r="AY970" s="235" t="s">
        <v>153</v>
      </c>
    </row>
    <row r="971" s="14" customFormat="1">
      <c r="A971" s="14"/>
      <c r="B971" s="236"/>
      <c r="C971" s="237"/>
      <c r="D971" s="227" t="s">
        <v>164</v>
      </c>
      <c r="E971" s="238" t="s">
        <v>19</v>
      </c>
      <c r="F971" s="239" t="s">
        <v>809</v>
      </c>
      <c r="G971" s="237"/>
      <c r="H971" s="240">
        <v>26.879999999999999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164</v>
      </c>
      <c r="AU971" s="246" t="s">
        <v>79</v>
      </c>
      <c r="AV971" s="14" t="s">
        <v>79</v>
      </c>
      <c r="AW971" s="14" t="s">
        <v>31</v>
      </c>
      <c r="AX971" s="14" t="s">
        <v>69</v>
      </c>
      <c r="AY971" s="246" t="s">
        <v>153</v>
      </c>
    </row>
    <row r="972" s="15" customFormat="1">
      <c r="A972" s="15"/>
      <c r="B972" s="247"/>
      <c r="C972" s="248"/>
      <c r="D972" s="227" t="s">
        <v>164</v>
      </c>
      <c r="E972" s="249" t="s">
        <v>19</v>
      </c>
      <c r="F972" s="250" t="s">
        <v>167</v>
      </c>
      <c r="G972" s="248"/>
      <c r="H972" s="251">
        <v>26.879999999999999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7" t="s">
        <v>164</v>
      </c>
      <c r="AU972" s="257" t="s">
        <v>79</v>
      </c>
      <c r="AV972" s="15" t="s">
        <v>160</v>
      </c>
      <c r="AW972" s="15" t="s">
        <v>31</v>
      </c>
      <c r="AX972" s="15" t="s">
        <v>77</v>
      </c>
      <c r="AY972" s="257" t="s">
        <v>153</v>
      </c>
    </row>
    <row r="973" s="2" customFormat="1" ht="24.15" customHeight="1">
      <c r="A973" s="41"/>
      <c r="B973" s="42"/>
      <c r="C973" s="207" t="s">
        <v>810</v>
      </c>
      <c r="D973" s="207" t="s">
        <v>155</v>
      </c>
      <c r="E973" s="208" t="s">
        <v>811</v>
      </c>
      <c r="F973" s="209" t="s">
        <v>812</v>
      </c>
      <c r="G973" s="210" t="s">
        <v>195</v>
      </c>
      <c r="H973" s="211">
        <v>48</v>
      </c>
      <c r="I973" s="212"/>
      <c r="J973" s="213">
        <f>ROUND(I973*H973,2)</f>
        <v>0</v>
      </c>
      <c r="K973" s="209" t="s">
        <v>159</v>
      </c>
      <c r="L973" s="47"/>
      <c r="M973" s="214" t="s">
        <v>19</v>
      </c>
      <c r="N973" s="215" t="s">
        <v>40</v>
      </c>
      <c r="O973" s="87"/>
      <c r="P973" s="216">
        <f>O973*H973</f>
        <v>0</v>
      </c>
      <c r="Q973" s="216">
        <v>4.0000000000000003E-05</v>
      </c>
      <c r="R973" s="216">
        <f>Q973*H973</f>
        <v>0.0019200000000000003</v>
      </c>
      <c r="S973" s="216">
        <v>0</v>
      </c>
      <c r="T973" s="217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18" t="s">
        <v>160</v>
      </c>
      <c r="AT973" s="218" t="s">
        <v>155</v>
      </c>
      <c r="AU973" s="218" t="s">
        <v>79</v>
      </c>
      <c r="AY973" s="20" t="s">
        <v>153</v>
      </c>
      <c r="BE973" s="219">
        <f>IF(N973="základní",J973,0)</f>
        <v>0</v>
      </c>
      <c r="BF973" s="219">
        <f>IF(N973="snížená",J973,0)</f>
        <v>0</v>
      </c>
      <c r="BG973" s="219">
        <f>IF(N973="zákl. přenesená",J973,0)</f>
        <v>0</v>
      </c>
      <c r="BH973" s="219">
        <f>IF(N973="sníž. přenesená",J973,0)</f>
        <v>0</v>
      </c>
      <c r="BI973" s="219">
        <f>IF(N973="nulová",J973,0)</f>
        <v>0</v>
      </c>
      <c r="BJ973" s="20" t="s">
        <v>77</v>
      </c>
      <c r="BK973" s="219">
        <f>ROUND(I973*H973,2)</f>
        <v>0</v>
      </c>
      <c r="BL973" s="20" t="s">
        <v>160</v>
      </c>
      <c r="BM973" s="218" t="s">
        <v>813</v>
      </c>
    </row>
    <row r="974" s="2" customFormat="1">
      <c r="A974" s="41"/>
      <c r="B974" s="42"/>
      <c r="C974" s="43"/>
      <c r="D974" s="220" t="s">
        <v>162</v>
      </c>
      <c r="E974" s="43"/>
      <c r="F974" s="221" t="s">
        <v>814</v>
      </c>
      <c r="G974" s="43"/>
      <c r="H974" s="43"/>
      <c r="I974" s="222"/>
      <c r="J974" s="43"/>
      <c r="K974" s="43"/>
      <c r="L974" s="47"/>
      <c r="M974" s="223"/>
      <c r="N974" s="224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162</v>
      </c>
      <c r="AU974" s="20" t="s">
        <v>79</v>
      </c>
    </row>
    <row r="975" s="13" customFormat="1">
      <c r="A975" s="13"/>
      <c r="B975" s="225"/>
      <c r="C975" s="226"/>
      <c r="D975" s="227" t="s">
        <v>164</v>
      </c>
      <c r="E975" s="228" t="s">
        <v>19</v>
      </c>
      <c r="F975" s="229" t="s">
        <v>197</v>
      </c>
      <c r="G975" s="226"/>
      <c r="H975" s="228" t="s">
        <v>19</v>
      </c>
      <c r="I975" s="230"/>
      <c r="J975" s="226"/>
      <c r="K975" s="226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164</v>
      </c>
      <c r="AU975" s="235" t="s">
        <v>79</v>
      </c>
      <c r="AV975" s="13" t="s">
        <v>77</v>
      </c>
      <c r="AW975" s="13" t="s">
        <v>31</v>
      </c>
      <c r="AX975" s="13" t="s">
        <v>69</v>
      </c>
      <c r="AY975" s="235" t="s">
        <v>153</v>
      </c>
    </row>
    <row r="976" s="14" customFormat="1">
      <c r="A976" s="14"/>
      <c r="B976" s="236"/>
      <c r="C976" s="237"/>
      <c r="D976" s="227" t="s">
        <v>164</v>
      </c>
      <c r="E976" s="238" t="s">
        <v>19</v>
      </c>
      <c r="F976" s="239" t="s">
        <v>198</v>
      </c>
      <c r="G976" s="237"/>
      <c r="H976" s="240">
        <v>48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164</v>
      </c>
      <c r="AU976" s="246" t="s">
        <v>79</v>
      </c>
      <c r="AV976" s="14" t="s">
        <v>79</v>
      </c>
      <c r="AW976" s="14" t="s">
        <v>31</v>
      </c>
      <c r="AX976" s="14" t="s">
        <v>69</v>
      </c>
      <c r="AY976" s="246" t="s">
        <v>153</v>
      </c>
    </row>
    <row r="977" s="15" customFormat="1">
      <c r="A977" s="15"/>
      <c r="B977" s="247"/>
      <c r="C977" s="248"/>
      <c r="D977" s="227" t="s">
        <v>164</v>
      </c>
      <c r="E977" s="249" t="s">
        <v>19</v>
      </c>
      <c r="F977" s="250" t="s">
        <v>167</v>
      </c>
      <c r="G977" s="248"/>
      <c r="H977" s="251">
        <v>48</v>
      </c>
      <c r="I977" s="252"/>
      <c r="J977" s="248"/>
      <c r="K977" s="248"/>
      <c r="L977" s="253"/>
      <c r="M977" s="254"/>
      <c r="N977" s="255"/>
      <c r="O977" s="255"/>
      <c r="P977" s="255"/>
      <c r="Q977" s="255"/>
      <c r="R977" s="255"/>
      <c r="S977" s="255"/>
      <c r="T977" s="256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7" t="s">
        <v>164</v>
      </c>
      <c r="AU977" s="257" t="s">
        <v>79</v>
      </c>
      <c r="AV977" s="15" t="s">
        <v>160</v>
      </c>
      <c r="AW977" s="15" t="s">
        <v>31</v>
      </c>
      <c r="AX977" s="15" t="s">
        <v>77</v>
      </c>
      <c r="AY977" s="257" t="s">
        <v>153</v>
      </c>
    </row>
    <row r="978" s="2" customFormat="1" ht="21.75" customHeight="1">
      <c r="A978" s="41"/>
      <c r="B978" s="42"/>
      <c r="C978" s="207" t="s">
        <v>815</v>
      </c>
      <c r="D978" s="207" t="s">
        <v>155</v>
      </c>
      <c r="E978" s="208" t="s">
        <v>816</v>
      </c>
      <c r="F978" s="209" t="s">
        <v>817</v>
      </c>
      <c r="G978" s="210" t="s">
        <v>195</v>
      </c>
      <c r="H978" s="211">
        <v>48</v>
      </c>
      <c r="I978" s="212"/>
      <c r="J978" s="213">
        <f>ROUND(I978*H978,2)</f>
        <v>0</v>
      </c>
      <c r="K978" s="209" t="s">
        <v>159</v>
      </c>
      <c r="L978" s="47"/>
      <c r="M978" s="214" t="s">
        <v>19</v>
      </c>
      <c r="N978" s="215" t="s">
        <v>40</v>
      </c>
      <c r="O978" s="87"/>
      <c r="P978" s="216">
        <f>O978*H978</f>
        <v>0</v>
      </c>
      <c r="Q978" s="216">
        <v>0.00023000000000000001</v>
      </c>
      <c r="R978" s="216">
        <f>Q978*H978</f>
        <v>0.011040000000000001</v>
      </c>
      <c r="S978" s="216">
        <v>0</v>
      </c>
      <c r="T978" s="217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18" t="s">
        <v>160</v>
      </c>
      <c r="AT978" s="218" t="s">
        <v>155</v>
      </c>
      <c r="AU978" s="218" t="s">
        <v>79</v>
      </c>
      <c r="AY978" s="20" t="s">
        <v>153</v>
      </c>
      <c r="BE978" s="219">
        <f>IF(N978="základní",J978,0)</f>
        <v>0</v>
      </c>
      <c r="BF978" s="219">
        <f>IF(N978="snížená",J978,0)</f>
        <v>0</v>
      </c>
      <c r="BG978" s="219">
        <f>IF(N978="zákl. přenesená",J978,0)</f>
        <v>0</v>
      </c>
      <c r="BH978" s="219">
        <f>IF(N978="sníž. přenesená",J978,0)</f>
        <v>0</v>
      </c>
      <c r="BI978" s="219">
        <f>IF(N978="nulová",J978,0)</f>
        <v>0</v>
      </c>
      <c r="BJ978" s="20" t="s">
        <v>77</v>
      </c>
      <c r="BK978" s="219">
        <f>ROUND(I978*H978,2)</f>
        <v>0</v>
      </c>
      <c r="BL978" s="20" t="s">
        <v>160</v>
      </c>
      <c r="BM978" s="218" t="s">
        <v>818</v>
      </c>
    </row>
    <row r="979" s="2" customFormat="1">
      <c r="A979" s="41"/>
      <c r="B979" s="42"/>
      <c r="C979" s="43"/>
      <c r="D979" s="220" t="s">
        <v>162</v>
      </c>
      <c r="E979" s="43"/>
      <c r="F979" s="221" t="s">
        <v>819</v>
      </c>
      <c r="G979" s="43"/>
      <c r="H979" s="43"/>
      <c r="I979" s="222"/>
      <c r="J979" s="43"/>
      <c r="K979" s="43"/>
      <c r="L979" s="47"/>
      <c r="M979" s="223"/>
      <c r="N979" s="224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162</v>
      </c>
      <c r="AU979" s="20" t="s">
        <v>79</v>
      </c>
    </row>
    <row r="980" s="13" customFormat="1">
      <c r="A980" s="13"/>
      <c r="B980" s="225"/>
      <c r="C980" s="226"/>
      <c r="D980" s="227" t="s">
        <v>164</v>
      </c>
      <c r="E980" s="228" t="s">
        <v>19</v>
      </c>
      <c r="F980" s="229" t="s">
        <v>197</v>
      </c>
      <c r="G980" s="226"/>
      <c r="H980" s="228" t="s">
        <v>19</v>
      </c>
      <c r="I980" s="230"/>
      <c r="J980" s="226"/>
      <c r="K980" s="226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164</v>
      </c>
      <c r="AU980" s="235" t="s">
        <v>79</v>
      </c>
      <c r="AV980" s="13" t="s">
        <v>77</v>
      </c>
      <c r="AW980" s="13" t="s">
        <v>31</v>
      </c>
      <c r="AX980" s="13" t="s">
        <v>69</v>
      </c>
      <c r="AY980" s="235" t="s">
        <v>153</v>
      </c>
    </row>
    <row r="981" s="14" customFormat="1">
      <c r="A981" s="14"/>
      <c r="B981" s="236"/>
      <c r="C981" s="237"/>
      <c r="D981" s="227" t="s">
        <v>164</v>
      </c>
      <c r="E981" s="238" t="s">
        <v>19</v>
      </c>
      <c r="F981" s="239" t="s">
        <v>198</v>
      </c>
      <c r="G981" s="237"/>
      <c r="H981" s="240">
        <v>48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6" t="s">
        <v>164</v>
      </c>
      <c r="AU981" s="246" t="s">
        <v>79</v>
      </c>
      <c r="AV981" s="14" t="s">
        <v>79</v>
      </c>
      <c r="AW981" s="14" t="s">
        <v>31</v>
      </c>
      <c r="AX981" s="14" t="s">
        <v>69</v>
      </c>
      <c r="AY981" s="246" t="s">
        <v>153</v>
      </c>
    </row>
    <row r="982" s="15" customFormat="1">
      <c r="A982" s="15"/>
      <c r="B982" s="247"/>
      <c r="C982" s="248"/>
      <c r="D982" s="227" t="s">
        <v>164</v>
      </c>
      <c r="E982" s="249" t="s">
        <v>19</v>
      </c>
      <c r="F982" s="250" t="s">
        <v>167</v>
      </c>
      <c r="G982" s="248"/>
      <c r="H982" s="251">
        <v>48</v>
      </c>
      <c r="I982" s="252"/>
      <c r="J982" s="248"/>
      <c r="K982" s="248"/>
      <c r="L982" s="253"/>
      <c r="M982" s="254"/>
      <c r="N982" s="255"/>
      <c r="O982" s="255"/>
      <c r="P982" s="255"/>
      <c r="Q982" s="255"/>
      <c r="R982" s="255"/>
      <c r="S982" s="255"/>
      <c r="T982" s="256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57" t="s">
        <v>164</v>
      </c>
      <c r="AU982" s="257" t="s">
        <v>79</v>
      </c>
      <c r="AV982" s="15" t="s">
        <v>160</v>
      </c>
      <c r="AW982" s="15" t="s">
        <v>31</v>
      </c>
      <c r="AX982" s="15" t="s">
        <v>77</v>
      </c>
      <c r="AY982" s="257" t="s">
        <v>153</v>
      </c>
    </row>
    <row r="983" s="2" customFormat="1" ht="16.5" customHeight="1">
      <c r="A983" s="41"/>
      <c r="B983" s="42"/>
      <c r="C983" s="207" t="s">
        <v>820</v>
      </c>
      <c r="D983" s="207" t="s">
        <v>155</v>
      </c>
      <c r="E983" s="208" t="s">
        <v>821</v>
      </c>
      <c r="F983" s="209" t="s">
        <v>822</v>
      </c>
      <c r="G983" s="210" t="s">
        <v>158</v>
      </c>
      <c r="H983" s="211">
        <v>35.484000000000002</v>
      </c>
      <c r="I983" s="212"/>
      <c r="J983" s="213">
        <f>ROUND(I983*H983,2)</f>
        <v>0</v>
      </c>
      <c r="K983" s="209" t="s">
        <v>159</v>
      </c>
      <c r="L983" s="47"/>
      <c r="M983" s="214" t="s">
        <v>19</v>
      </c>
      <c r="N983" s="215" t="s">
        <v>40</v>
      </c>
      <c r="O983" s="87"/>
      <c r="P983" s="216">
        <f>O983*H983</f>
        <v>0</v>
      </c>
      <c r="Q983" s="216">
        <v>0</v>
      </c>
      <c r="R983" s="216">
        <f>Q983*H983</f>
        <v>0</v>
      </c>
      <c r="S983" s="216">
        <v>0.26100000000000001</v>
      </c>
      <c r="T983" s="217">
        <f>S983*H983</f>
        <v>9.2613240000000001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18" t="s">
        <v>160</v>
      </c>
      <c r="AT983" s="218" t="s">
        <v>155</v>
      </c>
      <c r="AU983" s="218" t="s">
        <v>79</v>
      </c>
      <c r="AY983" s="20" t="s">
        <v>153</v>
      </c>
      <c r="BE983" s="219">
        <f>IF(N983="základní",J983,0)</f>
        <v>0</v>
      </c>
      <c r="BF983" s="219">
        <f>IF(N983="snížená",J983,0)</f>
        <v>0</v>
      </c>
      <c r="BG983" s="219">
        <f>IF(N983="zákl. přenesená",J983,0)</f>
        <v>0</v>
      </c>
      <c r="BH983" s="219">
        <f>IF(N983="sníž. přenesená",J983,0)</f>
        <v>0</v>
      </c>
      <c r="BI983" s="219">
        <f>IF(N983="nulová",J983,0)</f>
        <v>0</v>
      </c>
      <c r="BJ983" s="20" t="s">
        <v>77</v>
      </c>
      <c r="BK983" s="219">
        <f>ROUND(I983*H983,2)</f>
        <v>0</v>
      </c>
      <c r="BL983" s="20" t="s">
        <v>160</v>
      </c>
      <c r="BM983" s="218" t="s">
        <v>823</v>
      </c>
    </row>
    <row r="984" s="2" customFormat="1">
      <c r="A984" s="41"/>
      <c r="B984" s="42"/>
      <c r="C984" s="43"/>
      <c r="D984" s="220" t="s">
        <v>162</v>
      </c>
      <c r="E984" s="43"/>
      <c r="F984" s="221" t="s">
        <v>824</v>
      </c>
      <c r="G984" s="43"/>
      <c r="H984" s="43"/>
      <c r="I984" s="222"/>
      <c r="J984" s="43"/>
      <c r="K984" s="43"/>
      <c r="L984" s="47"/>
      <c r="M984" s="223"/>
      <c r="N984" s="224"/>
      <c r="O984" s="87"/>
      <c r="P984" s="87"/>
      <c r="Q984" s="87"/>
      <c r="R984" s="87"/>
      <c r="S984" s="87"/>
      <c r="T984" s="88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T984" s="20" t="s">
        <v>162</v>
      </c>
      <c r="AU984" s="20" t="s">
        <v>79</v>
      </c>
    </row>
    <row r="985" s="13" customFormat="1">
      <c r="A985" s="13"/>
      <c r="B985" s="225"/>
      <c r="C985" s="226"/>
      <c r="D985" s="227" t="s">
        <v>164</v>
      </c>
      <c r="E985" s="228" t="s">
        <v>19</v>
      </c>
      <c r="F985" s="229" t="s">
        <v>825</v>
      </c>
      <c r="G985" s="226"/>
      <c r="H985" s="228" t="s">
        <v>19</v>
      </c>
      <c r="I985" s="230"/>
      <c r="J985" s="226"/>
      <c r="K985" s="226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164</v>
      </c>
      <c r="AU985" s="235" t="s">
        <v>79</v>
      </c>
      <c r="AV985" s="13" t="s">
        <v>77</v>
      </c>
      <c r="AW985" s="13" t="s">
        <v>31</v>
      </c>
      <c r="AX985" s="13" t="s">
        <v>69</v>
      </c>
      <c r="AY985" s="235" t="s">
        <v>153</v>
      </c>
    </row>
    <row r="986" s="14" customFormat="1">
      <c r="A986" s="14"/>
      <c r="B986" s="236"/>
      <c r="C986" s="237"/>
      <c r="D986" s="227" t="s">
        <v>164</v>
      </c>
      <c r="E986" s="238" t="s">
        <v>19</v>
      </c>
      <c r="F986" s="239" t="s">
        <v>826</v>
      </c>
      <c r="G986" s="237"/>
      <c r="H986" s="240">
        <v>8.4320000000000004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6" t="s">
        <v>164</v>
      </c>
      <c r="AU986" s="246" t="s">
        <v>79</v>
      </c>
      <c r="AV986" s="14" t="s">
        <v>79</v>
      </c>
      <c r="AW986" s="14" t="s">
        <v>31</v>
      </c>
      <c r="AX986" s="14" t="s">
        <v>69</v>
      </c>
      <c r="AY986" s="246" t="s">
        <v>153</v>
      </c>
    </row>
    <row r="987" s="13" customFormat="1">
      <c r="A987" s="13"/>
      <c r="B987" s="225"/>
      <c r="C987" s="226"/>
      <c r="D987" s="227" t="s">
        <v>164</v>
      </c>
      <c r="E987" s="228" t="s">
        <v>19</v>
      </c>
      <c r="F987" s="229" t="s">
        <v>827</v>
      </c>
      <c r="G987" s="226"/>
      <c r="H987" s="228" t="s">
        <v>19</v>
      </c>
      <c r="I987" s="230"/>
      <c r="J987" s="226"/>
      <c r="K987" s="226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164</v>
      </c>
      <c r="AU987" s="235" t="s">
        <v>79</v>
      </c>
      <c r="AV987" s="13" t="s">
        <v>77</v>
      </c>
      <c r="AW987" s="13" t="s">
        <v>31</v>
      </c>
      <c r="AX987" s="13" t="s">
        <v>69</v>
      </c>
      <c r="AY987" s="235" t="s">
        <v>153</v>
      </c>
    </row>
    <row r="988" s="14" customFormat="1">
      <c r="A988" s="14"/>
      <c r="B988" s="236"/>
      <c r="C988" s="237"/>
      <c r="D988" s="227" t="s">
        <v>164</v>
      </c>
      <c r="E988" s="238" t="s">
        <v>19</v>
      </c>
      <c r="F988" s="239" t="s">
        <v>828</v>
      </c>
      <c r="G988" s="237"/>
      <c r="H988" s="240">
        <v>11.486000000000001</v>
      </c>
      <c r="I988" s="241"/>
      <c r="J988" s="237"/>
      <c r="K988" s="237"/>
      <c r="L988" s="242"/>
      <c r="M988" s="243"/>
      <c r="N988" s="244"/>
      <c r="O988" s="244"/>
      <c r="P988" s="244"/>
      <c r="Q988" s="244"/>
      <c r="R988" s="244"/>
      <c r="S988" s="244"/>
      <c r="T988" s="24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6" t="s">
        <v>164</v>
      </c>
      <c r="AU988" s="246" t="s">
        <v>79</v>
      </c>
      <c r="AV988" s="14" t="s">
        <v>79</v>
      </c>
      <c r="AW988" s="14" t="s">
        <v>31</v>
      </c>
      <c r="AX988" s="14" t="s">
        <v>69</v>
      </c>
      <c r="AY988" s="246" t="s">
        <v>153</v>
      </c>
    </row>
    <row r="989" s="13" customFormat="1">
      <c r="A989" s="13"/>
      <c r="B989" s="225"/>
      <c r="C989" s="226"/>
      <c r="D989" s="227" t="s">
        <v>164</v>
      </c>
      <c r="E989" s="228" t="s">
        <v>19</v>
      </c>
      <c r="F989" s="229" t="s">
        <v>829</v>
      </c>
      <c r="G989" s="226"/>
      <c r="H989" s="228" t="s">
        <v>19</v>
      </c>
      <c r="I989" s="230"/>
      <c r="J989" s="226"/>
      <c r="K989" s="226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164</v>
      </c>
      <c r="AU989" s="235" t="s">
        <v>79</v>
      </c>
      <c r="AV989" s="13" t="s">
        <v>77</v>
      </c>
      <c r="AW989" s="13" t="s">
        <v>31</v>
      </c>
      <c r="AX989" s="13" t="s">
        <v>69</v>
      </c>
      <c r="AY989" s="235" t="s">
        <v>153</v>
      </c>
    </row>
    <row r="990" s="14" customFormat="1">
      <c r="A990" s="14"/>
      <c r="B990" s="236"/>
      <c r="C990" s="237"/>
      <c r="D990" s="227" t="s">
        <v>164</v>
      </c>
      <c r="E990" s="238" t="s">
        <v>19</v>
      </c>
      <c r="F990" s="239" t="s">
        <v>830</v>
      </c>
      <c r="G990" s="237"/>
      <c r="H990" s="240">
        <v>11.315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164</v>
      </c>
      <c r="AU990" s="246" t="s">
        <v>79</v>
      </c>
      <c r="AV990" s="14" t="s">
        <v>79</v>
      </c>
      <c r="AW990" s="14" t="s">
        <v>31</v>
      </c>
      <c r="AX990" s="14" t="s">
        <v>69</v>
      </c>
      <c r="AY990" s="246" t="s">
        <v>153</v>
      </c>
    </row>
    <row r="991" s="13" customFormat="1">
      <c r="A991" s="13"/>
      <c r="B991" s="225"/>
      <c r="C991" s="226"/>
      <c r="D991" s="227" t="s">
        <v>164</v>
      </c>
      <c r="E991" s="228" t="s">
        <v>19</v>
      </c>
      <c r="F991" s="229" t="s">
        <v>618</v>
      </c>
      <c r="G991" s="226"/>
      <c r="H991" s="228" t="s">
        <v>19</v>
      </c>
      <c r="I991" s="230"/>
      <c r="J991" s="226"/>
      <c r="K991" s="226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164</v>
      </c>
      <c r="AU991" s="235" t="s">
        <v>79</v>
      </c>
      <c r="AV991" s="13" t="s">
        <v>77</v>
      </c>
      <c r="AW991" s="13" t="s">
        <v>31</v>
      </c>
      <c r="AX991" s="13" t="s">
        <v>69</v>
      </c>
      <c r="AY991" s="235" t="s">
        <v>153</v>
      </c>
    </row>
    <row r="992" s="14" customFormat="1">
      <c r="A992" s="14"/>
      <c r="B992" s="236"/>
      <c r="C992" s="237"/>
      <c r="D992" s="227" t="s">
        <v>164</v>
      </c>
      <c r="E992" s="238" t="s">
        <v>19</v>
      </c>
      <c r="F992" s="239" t="s">
        <v>831</v>
      </c>
      <c r="G992" s="237"/>
      <c r="H992" s="240">
        <v>4.2510000000000003</v>
      </c>
      <c r="I992" s="241"/>
      <c r="J992" s="237"/>
      <c r="K992" s="237"/>
      <c r="L992" s="242"/>
      <c r="M992" s="243"/>
      <c r="N992" s="244"/>
      <c r="O992" s="244"/>
      <c r="P992" s="244"/>
      <c r="Q992" s="244"/>
      <c r="R992" s="244"/>
      <c r="S992" s="244"/>
      <c r="T992" s="245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6" t="s">
        <v>164</v>
      </c>
      <c r="AU992" s="246" t="s">
        <v>79</v>
      </c>
      <c r="AV992" s="14" t="s">
        <v>79</v>
      </c>
      <c r="AW992" s="14" t="s">
        <v>31</v>
      </c>
      <c r="AX992" s="14" t="s">
        <v>69</v>
      </c>
      <c r="AY992" s="246" t="s">
        <v>153</v>
      </c>
    </row>
    <row r="993" s="15" customFormat="1">
      <c r="A993" s="15"/>
      <c r="B993" s="247"/>
      <c r="C993" s="248"/>
      <c r="D993" s="227" t="s">
        <v>164</v>
      </c>
      <c r="E993" s="249" t="s">
        <v>19</v>
      </c>
      <c r="F993" s="250" t="s">
        <v>167</v>
      </c>
      <c r="G993" s="248"/>
      <c r="H993" s="251">
        <v>35.484000000000002</v>
      </c>
      <c r="I993" s="252"/>
      <c r="J993" s="248"/>
      <c r="K993" s="248"/>
      <c r="L993" s="253"/>
      <c r="M993" s="254"/>
      <c r="N993" s="255"/>
      <c r="O993" s="255"/>
      <c r="P993" s="255"/>
      <c r="Q993" s="255"/>
      <c r="R993" s="255"/>
      <c r="S993" s="255"/>
      <c r="T993" s="256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57" t="s">
        <v>164</v>
      </c>
      <c r="AU993" s="257" t="s">
        <v>79</v>
      </c>
      <c r="AV993" s="15" t="s">
        <v>160</v>
      </c>
      <c r="AW993" s="15" t="s">
        <v>31</v>
      </c>
      <c r="AX993" s="15" t="s">
        <v>77</v>
      </c>
      <c r="AY993" s="257" t="s">
        <v>153</v>
      </c>
    </row>
    <row r="994" s="2" customFormat="1" ht="33" customHeight="1">
      <c r="A994" s="41"/>
      <c r="B994" s="42"/>
      <c r="C994" s="207" t="s">
        <v>832</v>
      </c>
      <c r="D994" s="207" t="s">
        <v>155</v>
      </c>
      <c r="E994" s="208" t="s">
        <v>833</v>
      </c>
      <c r="F994" s="209" t="s">
        <v>834</v>
      </c>
      <c r="G994" s="210" t="s">
        <v>158</v>
      </c>
      <c r="H994" s="211">
        <v>0.315</v>
      </c>
      <c r="I994" s="212"/>
      <c r="J994" s="213">
        <f>ROUND(I994*H994,2)</f>
        <v>0</v>
      </c>
      <c r="K994" s="209" t="s">
        <v>159</v>
      </c>
      <c r="L994" s="47"/>
      <c r="M994" s="214" t="s">
        <v>19</v>
      </c>
      <c r="N994" s="215" t="s">
        <v>40</v>
      </c>
      <c r="O994" s="87"/>
      <c r="P994" s="216">
        <f>O994*H994</f>
        <v>0</v>
      </c>
      <c r="Q994" s="216">
        <v>0</v>
      </c>
      <c r="R994" s="216">
        <f>Q994*H994</f>
        <v>0</v>
      </c>
      <c r="S994" s="216">
        <v>0.27500000000000002</v>
      </c>
      <c r="T994" s="217">
        <f>S994*H994</f>
        <v>0.086625000000000008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18" t="s">
        <v>160</v>
      </c>
      <c r="AT994" s="218" t="s">
        <v>155</v>
      </c>
      <c r="AU994" s="218" t="s">
        <v>79</v>
      </c>
      <c r="AY994" s="20" t="s">
        <v>153</v>
      </c>
      <c r="BE994" s="219">
        <f>IF(N994="základní",J994,0)</f>
        <v>0</v>
      </c>
      <c r="BF994" s="219">
        <f>IF(N994="snížená",J994,0)</f>
        <v>0</v>
      </c>
      <c r="BG994" s="219">
        <f>IF(N994="zákl. přenesená",J994,0)</f>
        <v>0</v>
      </c>
      <c r="BH994" s="219">
        <f>IF(N994="sníž. přenesená",J994,0)</f>
        <v>0</v>
      </c>
      <c r="BI994" s="219">
        <f>IF(N994="nulová",J994,0)</f>
        <v>0</v>
      </c>
      <c r="BJ994" s="20" t="s">
        <v>77</v>
      </c>
      <c r="BK994" s="219">
        <f>ROUND(I994*H994,2)</f>
        <v>0</v>
      </c>
      <c r="BL994" s="20" t="s">
        <v>160</v>
      </c>
      <c r="BM994" s="218" t="s">
        <v>835</v>
      </c>
    </row>
    <row r="995" s="2" customFormat="1">
      <c r="A995" s="41"/>
      <c r="B995" s="42"/>
      <c r="C995" s="43"/>
      <c r="D995" s="220" t="s">
        <v>162</v>
      </c>
      <c r="E995" s="43"/>
      <c r="F995" s="221" t="s">
        <v>836</v>
      </c>
      <c r="G995" s="43"/>
      <c r="H995" s="43"/>
      <c r="I995" s="222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162</v>
      </c>
      <c r="AU995" s="20" t="s">
        <v>79</v>
      </c>
    </row>
    <row r="996" s="13" customFormat="1">
      <c r="A996" s="13"/>
      <c r="B996" s="225"/>
      <c r="C996" s="226"/>
      <c r="D996" s="227" t="s">
        <v>164</v>
      </c>
      <c r="E996" s="228" t="s">
        <v>19</v>
      </c>
      <c r="F996" s="229" t="s">
        <v>837</v>
      </c>
      <c r="G996" s="226"/>
      <c r="H996" s="228" t="s">
        <v>19</v>
      </c>
      <c r="I996" s="230"/>
      <c r="J996" s="226"/>
      <c r="K996" s="226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164</v>
      </c>
      <c r="AU996" s="235" t="s">
        <v>79</v>
      </c>
      <c r="AV996" s="13" t="s">
        <v>77</v>
      </c>
      <c r="AW996" s="13" t="s">
        <v>31</v>
      </c>
      <c r="AX996" s="13" t="s">
        <v>69</v>
      </c>
      <c r="AY996" s="235" t="s">
        <v>153</v>
      </c>
    </row>
    <row r="997" s="14" customFormat="1">
      <c r="A997" s="14"/>
      <c r="B997" s="236"/>
      <c r="C997" s="237"/>
      <c r="D997" s="227" t="s">
        <v>164</v>
      </c>
      <c r="E997" s="238" t="s">
        <v>19</v>
      </c>
      <c r="F997" s="239" t="s">
        <v>838</v>
      </c>
      <c r="G997" s="237"/>
      <c r="H997" s="240">
        <v>0.315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164</v>
      </c>
      <c r="AU997" s="246" t="s">
        <v>79</v>
      </c>
      <c r="AV997" s="14" t="s">
        <v>79</v>
      </c>
      <c r="AW997" s="14" t="s">
        <v>31</v>
      </c>
      <c r="AX997" s="14" t="s">
        <v>69</v>
      </c>
      <c r="AY997" s="246" t="s">
        <v>153</v>
      </c>
    </row>
    <row r="998" s="15" customFormat="1">
      <c r="A998" s="15"/>
      <c r="B998" s="247"/>
      <c r="C998" s="248"/>
      <c r="D998" s="227" t="s">
        <v>164</v>
      </c>
      <c r="E998" s="249" t="s">
        <v>19</v>
      </c>
      <c r="F998" s="250" t="s">
        <v>167</v>
      </c>
      <c r="G998" s="248"/>
      <c r="H998" s="251">
        <v>0.315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7" t="s">
        <v>164</v>
      </c>
      <c r="AU998" s="257" t="s">
        <v>79</v>
      </c>
      <c r="AV998" s="15" t="s">
        <v>160</v>
      </c>
      <c r="AW998" s="15" t="s">
        <v>31</v>
      </c>
      <c r="AX998" s="15" t="s">
        <v>77</v>
      </c>
      <c r="AY998" s="257" t="s">
        <v>153</v>
      </c>
    </row>
    <row r="999" s="2" customFormat="1" ht="33" customHeight="1">
      <c r="A999" s="41"/>
      <c r="B999" s="42"/>
      <c r="C999" s="207" t="s">
        <v>839</v>
      </c>
      <c r="D999" s="207" t="s">
        <v>155</v>
      </c>
      <c r="E999" s="208" t="s">
        <v>840</v>
      </c>
      <c r="F999" s="209" t="s">
        <v>841</v>
      </c>
      <c r="G999" s="210" t="s">
        <v>158</v>
      </c>
      <c r="H999" s="211">
        <v>0.315</v>
      </c>
      <c r="I999" s="212"/>
      <c r="J999" s="213">
        <f>ROUND(I999*H999,2)</f>
        <v>0</v>
      </c>
      <c r="K999" s="209" t="s">
        <v>159</v>
      </c>
      <c r="L999" s="47"/>
      <c r="M999" s="214" t="s">
        <v>19</v>
      </c>
      <c r="N999" s="215" t="s">
        <v>40</v>
      </c>
      <c r="O999" s="87"/>
      <c r="P999" s="216">
        <f>O999*H999</f>
        <v>0</v>
      </c>
      <c r="Q999" s="216">
        <v>0</v>
      </c>
      <c r="R999" s="216">
        <f>Q999*H999</f>
        <v>0</v>
      </c>
      <c r="S999" s="216">
        <v>0.54500000000000004</v>
      </c>
      <c r="T999" s="217">
        <f>S999*H999</f>
        <v>0.17167500000000002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18" t="s">
        <v>160</v>
      </c>
      <c r="AT999" s="218" t="s">
        <v>155</v>
      </c>
      <c r="AU999" s="218" t="s">
        <v>79</v>
      </c>
      <c r="AY999" s="20" t="s">
        <v>153</v>
      </c>
      <c r="BE999" s="219">
        <f>IF(N999="základní",J999,0)</f>
        <v>0</v>
      </c>
      <c r="BF999" s="219">
        <f>IF(N999="snížená",J999,0)</f>
        <v>0</v>
      </c>
      <c r="BG999" s="219">
        <f>IF(N999="zákl. přenesená",J999,0)</f>
        <v>0</v>
      </c>
      <c r="BH999" s="219">
        <f>IF(N999="sníž. přenesená",J999,0)</f>
        <v>0</v>
      </c>
      <c r="BI999" s="219">
        <f>IF(N999="nulová",J999,0)</f>
        <v>0</v>
      </c>
      <c r="BJ999" s="20" t="s">
        <v>77</v>
      </c>
      <c r="BK999" s="219">
        <f>ROUND(I999*H999,2)</f>
        <v>0</v>
      </c>
      <c r="BL999" s="20" t="s">
        <v>160</v>
      </c>
      <c r="BM999" s="218" t="s">
        <v>842</v>
      </c>
    </row>
    <row r="1000" s="2" customFormat="1">
      <c r="A1000" s="41"/>
      <c r="B1000" s="42"/>
      <c r="C1000" s="43"/>
      <c r="D1000" s="220" t="s">
        <v>162</v>
      </c>
      <c r="E1000" s="43"/>
      <c r="F1000" s="221" t="s">
        <v>843</v>
      </c>
      <c r="G1000" s="43"/>
      <c r="H1000" s="43"/>
      <c r="I1000" s="222"/>
      <c r="J1000" s="43"/>
      <c r="K1000" s="43"/>
      <c r="L1000" s="47"/>
      <c r="M1000" s="223"/>
      <c r="N1000" s="22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162</v>
      </c>
      <c r="AU1000" s="20" t="s">
        <v>79</v>
      </c>
    </row>
    <row r="1001" s="13" customFormat="1">
      <c r="A1001" s="13"/>
      <c r="B1001" s="225"/>
      <c r="C1001" s="226"/>
      <c r="D1001" s="227" t="s">
        <v>164</v>
      </c>
      <c r="E1001" s="228" t="s">
        <v>19</v>
      </c>
      <c r="F1001" s="229" t="s">
        <v>837</v>
      </c>
      <c r="G1001" s="226"/>
      <c r="H1001" s="228" t="s">
        <v>19</v>
      </c>
      <c r="I1001" s="230"/>
      <c r="J1001" s="226"/>
      <c r="K1001" s="226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164</v>
      </c>
      <c r="AU1001" s="235" t="s">
        <v>79</v>
      </c>
      <c r="AV1001" s="13" t="s">
        <v>77</v>
      </c>
      <c r="AW1001" s="13" t="s">
        <v>31</v>
      </c>
      <c r="AX1001" s="13" t="s">
        <v>69</v>
      </c>
      <c r="AY1001" s="235" t="s">
        <v>153</v>
      </c>
    </row>
    <row r="1002" s="14" customFormat="1">
      <c r="A1002" s="14"/>
      <c r="B1002" s="236"/>
      <c r="C1002" s="237"/>
      <c r="D1002" s="227" t="s">
        <v>164</v>
      </c>
      <c r="E1002" s="238" t="s">
        <v>19</v>
      </c>
      <c r="F1002" s="239" t="s">
        <v>838</v>
      </c>
      <c r="G1002" s="237"/>
      <c r="H1002" s="240">
        <v>0.315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164</v>
      </c>
      <c r="AU1002" s="246" t="s">
        <v>79</v>
      </c>
      <c r="AV1002" s="14" t="s">
        <v>79</v>
      </c>
      <c r="AW1002" s="14" t="s">
        <v>31</v>
      </c>
      <c r="AX1002" s="14" t="s">
        <v>69</v>
      </c>
      <c r="AY1002" s="246" t="s">
        <v>153</v>
      </c>
    </row>
    <row r="1003" s="15" customFormat="1">
      <c r="A1003" s="15"/>
      <c r="B1003" s="247"/>
      <c r="C1003" s="248"/>
      <c r="D1003" s="227" t="s">
        <v>164</v>
      </c>
      <c r="E1003" s="249" t="s">
        <v>19</v>
      </c>
      <c r="F1003" s="250" t="s">
        <v>167</v>
      </c>
      <c r="G1003" s="248"/>
      <c r="H1003" s="251">
        <v>0.315</v>
      </c>
      <c r="I1003" s="252"/>
      <c r="J1003" s="248"/>
      <c r="K1003" s="248"/>
      <c r="L1003" s="253"/>
      <c r="M1003" s="254"/>
      <c r="N1003" s="255"/>
      <c r="O1003" s="255"/>
      <c r="P1003" s="255"/>
      <c r="Q1003" s="255"/>
      <c r="R1003" s="255"/>
      <c r="S1003" s="255"/>
      <c r="T1003" s="256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57" t="s">
        <v>164</v>
      </c>
      <c r="AU1003" s="257" t="s">
        <v>79</v>
      </c>
      <c r="AV1003" s="15" t="s">
        <v>160</v>
      </c>
      <c r="AW1003" s="15" t="s">
        <v>31</v>
      </c>
      <c r="AX1003" s="15" t="s">
        <v>77</v>
      </c>
      <c r="AY1003" s="257" t="s">
        <v>153</v>
      </c>
    </row>
    <row r="1004" s="2" customFormat="1" ht="24.15" customHeight="1">
      <c r="A1004" s="41"/>
      <c r="B1004" s="42"/>
      <c r="C1004" s="207" t="s">
        <v>844</v>
      </c>
      <c r="D1004" s="207" t="s">
        <v>155</v>
      </c>
      <c r="E1004" s="208" t="s">
        <v>845</v>
      </c>
      <c r="F1004" s="209" t="s">
        <v>846</v>
      </c>
      <c r="G1004" s="210" t="s">
        <v>158</v>
      </c>
      <c r="H1004" s="211">
        <v>0.54000000000000004</v>
      </c>
      <c r="I1004" s="212"/>
      <c r="J1004" s="213">
        <f>ROUND(I1004*H1004,2)</f>
        <v>0</v>
      </c>
      <c r="K1004" s="209" t="s">
        <v>159</v>
      </c>
      <c r="L1004" s="47"/>
      <c r="M1004" s="214" t="s">
        <v>19</v>
      </c>
      <c r="N1004" s="215" t="s">
        <v>40</v>
      </c>
      <c r="O1004" s="87"/>
      <c r="P1004" s="216">
        <f>O1004*H1004</f>
        <v>0</v>
      </c>
      <c r="Q1004" s="216">
        <v>0</v>
      </c>
      <c r="R1004" s="216">
        <f>Q1004*H1004</f>
        <v>0</v>
      </c>
      <c r="S1004" s="216">
        <v>0.074999999999999997</v>
      </c>
      <c r="T1004" s="217">
        <f>S1004*H1004</f>
        <v>0.040500000000000001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18" t="s">
        <v>160</v>
      </c>
      <c r="AT1004" s="218" t="s">
        <v>155</v>
      </c>
      <c r="AU1004" s="218" t="s">
        <v>79</v>
      </c>
      <c r="AY1004" s="20" t="s">
        <v>153</v>
      </c>
      <c r="BE1004" s="219">
        <f>IF(N1004="základní",J1004,0)</f>
        <v>0</v>
      </c>
      <c r="BF1004" s="219">
        <f>IF(N1004="snížená",J1004,0)</f>
        <v>0</v>
      </c>
      <c r="BG1004" s="219">
        <f>IF(N1004="zákl. přenesená",J1004,0)</f>
        <v>0</v>
      </c>
      <c r="BH1004" s="219">
        <f>IF(N1004="sníž. přenesená",J1004,0)</f>
        <v>0</v>
      </c>
      <c r="BI1004" s="219">
        <f>IF(N1004="nulová",J1004,0)</f>
        <v>0</v>
      </c>
      <c r="BJ1004" s="20" t="s">
        <v>77</v>
      </c>
      <c r="BK1004" s="219">
        <f>ROUND(I1004*H1004,2)</f>
        <v>0</v>
      </c>
      <c r="BL1004" s="20" t="s">
        <v>160</v>
      </c>
      <c r="BM1004" s="218" t="s">
        <v>847</v>
      </c>
    </row>
    <row r="1005" s="2" customFormat="1">
      <c r="A1005" s="41"/>
      <c r="B1005" s="42"/>
      <c r="C1005" s="43"/>
      <c r="D1005" s="220" t="s">
        <v>162</v>
      </c>
      <c r="E1005" s="43"/>
      <c r="F1005" s="221" t="s">
        <v>848</v>
      </c>
      <c r="G1005" s="43"/>
      <c r="H1005" s="43"/>
      <c r="I1005" s="222"/>
      <c r="J1005" s="43"/>
      <c r="K1005" s="43"/>
      <c r="L1005" s="47"/>
      <c r="M1005" s="223"/>
      <c r="N1005" s="224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162</v>
      </c>
      <c r="AU1005" s="20" t="s">
        <v>79</v>
      </c>
    </row>
    <row r="1006" s="13" customFormat="1">
      <c r="A1006" s="13"/>
      <c r="B1006" s="225"/>
      <c r="C1006" s="226"/>
      <c r="D1006" s="227" t="s">
        <v>164</v>
      </c>
      <c r="E1006" s="228" t="s">
        <v>19</v>
      </c>
      <c r="F1006" s="229" t="s">
        <v>321</v>
      </c>
      <c r="G1006" s="226"/>
      <c r="H1006" s="228" t="s">
        <v>19</v>
      </c>
      <c r="I1006" s="230"/>
      <c r="J1006" s="226"/>
      <c r="K1006" s="226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164</v>
      </c>
      <c r="AU1006" s="235" t="s">
        <v>79</v>
      </c>
      <c r="AV1006" s="13" t="s">
        <v>77</v>
      </c>
      <c r="AW1006" s="13" t="s">
        <v>31</v>
      </c>
      <c r="AX1006" s="13" t="s">
        <v>69</v>
      </c>
      <c r="AY1006" s="235" t="s">
        <v>153</v>
      </c>
    </row>
    <row r="1007" s="14" customFormat="1">
      <c r="A1007" s="14"/>
      <c r="B1007" s="236"/>
      <c r="C1007" s="237"/>
      <c r="D1007" s="227" t="s">
        <v>164</v>
      </c>
      <c r="E1007" s="238" t="s">
        <v>19</v>
      </c>
      <c r="F1007" s="239" t="s">
        <v>849</v>
      </c>
      <c r="G1007" s="237"/>
      <c r="H1007" s="240">
        <v>0.54000000000000004</v>
      </c>
      <c r="I1007" s="241"/>
      <c r="J1007" s="237"/>
      <c r="K1007" s="237"/>
      <c r="L1007" s="242"/>
      <c r="M1007" s="243"/>
      <c r="N1007" s="244"/>
      <c r="O1007" s="244"/>
      <c r="P1007" s="244"/>
      <c r="Q1007" s="244"/>
      <c r="R1007" s="244"/>
      <c r="S1007" s="244"/>
      <c r="T1007" s="24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6" t="s">
        <v>164</v>
      </c>
      <c r="AU1007" s="246" t="s">
        <v>79</v>
      </c>
      <c r="AV1007" s="14" t="s">
        <v>79</v>
      </c>
      <c r="AW1007" s="14" t="s">
        <v>31</v>
      </c>
      <c r="AX1007" s="14" t="s">
        <v>69</v>
      </c>
      <c r="AY1007" s="246" t="s">
        <v>153</v>
      </c>
    </row>
    <row r="1008" s="15" customFormat="1">
      <c r="A1008" s="15"/>
      <c r="B1008" s="247"/>
      <c r="C1008" s="248"/>
      <c r="D1008" s="227" t="s">
        <v>164</v>
      </c>
      <c r="E1008" s="249" t="s">
        <v>19</v>
      </c>
      <c r="F1008" s="250" t="s">
        <v>167</v>
      </c>
      <c r="G1008" s="248"/>
      <c r="H1008" s="251">
        <v>0.54000000000000004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57" t="s">
        <v>164</v>
      </c>
      <c r="AU1008" s="257" t="s">
        <v>79</v>
      </c>
      <c r="AV1008" s="15" t="s">
        <v>160</v>
      </c>
      <c r="AW1008" s="15" t="s">
        <v>31</v>
      </c>
      <c r="AX1008" s="15" t="s">
        <v>77</v>
      </c>
      <c r="AY1008" s="257" t="s">
        <v>153</v>
      </c>
    </row>
    <row r="1009" s="2" customFormat="1" ht="24.15" customHeight="1">
      <c r="A1009" s="41"/>
      <c r="B1009" s="42"/>
      <c r="C1009" s="207" t="s">
        <v>850</v>
      </c>
      <c r="D1009" s="207" t="s">
        <v>155</v>
      </c>
      <c r="E1009" s="208" t="s">
        <v>851</v>
      </c>
      <c r="F1009" s="209" t="s">
        <v>852</v>
      </c>
      <c r="G1009" s="210" t="s">
        <v>158</v>
      </c>
      <c r="H1009" s="211">
        <v>31.199999999999999</v>
      </c>
      <c r="I1009" s="212"/>
      <c r="J1009" s="213">
        <f>ROUND(I1009*H1009,2)</f>
        <v>0</v>
      </c>
      <c r="K1009" s="209" t="s">
        <v>159</v>
      </c>
      <c r="L1009" s="47"/>
      <c r="M1009" s="214" t="s">
        <v>19</v>
      </c>
      <c r="N1009" s="215" t="s">
        <v>40</v>
      </c>
      <c r="O1009" s="87"/>
      <c r="P1009" s="216">
        <f>O1009*H1009</f>
        <v>0</v>
      </c>
      <c r="Q1009" s="216">
        <v>0</v>
      </c>
      <c r="R1009" s="216">
        <f>Q1009*H1009</f>
        <v>0</v>
      </c>
      <c r="S1009" s="216">
        <v>0.075999999999999998</v>
      </c>
      <c r="T1009" s="217">
        <f>S1009*H1009</f>
        <v>2.3712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8" t="s">
        <v>160</v>
      </c>
      <c r="AT1009" s="218" t="s">
        <v>155</v>
      </c>
      <c r="AU1009" s="218" t="s">
        <v>79</v>
      </c>
      <c r="AY1009" s="20" t="s">
        <v>153</v>
      </c>
      <c r="BE1009" s="219">
        <f>IF(N1009="základní",J1009,0)</f>
        <v>0</v>
      </c>
      <c r="BF1009" s="219">
        <f>IF(N1009="snížená",J1009,0)</f>
        <v>0</v>
      </c>
      <c r="BG1009" s="219">
        <f>IF(N1009="zákl. přenesená",J1009,0)</f>
        <v>0</v>
      </c>
      <c r="BH1009" s="219">
        <f>IF(N1009="sníž. přenesená",J1009,0)</f>
        <v>0</v>
      </c>
      <c r="BI1009" s="219">
        <f>IF(N1009="nulová",J1009,0)</f>
        <v>0</v>
      </c>
      <c r="BJ1009" s="20" t="s">
        <v>77</v>
      </c>
      <c r="BK1009" s="219">
        <f>ROUND(I1009*H1009,2)</f>
        <v>0</v>
      </c>
      <c r="BL1009" s="20" t="s">
        <v>160</v>
      </c>
      <c r="BM1009" s="218" t="s">
        <v>853</v>
      </c>
    </row>
    <row r="1010" s="2" customFormat="1">
      <c r="A1010" s="41"/>
      <c r="B1010" s="42"/>
      <c r="C1010" s="43"/>
      <c r="D1010" s="220" t="s">
        <v>162</v>
      </c>
      <c r="E1010" s="43"/>
      <c r="F1010" s="221" t="s">
        <v>854</v>
      </c>
      <c r="G1010" s="43"/>
      <c r="H1010" s="43"/>
      <c r="I1010" s="222"/>
      <c r="J1010" s="43"/>
      <c r="K1010" s="43"/>
      <c r="L1010" s="47"/>
      <c r="M1010" s="223"/>
      <c r="N1010" s="224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162</v>
      </c>
      <c r="AU1010" s="20" t="s">
        <v>79</v>
      </c>
    </row>
    <row r="1011" s="13" customFormat="1">
      <c r="A1011" s="13"/>
      <c r="B1011" s="225"/>
      <c r="C1011" s="226"/>
      <c r="D1011" s="227" t="s">
        <v>164</v>
      </c>
      <c r="E1011" s="228" t="s">
        <v>19</v>
      </c>
      <c r="F1011" s="229" t="s">
        <v>855</v>
      </c>
      <c r="G1011" s="226"/>
      <c r="H1011" s="228" t="s">
        <v>19</v>
      </c>
      <c r="I1011" s="230"/>
      <c r="J1011" s="226"/>
      <c r="K1011" s="226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164</v>
      </c>
      <c r="AU1011" s="235" t="s">
        <v>79</v>
      </c>
      <c r="AV1011" s="13" t="s">
        <v>77</v>
      </c>
      <c r="AW1011" s="13" t="s">
        <v>31</v>
      </c>
      <c r="AX1011" s="13" t="s">
        <v>69</v>
      </c>
      <c r="AY1011" s="235" t="s">
        <v>153</v>
      </c>
    </row>
    <row r="1012" s="13" customFormat="1">
      <c r="A1012" s="13"/>
      <c r="B1012" s="225"/>
      <c r="C1012" s="226"/>
      <c r="D1012" s="227" t="s">
        <v>164</v>
      </c>
      <c r="E1012" s="228" t="s">
        <v>19</v>
      </c>
      <c r="F1012" s="229" t="s">
        <v>719</v>
      </c>
      <c r="G1012" s="226"/>
      <c r="H1012" s="228" t="s">
        <v>19</v>
      </c>
      <c r="I1012" s="230"/>
      <c r="J1012" s="226"/>
      <c r="K1012" s="226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164</v>
      </c>
      <c r="AU1012" s="235" t="s">
        <v>79</v>
      </c>
      <c r="AV1012" s="13" t="s">
        <v>77</v>
      </c>
      <c r="AW1012" s="13" t="s">
        <v>31</v>
      </c>
      <c r="AX1012" s="13" t="s">
        <v>69</v>
      </c>
      <c r="AY1012" s="235" t="s">
        <v>153</v>
      </c>
    </row>
    <row r="1013" s="14" customFormat="1">
      <c r="A1013" s="14"/>
      <c r="B1013" s="236"/>
      <c r="C1013" s="237"/>
      <c r="D1013" s="227" t="s">
        <v>164</v>
      </c>
      <c r="E1013" s="238" t="s">
        <v>19</v>
      </c>
      <c r="F1013" s="239" t="s">
        <v>856</v>
      </c>
      <c r="G1013" s="237"/>
      <c r="H1013" s="240">
        <v>9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164</v>
      </c>
      <c r="AU1013" s="246" t="s">
        <v>79</v>
      </c>
      <c r="AV1013" s="14" t="s">
        <v>79</v>
      </c>
      <c r="AW1013" s="14" t="s">
        <v>31</v>
      </c>
      <c r="AX1013" s="14" t="s">
        <v>69</v>
      </c>
      <c r="AY1013" s="246" t="s">
        <v>153</v>
      </c>
    </row>
    <row r="1014" s="13" customFormat="1">
      <c r="A1014" s="13"/>
      <c r="B1014" s="225"/>
      <c r="C1014" s="226"/>
      <c r="D1014" s="227" t="s">
        <v>164</v>
      </c>
      <c r="E1014" s="228" t="s">
        <v>19</v>
      </c>
      <c r="F1014" s="229" t="s">
        <v>720</v>
      </c>
      <c r="G1014" s="226"/>
      <c r="H1014" s="228" t="s">
        <v>19</v>
      </c>
      <c r="I1014" s="230"/>
      <c r="J1014" s="226"/>
      <c r="K1014" s="226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164</v>
      </c>
      <c r="AU1014" s="235" t="s">
        <v>79</v>
      </c>
      <c r="AV1014" s="13" t="s">
        <v>77</v>
      </c>
      <c r="AW1014" s="13" t="s">
        <v>31</v>
      </c>
      <c r="AX1014" s="13" t="s">
        <v>69</v>
      </c>
      <c r="AY1014" s="235" t="s">
        <v>153</v>
      </c>
    </row>
    <row r="1015" s="14" customFormat="1">
      <c r="A1015" s="14"/>
      <c r="B1015" s="236"/>
      <c r="C1015" s="237"/>
      <c r="D1015" s="227" t="s">
        <v>164</v>
      </c>
      <c r="E1015" s="238" t="s">
        <v>19</v>
      </c>
      <c r="F1015" s="239" t="s">
        <v>857</v>
      </c>
      <c r="G1015" s="237"/>
      <c r="H1015" s="240">
        <v>4.7999999999999998</v>
      </c>
      <c r="I1015" s="241"/>
      <c r="J1015" s="237"/>
      <c r="K1015" s="237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6" t="s">
        <v>164</v>
      </c>
      <c r="AU1015" s="246" t="s">
        <v>79</v>
      </c>
      <c r="AV1015" s="14" t="s">
        <v>79</v>
      </c>
      <c r="AW1015" s="14" t="s">
        <v>31</v>
      </c>
      <c r="AX1015" s="14" t="s">
        <v>69</v>
      </c>
      <c r="AY1015" s="246" t="s">
        <v>153</v>
      </c>
    </row>
    <row r="1016" s="13" customFormat="1">
      <c r="A1016" s="13"/>
      <c r="B1016" s="225"/>
      <c r="C1016" s="226"/>
      <c r="D1016" s="227" t="s">
        <v>164</v>
      </c>
      <c r="E1016" s="228" t="s">
        <v>19</v>
      </c>
      <c r="F1016" s="229" t="s">
        <v>721</v>
      </c>
      <c r="G1016" s="226"/>
      <c r="H1016" s="228" t="s">
        <v>19</v>
      </c>
      <c r="I1016" s="230"/>
      <c r="J1016" s="226"/>
      <c r="K1016" s="226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164</v>
      </c>
      <c r="AU1016" s="235" t="s">
        <v>79</v>
      </c>
      <c r="AV1016" s="13" t="s">
        <v>77</v>
      </c>
      <c r="AW1016" s="13" t="s">
        <v>31</v>
      </c>
      <c r="AX1016" s="13" t="s">
        <v>69</v>
      </c>
      <c r="AY1016" s="235" t="s">
        <v>153</v>
      </c>
    </row>
    <row r="1017" s="14" customFormat="1">
      <c r="A1017" s="14"/>
      <c r="B1017" s="236"/>
      <c r="C1017" s="237"/>
      <c r="D1017" s="227" t="s">
        <v>164</v>
      </c>
      <c r="E1017" s="238" t="s">
        <v>19</v>
      </c>
      <c r="F1017" s="239" t="s">
        <v>858</v>
      </c>
      <c r="G1017" s="237"/>
      <c r="H1017" s="240">
        <v>4.2000000000000002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6" t="s">
        <v>164</v>
      </c>
      <c r="AU1017" s="246" t="s">
        <v>79</v>
      </c>
      <c r="AV1017" s="14" t="s">
        <v>79</v>
      </c>
      <c r="AW1017" s="14" t="s">
        <v>31</v>
      </c>
      <c r="AX1017" s="14" t="s">
        <v>69</v>
      </c>
      <c r="AY1017" s="246" t="s">
        <v>153</v>
      </c>
    </row>
    <row r="1018" s="13" customFormat="1">
      <c r="A1018" s="13"/>
      <c r="B1018" s="225"/>
      <c r="C1018" s="226"/>
      <c r="D1018" s="227" t="s">
        <v>164</v>
      </c>
      <c r="E1018" s="228" t="s">
        <v>19</v>
      </c>
      <c r="F1018" s="229" t="s">
        <v>859</v>
      </c>
      <c r="G1018" s="226"/>
      <c r="H1018" s="228" t="s">
        <v>19</v>
      </c>
      <c r="I1018" s="230"/>
      <c r="J1018" s="226"/>
      <c r="K1018" s="226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164</v>
      </c>
      <c r="AU1018" s="235" t="s">
        <v>79</v>
      </c>
      <c r="AV1018" s="13" t="s">
        <v>77</v>
      </c>
      <c r="AW1018" s="13" t="s">
        <v>31</v>
      </c>
      <c r="AX1018" s="13" t="s">
        <v>69</v>
      </c>
      <c r="AY1018" s="235" t="s">
        <v>153</v>
      </c>
    </row>
    <row r="1019" s="13" customFormat="1">
      <c r="A1019" s="13"/>
      <c r="B1019" s="225"/>
      <c r="C1019" s="226"/>
      <c r="D1019" s="227" t="s">
        <v>164</v>
      </c>
      <c r="E1019" s="228" t="s">
        <v>19</v>
      </c>
      <c r="F1019" s="229" t="s">
        <v>282</v>
      </c>
      <c r="G1019" s="226"/>
      <c r="H1019" s="228" t="s">
        <v>19</v>
      </c>
      <c r="I1019" s="230"/>
      <c r="J1019" s="226"/>
      <c r="K1019" s="226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164</v>
      </c>
      <c r="AU1019" s="235" t="s">
        <v>79</v>
      </c>
      <c r="AV1019" s="13" t="s">
        <v>77</v>
      </c>
      <c r="AW1019" s="13" t="s">
        <v>31</v>
      </c>
      <c r="AX1019" s="13" t="s">
        <v>69</v>
      </c>
      <c r="AY1019" s="235" t="s">
        <v>153</v>
      </c>
    </row>
    <row r="1020" s="14" customFormat="1">
      <c r="A1020" s="14"/>
      <c r="B1020" s="236"/>
      <c r="C1020" s="237"/>
      <c r="D1020" s="227" t="s">
        <v>164</v>
      </c>
      <c r="E1020" s="238" t="s">
        <v>19</v>
      </c>
      <c r="F1020" s="239" t="s">
        <v>351</v>
      </c>
      <c r="G1020" s="237"/>
      <c r="H1020" s="240">
        <v>1.6000000000000001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164</v>
      </c>
      <c r="AU1020" s="246" t="s">
        <v>79</v>
      </c>
      <c r="AV1020" s="14" t="s">
        <v>79</v>
      </c>
      <c r="AW1020" s="14" t="s">
        <v>31</v>
      </c>
      <c r="AX1020" s="14" t="s">
        <v>69</v>
      </c>
      <c r="AY1020" s="246" t="s">
        <v>153</v>
      </c>
    </row>
    <row r="1021" s="14" customFormat="1">
      <c r="A1021" s="14"/>
      <c r="B1021" s="236"/>
      <c r="C1021" s="237"/>
      <c r="D1021" s="227" t="s">
        <v>164</v>
      </c>
      <c r="E1021" s="238" t="s">
        <v>19</v>
      </c>
      <c r="F1021" s="239" t="s">
        <v>860</v>
      </c>
      <c r="G1021" s="237"/>
      <c r="H1021" s="240">
        <v>3.6000000000000001</v>
      </c>
      <c r="I1021" s="241"/>
      <c r="J1021" s="237"/>
      <c r="K1021" s="237"/>
      <c r="L1021" s="242"/>
      <c r="M1021" s="243"/>
      <c r="N1021" s="244"/>
      <c r="O1021" s="244"/>
      <c r="P1021" s="244"/>
      <c r="Q1021" s="244"/>
      <c r="R1021" s="244"/>
      <c r="S1021" s="244"/>
      <c r="T1021" s="24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6" t="s">
        <v>164</v>
      </c>
      <c r="AU1021" s="246" t="s">
        <v>79</v>
      </c>
      <c r="AV1021" s="14" t="s">
        <v>79</v>
      </c>
      <c r="AW1021" s="14" t="s">
        <v>31</v>
      </c>
      <c r="AX1021" s="14" t="s">
        <v>69</v>
      </c>
      <c r="AY1021" s="246" t="s">
        <v>153</v>
      </c>
    </row>
    <row r="1022" s="14" customFormat="1">
      <c r="A1022" s="14"/>
      <c r="B1022" s="236"/>
      <c r="C1022" s="237"/>
      <c r="D1022" s="227" t="s">
        <v>164</v>
      </c>
      <c r="E1022" s="238" t="s">
        <v>19</v>
      </c>
      <c r="F1022" s="239" t="s">
        <v>861</v>
      </c>
      <c r="G1022" s="237"/>
      <c r="H1022" s="240">
        <v>1.2</v>
      </c>
      <c r="I1022" s="241"/>
      <c r="J1022" s="237"/>
      <c r="K1022" s="237"/>
      <c r="L1022" s="242"/>
      <c r="M1022" s="243"/>
      <c r="N1022" s="244"/>
      <c r="O1022" s="244"/>
      <c r="P1022" s="244"/>
      <c r="Q1022" s="244"/>
      <c r="R1022" s="244"/>
      <c r="S1022" s="244"/>
      <c r="T1022" s="24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6" t="s">
        <v>164</v>
      </c>
      <c r="AU1022" s="246" t="s">
        <v>79</v>
      </c>
      <c r="AV1022" s="14" t="s">
        <v>79</v>
      </c>
      <c r="AW1022" s="14" t="s">
        <v>31</v>
      </c>
      <c r="AX1022" s="14" t="s">
        <v>69</v>
      </c>
      <c r="AY1022" s="246" t="s">
        <v>153</v>
      </c>
    </row>
    <row r="1023" s="13" customFormat="1">
      <c r="A1023" s="13"/>
      <c r="B1023" s="225"/>
      <c r="C1023" s="226"/>
      <c r="D1023" s="227" t="s">
        <v>164</v>
      </c>
      <c r="E1023" s="228" t="s">
        <v>19</v>
      </c>
      <c r="F1023" s="229" t="s">
        <v>300</v>
      </c>
      <c r="G1023" s="226"/>
      <c r="H1023" s="228" t="s">
        <v>19</v>
      </c>
      <c r="I1023" s="230"/>
      <c r="J1023" s="226"/>
      <c r="K1023" s="226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164</v>
      </c>
      <c r="AU1023" s="235" t="s">
        <v>79</v>
      </c>
      <c r="AV1023" s="13" t="s">
        <v>77</v>
      </c>
      <c r="AW1023" s="13" t="s">
        <v>31</v>
      </c>
      <c r="AX1023" s="13" t="s">
        <v>69</v>
      </c>
      <c r="AY1023" s="235" t="s">
        <v>153</v>
      </c>
    </row>
    <row r="1024" s="14" customFormat="1">
      <c r="A1024" s="14"/>
      <c r="B1024" s="236"/>
      <c r="C1024" s="237"/>
      <c r="D1024" s="227" t="s">
        <v>164</v>
      </c>
      <c r="E1024" s="238" t="s">
        <v>19</v>
      </c>
      <c r="F1024" s="239" t="s">
        <v>862</v>
      </c>
      <c r="G1024" s="237"/>
      <c r="H1024" s="240">
        <v>2.7999999999999998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6" t="s">
        <v>164</v>
      </c>
      <c r="AU1024" s="246" t="s">
        <v>79</v>
      </c>
      <c r="AV1024" s="14" t="s">
        <v>79</v>
      </c>
      <c r="AW1024" s="14" t="s">
        <v>31</v>
      </c>
      <c r="AX1024" s="14" t="s">
        <v>69</v>
      </c>
      <c r="AY1024" s="246" t="s">
        <v>153</v>
      </c>
    </row>
    <row r="1025" s="14" customFormat="1">
      <c r="A1025" s="14"/>
      <c r="B1025" s="236"/>
      <c r="C1025" s="237"/>
      <c r="D1025" s="227" t="s">
        <v>164</v>
      </c>
      <c r="E1025" s="238" t="s">
        <v>19</v>
      </c>
      <c r="F1025" s="239" t="s">
        <v>863</v>
      </c>
      <c r="G1025" s="237"/>
      <c r="H1025" s="240">
        <v>2.3999999999999999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6" t="s">
        <v>164</v>
      </c>
      <c r="AU1025" s="246" t="s">
        <v>79</v>
      </c>
      <c r="AV1025" s="14" t="s">
        <v>79</v>
      </c>
      <c r="AW1025" s="14" t="s">
        <v>31</v>
      </c>
      <c r="AX1025" s="14" t="s">
        <v>69</v>
      </c>
      <c r="AY1025" s="246" t="s">
        <v>153</v>
      </c>
    </row>
    <row r="1026" s="13" customFormat="1">
      <c r="A1026" s="13"/>
      <c r="B1026" s="225"/>
      <c r="C1026" s="226"/>
      <c r="D1026" s="227" t="s">
        <v>164</v>
      </c>
      <c r="E1026" s="228" t="s">
        <v>19</v>
      </c>
      <c r="F1026" s="229" t="s">
        <v>864</v>
      </c>
      <c r="G1026" s="226"/>
      <c r="H1026" s="228" t="s">
        <v>19</v>
      </c>
      <c r="I1026" s="230"/>
      <c r="J1026" s="226"/>
      <c r="K1026" s="226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164</v>
      </c>
      <c r="AU1026" s="235" t="s">
        <v>79</v>
      </c>
      <c r="AV1026" s="13" t="s">
        <v>77</v>
      </c>
      <c r="AW1026" s="13" t="s">
        <v>31</v>
      </c>
      <c r="AX1026" s="13" t="s">
        <v>69</v>
      </c>
      <c r="AY1026" s="235" t="s">
        <v>153</v>
      </c>
    </row>
    <row r="1027" s="14" customFormat="1">
      <c r="A1027" s="14"/>
      <c r="B1027" s="236"/>
      <c r="C1027" s="237"/>
      <c r="D1027" s="227" t="s">
        <v>164</v>
      </c>
      <c r="E1027" s="238" t="s">
        <v>19</v>
      </c>
      <c r="F1027" s="239" t="s">
        <v>351</v>
      </c>
      <c r="G1027" s="237"/>
      <c r="H1027" s="240">
        <v>1.6000000000000001</v>
      </c>
      <c r="I1027" s="241"/>
      <c r="J1027" s="237"/>
      <c r="K1027" s="237"/>
      <c r="L1027" s="242"/>
      <c r="M1027" s="243"/>
      <c r="N1027" s="244"/>
      <c r="O1027" s="244"/>
      <c r="P1027" s="244"/>
      <c r="Q1027" s="244"/>
      <c r="R1027" s="244"/>
      <c r="S1027" s="244"/>
      <c r="T1027" s="24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6" t="s">
        <v>164</v>
      </c>
      <c r="AU1027" s="246" t="s">
        <v>79</v>
      </c>
      <c r="AV1027" s="14" t="s">
        <v>79</v>
      </c>
      <c r="AW1027" s="14" t="s">
        <v>31</v>
      </c>
      <c r="AX1027" s="14" t="s">
        <v>69</v>
      </c>
      <c r="AY1027" s="246" t="s">
        <v>153</v>
      </c>
    </row>
    <row r="1028" s="15" customFormat="1">
      <c r="A1028" s="15"/>
      <c r="B1028" s="247"/>
      <c r="C1028" s="248"/>
      <c r="D1028" s="227" t="s">
        <v>164</v>
      </c>
      <c r="E1028" s="249" t="s">
        <v>19</v>
      </c>
      <c r="F1028" s="250" t="s">
        <v>167</v>
      </c>
      <c r="G1028" s="248"/>
      <c r="H1028" s="251">
        <v>31.199999999999999</v>
      </c>
      <c r="I1028" s="252"/>
      <c r="J1028" s="248"/>
      <c r="K1028" s="248"/>
      <c r="L1028" s="253"/>
      <c r="M1028" s="254"/>
      <c r="N1028" s="255"/>
      <c r="O1028" s="255"/>
      <c r="P1028" s="255"/>
      <c r="Q1028" s="255"/>
      <c r="R1028" s="255"/>
      <c r="S1028" s="255"/>
      <c r="T1028" s="256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7" t="s">
        <v>164</v>
      </c>
      <c r="AU1028" s="257" t="s">
        <v>79</v>
      </c>
      <c r="AV1028" s="15" t="s">
        <v>160</v>
      </c>
      <c r="AW1028" s="15" t="s">
        <v>31</v>
      </c>
      <c r="AX1028" s="15" t="s">
        <v>77</v>
      </c>
      <c r="AY1028" s="257" t="s">
        <v>153</v>
      </c>
    </row>
    <row r="1029" s="2" customFormat="1" ht="24.15" customHeight="1">
      <c r="A1029" s="41"/>
      <c r="B1029" s="42"/>
      <c r="C1029" s="207" t="s">
        <v>865</v>
      </c>
      <c r="D1029" s="207" t="s">
        <v>155</v>
      </c>
      <c r="E1029" s="208" t="s">
        <v>866</v>
      </c>
      <c r="F1029" s="209" t="s">
        <v>867</v>
      </c>
      <c r="G1029" s="210" t="s">
        <v>195</v>
      </c>
      <c r="H1029" s="211">
        <v>3</v>
      </c>
      <c r="I1029" s="212"/>
      <c r="J1029" s="213">
        <f>ROUND(I1029*H1029,2)</f>
        <v>0</v>
      </c>
      <c r="K1029" s="209" t="s">
        <v>159</v>
      </c>
      <c r="L1029" s="47"/>
      <c r="M1029" s="214" t="s">
        <v>19</v>
      </c>
      <c r="N1029" s="215" t="s">
        <v>40</v>
      </c>
      <c r="O1029" s="87"/>
      <c r="P1029" s="216">
        <f>O1029*H1029</f>
        <v>0</v>
      </c>
      <c r="Q1029" s="216">
        <v>0</v>
      </c>
      <c r="R1029" s="216">
        <f>Q1029*H1029</f>
        <v>0</v>
      </c>
      <c r="S1029" s="216">
        <v>0.13800000000000001</v>
      </c>
      <c r="T1029" s="217">
        <f>S1029*H1029</f>
        <v>0.41400000000000003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18" t="s">
        <v>160</v>
      </c>
      <c r="AT1029" s="218" t="s">
        <v>155</v>
      </c>
      <c r="AU1029" s="218" t="s">
        <v>79</v>
      </c>
      <c r="AY1029" s="20" t="s">
        <v>153</v>
      </c>
      <c r="BE1029" s="219">
        <f>IF(N1029="základní",J1029,0)</f>
        <v>0</v>
      </c>
      <c r="BF1029" s="219">
        <f>IF(N1029="snížená",J1029,0)</f>
        <v>0</v>
      </c>
      <c r="BG1029" s="219">
        <f>IF(N1029="zákl. přenesená",J1029,0)</f>
        <v>0</v>
      </c>
      <c r="BH1029" s="219">
        <f>IF(N1029="sníž. přenesená",J1029,0)</f>
        <v>0</v>
      </c>
      <c r="BI1029" s="219">
        <f>IF(N1029="nulová",J1029,0)</f>
        <v>0</v>
      </c>
      <c r="BJ1029" s="20" t="s">
        <v>77</v>
      </c>
      <c r="BK1029" s="219">
        <f>ROUND(I1029*H1029,2)</f>
        <v>0</v>
      </c>
      <c r="BL1029" s="20" t="s">
        <v>160</v>
      </c>
      <c r="BM1029" s="218" t="s">
        <v>868</v>
      </c>
    </row>
    <row r="1030" s="2" customFormat="1">
      <c r="A1030" s="41"/>
      <c r="B1030" s="42"/>
      <c r="C1030" s="43"/>
      <c r="D1030" s="220" t="s">
        <v>162</v>
      </c>
      <c r="E1030" s="43"/>
      <c r="F1030" s="221" t="s">
        <v>869</v>
      </c>
      <c r="G1030" s="43"/>
      <c r="H1030" s="43"/>
      <c r="I1030" s="222"/>
      <c r="J1030" s="43"/>
      <c r="K1030" s="43"/>
      <c r="L1030" s="47"/>
      <c r="M1030" s="223"/>
      <c r="N1030" s="224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162</v>
      </c>
      <c r="AU1030" s="20" t="s">
        <v>79</v>
      </c>
    </row>
    <row r="1031" s="13" customFormat="1">
      <c r="A1031" s="13"/>
      <c r="B1031" s="225"/>
      <c r="C1031" s="226"/>
      <c r="D1031" s="227" t="s">
        <v>164</v>
      </c>
      <c r="E1031" s="228" t="s">
        <v>19</v>
      </c>
      <c r="F1031" s="229" t="s">
        <v>870</v>
      </c>
      <c r="G1031" s="226"/>
      <c r="H1031" s="228" t="s">
        <v>19</v>
      </c>
      <c r="I1031" s="230"/>
      <c r="J1031" s="226"/>
      <c r="K1031" s="226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164</v>
      </c>
      <c r="AU1031" s="235" t="s">
        <v>79</v>
      </c>
      <c r="AV1031" s="13" t="s">
        <v>77</v>
      </c>
      <c r="AW1031" s="13" t="s">
        <v>31</v>
      </c>
      <c r="AX1031" s="13" t="s">
        <v>69</v>
      </c>
      <c r="AY1031" s="235" t="s">
        <v>153</v>
      </c>
    </row>
    <row r="1032" s="14" customFormat="1">
      <c r="A1032" s="14"/>
      <c r="B1032" s="236"/>
      <c r="C1032" s="237"/>
      <c r="D1032" s="227" t="s">
        <v>164</v>
      </c>
      <c r="E1032" s="238" t="s">
        <v>19</v>
      </c>
      <c r="F1032" s="239" t="s">
        <v>173</v>
      </c>
      <c r="G1032" s="237"/>
      <c r="H1032" s="240">
        <v>3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6" t="s">
        <v>164</v>
      </c>
      <c r="AU1032" s="246" t="s">
        <v>79</v>
      </c>
      <c r="AV1032" s="14" t="s">
        <v>79</v>
      </c>
      <c r="AW1032" s="14" t="s">
        <v>31</v>
      </c>
      <c r="AX1032" s="14" t="s">
        <v>69</v>
      </c>
      <c r="AY1032" s="246" t="s">
        <v>153</v>
      </c>
    </row>
    <row r="1033" s="15" customFormat="1">
      <c r="A1033" s="15"/>
      <c r="B1033" s="247"/>
      <c r="C1033" s="248"/>
      <c r="D1033" s="227" t="s">
        <v>164</v>
      </c>
      <c r="E1033" s="249" t="s">
        <v>19</v>
      </c>
      <c r="F1033" s="250" t="s">
        <v>167</v>
      </c>
      <c r="G1033" s="248"/>
      <c r="H1033" s="251">
        <v>3</v>
      </c>
      <c r="I1033" s="252"/>
      <c r="J1033" s="248"/>
      <c r="K1033" s="248"/>
      <c r="L1033" s="253"/>
      <c r="M1033" s="254"/>
      <c r="N1033" s="255"/>
      <c r="O1033" s="255"/>
      <c r="P1033" s="255"/>
      <c r="Q1033" s="255"/>
      <c r="R1033" s="255"/>
      <c r="S1033" s="255"/>
      <c r="T1033" s="256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57" t="s">
        <v>164</v>
      </c>
      <c r="AU1033" s="257" t="s">
        <v>79</v>
      </c>
      <c r="AV1033" s="15" t="s">
        <v>160</v>
      </c>
      <c r="AW1033" s="15" t="s">
        <v>31</v>
      </c>
      <c r="AX1033" s="15" t="s">
        <v>77</v>
      </c>
      <c r="AY1033" s="257" t="s">
        <v>153</v>
      </c>
    </row>
    <row r="1034" s="2" customFormat="1" ht="24.15" customHeight="1">
      <c r="A1034" s="41"/>
      <c r="B1034" s="42"/>
      <c r="C1034" s="207" t="s">
        <v>871</v>
      </c>
      <c r="D1034" s="207" t="s">
        <v>155</v>
      </c>
      <c r="E1034" s="208" t="s">
        <v>872</v>
      </c>
      <c r="F1034" s="209" t="s">
        <v>873</v>
      </c>
      <c r="G1034" s="210" t="s">
        <v>158</v>
      </c>
      <c r="H1034" s="211">
        <v>3.9900000000000002</v>
      </c>
      <c r="I1034" s="212"/>
      <c r="J1034" s="213">
        <f>ROUND(I1034*H1034,2)</f>
        <v>0</v>
      </c>
      <c r="K1034" s="209" t="s">
        <v>159</v>
      </c>
      <c r="L1034" s="47"/>
      <c r="M1034" s="214" t="s">
        <v>19</v>
      </c>
      <c r="N1034" s="215" t="s">
        <v>40</v>
      </c>
      <c r="O1034" s="87"/>
      <c r="P1034" s="216">
        <f>O1034*H1034</f>
        <v>0</v>
      </c>
      <c r="Q1034" s="216">
        <v>0</v>
      </c>
      <c r="R1034" s="216">
        <f>Q1034*H1034</f>
        <v>0</v>
      </c>
      <c r="S1034" s="216">
        <v>0.27000000000000002</v>
      </c>
      <c r="T1034" s="217">
        <f>S1034*H1034</f>
        <v>1.0773000000000002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18" t="s">
        <v>160</v>
      </c>
      <c r="AT1034" s="218" t="s">
        <v>155</v>
      </c>
      <c r="AU1034" s="218" t="s">
        <v>79</v>
      </c>
      <c r="AY1034" s="20" t="s">
        <v>153</v>
      </c>
      <c r="BE1034" s="219">
        <f>IF(N1034="základní",J1034,0)</f>
        <v>0</v>
      </c>
      <c r="BF1034" s="219">
        <f>IF(N1034="snížená",J1034,0)</f>
        <v>0</v>
      </c>
      <c r="BG1034" s="219">
        <f>IF(N1034="zákl. přenesená",J1034,0)</f>
        <v>0</v>
      </c>
      <c r="BH1034" s="219">
        <f>IF(N1034="sníž. přenesená",J1034,0)</f>
        <v>0</v>
      </c>
      <c r="BI1034" s="219">
        <f>IF(N1034="nulová",J1034,0)</f>
        <v>0</v>
      </c>
      <c r="BJ1034" s="20" t="s">
        <v>77</v>
      </c>
      <c r="BK1034" s="219">
        <f>ROUND(I1034*H1034,2)</f>
        <v>0</v>
      </c>
      <c r="BL1034" s="20" t="s">
        <v>160</v>
      </c>
      <c r="BM1034" s="218" t="s">
        <v>874</v>
      </c>
    </row>
    <row r="1035" s="2" customFormat="1">
      <c r="A1035" s="41"/>
      <c r="B1035" s="42"/>
      <c r="C1035" s="43"/>
      <c r="D1035" s="220" t="s">
        <v>162</v>
      </c>
      <c r="E1035" s="43"/>
      <c r="F1035" s="221" t="s">
        <v>875</v>
      </c>
      <c r="G1035" s="43"/>
      <c r="H1035" s="43"/>
      <c r="I1035" s="222"/>
      <c r="J1035" s="43"/>
      <c r="K1035" s="43"/>
      <c r="L1035" s="47"/>
      <c r="M1035" s="223"/>
      <c r="N1035" s="224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162</v>
      </c>
      <c r="AU1035" s="20" t="s">
        <v>79</v>
      </c>
    </row>
    <row r="1036" s="13" customFormat="1">
      <c r="A1036" s="13"/>
      <c r="B1036" s="225"/>
      <c r="C1036" s="226"/>
      <c r="D1036" s="227" t="s">
        <v>164</v>
      </c>
      <c r="E1036" s="228" t="s">
        <v>19</v>
      </c>
      <c r="F1036" s="229" t="s">
        <v>876</v>
      </c>
      <c r="G1036" s="226"/>
      <c r="H1036" s="228" t="s">
        <v>19</v>
      </c>
      <c r="I1036" s="230"/>
      <c r="J1036" s="226"/>
      <c r="K1036" s="226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164</v>
      </c>
      <c r="AU1036" s="235" t="s">
        <v>79</v>
      </c>
      <c r="AV1036" s="13" t="s">
        <v>77</v>
      </c>
      <c r="AW1036" s="13" t="s">
        <v>31</v>
      </c>
      <c r="AX1036" s="13" t="s">
        <v>69</v>
      </c>
      <c r="AY1036" s="235" t="s">
        <v>153</v>
      </c>
    </row>
    <row r="1037" s="14" customFormat="1">
      <c r="A1037" s="14"/>
      <c r="B1037" s="236"/>
      <c r="C1037" s="237"/>
      <c r="D1037" s="227" t="s">
        <v>164</v>
      </c>
      <c r="E1037" s="238" t="s">
        <v>19</v>
      </c>
      <c r="F1037" s="239" t="s">
        <v>877</v>
      </c>
      <c r="G1037" s="237"/>
      <c r="H1037" s="240">
        <v>2.3100000000000001</v>
      </c>
      <c r="I1037" s="241"/>
      <c r="J1037" s="237"/>
      <c r="K1037" s="237"/>
      <c r="L1037" s="242"/>
      <c r="M1037" s="243"/>
      <c r="N1037" s="244"/>
      <c r="O1037" s="244"/>
      <c r="P1037" s="244"/>
      <c r="Q1037" s="244"/>
      <c r="R1037" s="244"/>
      <c r="S1037" s="244"/>
      <c r="T1037" s="24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6" t="s">
        <v>164</v>
      </c>
      <c r="AU1037" s="246" t="s">
        <v>79</v>
      </c>
      <c r="AV1037" s="14" t="s">
        <v>79</v>
      </c>
      <c r="AW1037" s="14" t="s">
        <v>31</v>
      </c>
      <c r="AX1037" s="14" t="s">
        <v>69</v>
      </c>
      <c r="AY1037" s="246" t="s">
        <v>153</v>
      </c>
    </row>
    <row r="1038" s="13" customFormat="1">
      <c r="A1038" s="13"/>
      <c r="B1038" s="225"/>
      <c r="C1038" s="226"/>
      <c r="D1038" s="227" t="s">
        <v>164</v>
      </c>
      <c r="E1038" s="228" t="s">
        <v>19</v>
      </c>
      <c r="F1038" s="229" t="s">
        <v>878</v>
      </c>
      <c r="G1038" s="226"/>
      <c r="H1038" s="228" t="s">
        <v>19</v>
      </c>
      <c r="I1038" s="230"/>
      <c r="J1038" s="226"/>
      <c r="K1038" s="226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164</v>
      </c>
      <c r="AU1038" s="235" t="s">
        <v>79</v>
      </c>
      <c r="AV1038" s="13" t="s">
        <v>77</v>
      </c>
      <c r="AW1038" s="13" t="s">
        <v>31</v>
      </c>
      <c r="AX1038" s="13" t="s">
        <v>69</v>
      </c>
      <c r="AY1038" s="235" t="s">
        <v>153</v>
      </c>
    </row>
    <row r="1039" s="14" customFormat="1">
      <c r="A1039" s="14"/>
      <c r="B1039" s="236"/>
      <c r="C1039" s="237"/>
      <c r="D1039" s="227" t="s">
        <v>164</v>
      </c>
      <c r="E1039" s="238" t="s">
        <v>19</v>
      </c>
      <c r="F1039" s="239" t="s">
        <v>879</v>
      </c>
      <c r="G1039" s="237"/>
      <c r="H1039" s="240">
        <v>1.6799999999999999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6" t="s">
        <v>164</v>
      </c>
      <c r="AU1039" s="246" t="s">
        <v>79</v>
      </c>
      <c r="AV1039" s="14" t="s">
        <v>79</v>
      </c>
      <c r="AW1039" s="14" t="s">
        <v>31</v>
      </c>
      <c r="AX1039" s="14" t="s">
        <v>69</v>
      </c>
      <c r="AY1039" s="246" t="s">
        <v>153</v>
      </c>
    </row>
    <row r="1040" s="15" customFormat="1">
      <c r="A1040" s="15"/>
      <c r="B1040" s="247"/>
      <c r="C1040" s="248"/>
      <c r="D1040" s="227" t="s">
        <v>164</v>
      </c>
      <c r="E1040" s="249" t="s">
        <v>19</v>
      </c>
      <c r="F1040" s="250" t="s">
        <v>167</v>
      </c>
      <c r="G1040" s="248"/>
      <c r="H1040" s="251">
        <v>3.9900000000000002</v>
      </c>
      <c r="I1040" s="252"/>
      <c r="J1040" s="248"/>
      <c r="K1040" s="248"/>
      <c r="L1040" s="253"/>
      <c r="M1040" s="254"/>
      <c r="N1040" s="255"/>
      <c r="O1040" s="255"/>
      <c r="P1040" s="255"/>
      <c r="Q1040" s="255"/>
      <c r="R1040" s="255"/>
      <c r="S1040" s="255"/>
      <c r="T1040" s="256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57" t="s">
        <v>164</v>
      </c>
      <c r="AU1040" s="257" t="s">
        <v>79</v>
      </c>
      <c r="AV1040" s="15" t="s">
        <v>160</v>
      </c>
      <c r="AW1040" s="15" t="s">
        <v>31</v>
      </c>
      <c r="AX1040" s="15" t="s">
        <v>77</v>
      </c>
      <c r="AY1040" s="257" t="s">
        <v>153</v>
      </c>
    </row>
    <row r="1041" s="2" customFormat="1" ht="24.15" customHeight="1">
      <c r="A1041" s="41"/>
      <c r="B1041" s="42"/>
      <c r="C1041" s="207" t="s">
        <v>880</v>
      </c>
      <c r="D1041" s="207" t="s">
        <v>155</v>
      </c>
      <c r="E1041" s="208" t="s">
        <v>881</v>
      </c>
      <c r="F1041" s="209" t="s">
        <v>882</v>
      </c>
      <c r="G1041" s="210" t="s">
        <v>176</v>
      </c>
      <c r="H1041" s="211">
        <v>0.89100000000000001</v>
      </c>
      <c r="I1041" s="212"/>
      <c r="J1041" s="213">
        <f>ROUND(I1041*H1041,2)</f>
        <v>0</v>
      </c>
      <c r="K1041" s="209" t="s">
        <v>159</v>
      </c>
      <c r="L1041" s="47"/>
      <c r="M1041" s="214" t="s">
        <v>19</v>
      </c>
      <c r="N1041" s="215" t="s">
        <v>40</v>
      </c>
      <c r="O1041" s="87"/>
      <c r="P1041" s="216">
        <f>O1041*H1041</f>
        <v>0</v>
      </c>
      <c r="Q1041" s="216">
        <v>0</v>
      </c>
      <c r="R1041" s="216">
        <f>Q1041*H1041</f>
        <v>0</v>
      </c>
      <c r="S1041" s="216">
        <v>1.8</v>
      </c>
      <c r="T1041" s="217">
        <f>S1041*H1041</f>
        <v>1.6038000000000001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18" t="s">
        <v>160</v>
      </c>
      <c r="AT1041" s="218" t="s">
        <v>155</v>
      </c>
      <c r="AU1041" s="218" t="s">
        <v>79</v>
      </c>
      <c r="AY1041" s="20" t="s">
        <v>153</v>
      </c>
      <c r="BE1041" s="219">
        <f>IF(N1041="základní",J1041,0)</f>
        <v>0</v>
      </c>
      <c r="BF1041" s="219">
        <f>IF(N1041="snížená",J1041,0)</f>
        <v>0</v>
      </c>
      <c r="BG1041" s="219">
        <f>IF(N1041="zákl. přenesená",J1041,0)</f>
        <v>0</v>
      </c>
      <c r="BH1041" s="219">
        <f>IF(N1041="sníž. přenesená",J1041,0)</f>
        <v>0</v>
      </c>
      <c r="BI1041" s="219">
        <f>IF(N1041="nulová",J1041,0)</f>
        <v>0</v>
      </c>
      <c r="BJ1041" s="20" t="s">
        <v>77</v>
      </c>
      <c r="BK1041" s="219">
        <f>ROUND(I1041*H1041,2)</f>
        <v>0</v>
      </c>
      <c r="BL1041" s="20" t="s">
        <v>160</v>
      </c>
      <c r="BM1041" s="218" t="s">
        <v>883</v>
      </c>
    </row>
    <row r="1042" s="2" customFormat="1">
      <c r="A1042" s="41"/>
      <c r="B1042" s="42"/>
      <c r="C1042" s="43"/>
      <c r="D1042" s="220" t="s">
        <v>162</v>
      </c>
      <c r="E1042" s="43"/>
      <c r="F1042" s="221" t="s">
        <v>884</v>
      </c>
      <c r="G1042" s="43"/>
      <c r="H1042" s="43"/>
      <c r="I1042" s="222"/>
      <c r="J1042" s="43"/>
      <c r="K1042" s="43"/>
      <c r="L1042" s="47"/>
      <c r="M1042" s="223"/>
      <c r="N1042" s="224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20" t="s">
        <v>162</v>
      </c>
      <c r="AU1042" s="20" t="s">
        <v>79</v>
      </c>
    </row>
    <row r="1043" s="13" customFormat="1">
      <c r="A1043" s="13"/>
      <c r="B1043" s="225"/>
      <c r="C1043" s="226"/>
      <c r="D1043" s="227" t="s">
        <v>164</v>
      </c>
      <c r="E1043" s="228" t="s">
        <v>19</v>
      </c>
      <c r="F1043" s="229" t="s">
        <v>885</v>
      </c>
      <c r="G1043" s="226"/>
      <c r="H1043" s="228" t="s">
        <v>19</v>
      </c>
      <c r="I1043" s="230"/>
      <c r="J1043" s="226"/>
      <c r="K1043" s="226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164</v>
      </c>
      <c r="AU1043" s="235" t="s">
        <v>79</v>
      </c>
      <c r="AV1043" s="13" t="s">
        <v>77</v>
      </c>
      <c r="AW1043" s="13" t="s">
        <v>31</v>
      </c>
      <c r="AX1043" s="13" t="s">
        <v>69</v>
      </c>
      <c r="AY1043" s="235" t="s">
        <v>153</v>
      </c>
    </row>
    <row r="1044" s="14" customFormat="1">
      <c r="A1044" s="14"/>
      <c r="B1044" s="236"/>
      <c r="C1044" s="237"/>
      <c r="D1044" s="227" t="s">
        <v>164</v>
      </c>
      <c r="E1044" s="238" t="s">
        <v>19</v>
      </c>
      <c r="F1044" s="239" t="s">
        <v>886</v>
      </c>
      <c r="G1044" s="237"/>
      <c r="H1044" s="240">
        <v>0.89100000000000001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6" t="s">
        <v>164</v>
      </c>
      <c r="AU1044" s="246" t="s">
        <v>79</v>
      </c>
      <c r="AV1044" s="14" t="s">
        <v>79</v>
      </c>
      <c r="AW1044" s="14" t="s">
        <v>31</v>
      </c>
      <c r="AX1044" s="14" t="s">
        <v>69</v>
      </c>
      <c r="AY1044" s="246" t="s">
        <v>153</v>
      </c>
    </row>
    <row r="1045" s="15" customFormat="1">
      <c r="A1045" s="15"/>
      <c r="B1045" s="247"/>
      <c r="C1045" s="248"/>
      <c r="D1045" s="227" t="s">
        <v>164</v>
      </c>
      <c r="E1045" s="249" t="s">
        <v>19</v>
      </c>
      <c r="F1045" s="250" t="s">
        <v>167</v>
      </c>
      <c r="G1045" s="248"/>
      <c r="H1045" s="251">
        <v>0.89100000000000001</v>
      </c>
      <c r="I1045" s="252"/>
      <c r="J1045" s="248"/>
      <c r="K1045" s="248"/>
      <c r="L1045" s="253"/>
      <c r="M1045" s="254"/>
      <c r="N1045" s="255"/>
      <c r="O1045" s="255"/>
      <c r="P1045" s="255"/>
      <c r="Q1045" s="255"/>
      <c r="R1045" s="255"/>
      <c r="S1045" s="255"/>
      <c r="T1045" s="256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57" t="s">
        <v>164</v>
      </c>
      <c r="AU1045" s="257" t="s">
        <v>79</v>
      </c>
      <c r="AV1045" s="15" t="s">
        <v>160</v>
      </c>
      <c r="AW1045" s="15" t="s">
        <v>31</v>
      </c>
      <c r="AX1045" s="15" t="s">
        <v>77</v>
      </c>
      <c r="AY1045" s="257" t="s">
        <v>153</v>
      </c>
    </row>
    <row r="1046" s="2" customFormat="1" ht="24.15" customHeight="1">
      <c r="A1046" s="41"/>
      <c r="B1046" s="42"/>
      <c r="C1046" s="207" t="s">
        <v>887</v>
      </c>
      <c r="D1046" s="207" t="s">
        <v>155</v>
      </c>
      <c r="E1046" s="208" t="s">
        <v>888</v>
      </c>
      <c r="F1046" s="209" t="s">
        <v>889</v>
      </c>
      <c r="G1046" s="210" t="s">
        <v>176</v>
      </c>
      <c r="H1046" s="211">
        <v>5.1479999999999997</v>
      </c>
      <c r="I1046" s="212"/>
      <c r="J1046" s="213">
        <f>ROUND(I1046*H1046,2)</f>
        <v>0</v>
      </c>
      <c r="K1046" s="209" t="s">
        <v>159</v>
      </c>
      <c r="L1046" s="47"/>
      <c r="M1046" s="214" t="s">
        <v>19</v>
      </c>
      <c r="N1046" s="215" t="s">
        <v>40</v>
      </c>
      <c r="O1046" s="87"/>
      <c r="P1046" s="216">
        <f>O1046*H1046</f>
        <v>0</v>
      </c>
      <c r="Q1046" s="216">
        <v>0</v>
      </c>
      <c r="R1046" s="216">
        <f>Q1046*H1046</f>
        <v>0</v>
      </c>
      <c r="S1046" s="216">
        <v>1.8</v>
      </c>
      <c r="T1046" s="217">
        <f>S1046*H1046</f>
        <v>9.2663999999999991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18" t="s">
        <v>160</v>
      </c>
      <c r="AT1046" s="218" t="s">
        <v>155</v>
      </c>
      <c r="AU1046" s="218" t="s">
        <v>79</v>
      </c>
      <c r="AY1046" s="20" t="s">
        <v>153</v>
      </c>
      <c r="BE1046" s="219">
        <f>IF(N1046="základní",J1046,0)</f>
        <v>0</v>
      </c>
      <c r="BF1046" s="219">
        <f>IF(N1046="snížená",J1046,0)</f>
        <v>0</v>
      </c>
      <c r="BG1046" s="219">
        <f>IF(N1046="zákl. přenesená",J1046,0)</f>
        <v>0</v>
      </c>
      <c r="BH1046" s="219">
        <f>IF(N1046="sníž. přenesená",J1046,0)</f>
        <v>0</v>
      </c>
      <c r="BI1046" s="219">
        <f>IF(N1046="nulová",J1046,0)</f>
        <v>0</v>
      </c>
      <c r="BJ1046" s="20" t="s">
        <v>77</v>
      </c>
      <c r="BK1046" s="219">
        <f>ROUND(I1046*H1046,2)</f>
        <v>0</v>
      </c>
      <c r="BL1046" s="20" t="s">
        <v>160</v>
      </c>
      <c r="BM1046" s="218" t="s">
        <v>890</v>
      </c>
    </row>
    <row r="1047" s="2" customFormat="1">
      <c r="A1047" s="41"/>
      <c r="B1047" s="42"/>
      <c r="C1047" s="43"/>
      <c r="D1047" s="220" t="s">
        <v>162</v>
      </c>
      <c r="E1047" s="43"/>
      <c r="F1047" s="221" t="s">
        <v>891</v>
      </c>
      <c r="G1047" s="43"/>
      <c r="H1047" s="43"/>
      <c r="I1047" s="222"/>
      <c r="J1047" s="43"/>
      <c r="K1047" s="43"/>
      <c r="L1047" s="47"/>
      <c r="M1047" s="223"/>
      <c r="N1047" s="224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162</v>
      </c>
      <c r="AU1047" s="20" t="s">
        <v>79</v>
      </c>
    </row>
    <row r="1048" s="13" customFormat="1">
      <c r="A1048" s="13"/>
      <c r="B1048" s="225"/>
      <c r="C1048" s="226"/>
      <c r="D1048" s="227" t="s">
        <v>164</v>
      </c>
      <c r="E1048" s="228" t="s">
        <v>19</v>
      </c>
      <c r="F1048" s="229" t="s">
        <v>892</v>
      </c>
      <c r="G1048" s="226"/>
      <c r="H1048" s="228" t="s">
        <v>19</v>
      </c>
      <c r="I1048" s="230"/>
      <c r="J1048" s="226"/>
      <c r="K1048" s="226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164</v>
      </c>
      <c r="AU1048" s="235" t="s">
        <v>79</v>
      </c>
      <c r="AV1048" s="13" t="s">
        <v>77</v>
      </c>
      <c r="AW1048" s="13" t="s">
        <v>31</v>
      </c>
      <c r="AX1048" s="13" t="s">
        <v>69</v>
      </c>
      <c r="AY1048" s="235" t="s">
        <v>153</v>
      </c>
    </row>
    <row r="1049" s="14" customFormat="1">
      <c r="A1049" s="14"/>
      <c r="B1049" s="236"/>
      <c r="C1049" s="237"/>
      <c r="D1049" s="227" t="s">
        <v>164</v>
      </c>
      <c r="E1049" s="238" t="s">
        <v>19</v>
      </c>
      <c r="F1049" s="239" t="s">
        <v>893</v>
      </c>
      <c r="G1049" s="237"/>
      <c r="H1049" s="240">
        <v>1.2869999999999999</v>
      </c>
      <c r="I1049" s="241"/>
      <c r="J1049" s="237"/>
      <c r="K1049" s="237"/>
      <c r="L1049" s="242"/>
      <c r="M1049" s="243"/>
      <c r="N1049" s="244"/>
      <c r="O1049" s="244"/>
      <c r="P1049" s="244"/>
      <c r="Q1049" s="244"/>
      <c r="R1049" s="244"/>
      <c r="S1049" s="244"/>
      <c r="T1049" s="24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6" t="s">
        <v>164</v>
      </c>
      <c r="AU1049" s="246" t="s">
        <v>79</v>
      </c>
      <c r="AV1049" s="14" t="s">
        <v>79</v>
      </c>
      <c r="AW1049" s="14" t="s">
        <v>31</v>
      </c>
      <c r="AX1049" s="14" t="s">
        <v>69</v>
      </c>
      <c r="AY1049" s="246" t="s">
        <v>153</v>
      </c>
    </row>
    <row r="1050" s="13" customFormat="1">
      <c r="A1050" s="13"/>
      <c r="B1050" s="225"/>
      <c r="C1050" s="226"/>
      <c r="D1050" s="227" t="s">
        <v>164</v>
      </c>
      <c r="E1050" s="228" t="s">
        <v>19</v>
      </c>
      <c r="F1050" s="229" t="s">
        <v>894</v>
      </c>
      <c r="G1050" s="226"/>
      <c r="H1050" s="228" t="s">
        <v>19</v>
      </c>
      <c r="I1050" s="230"/>
      <c r="J1050" s="226"/>
      <c r="K1050" s="226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164</v>
      </c>
      <c r="AU1050" s="235" t="s">
        <v>79</v>
      </c>
      <c r="AV1050" s="13" t="s">
        <v>77</v>
      </c>
      <c r="AW1050" s="13" t="s">
        <v>31</v>
      </c>
      <c r="AX1050" s="13" t="s">
        <v>69</v>
      </c>
      <c r="AY1050" s="235" t="s">
        <v>153</v>
      </c>
    </row>
    <row r="1051" s="14" customFormat="1">
      <c r="A1051" s="14"/>
      <c r="B1051" s="236"/>
      <c r="C1051" s="237"/>
      <c r="D1051" s="227" t="s">
        <v>164</v>
      </c>
      <c r="E1051" s="238" t="s">
        <v>19</v>
      </c>
      <c r="F1051" s="239" t="s">
        <v>893</v>
      </c>
      <c r="G1051" s="237"/>
      <c r="H1051" s="240">
        <v>1.2869999999999999</v>
      </c>
      <c r="I1051" s="241"/>
      <c r="J1051" s="237"/>
      <c r="K1051" s="237"/>
      <c r="L1051" s="242"/>
      <c r="M1051" s="243"/>
      <c r="N1051" s="244"/>
      <c r="O1051" s="244"/>
      <c r="P1051" s="244"/>
      <c r="Q1051" s="244"/>
      <c r="R1051" s="244"/>
      <c r="S1051" s="244"/>
      <c r="T1051" s="245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6" t="s">
        <v>164</v>
      </c>
      <c r="AU1051" s="246" t="s">
        <v>79</v>
      </c>
      <c r="AV1051" s="14" t="s">
        <v>79</v>
      </c>
      <c r="AW1051" s="14" t="s">
        <v>31</v>
      </c>
      <c r="AX1051" s="14" t="s">
        <v>69</v>
      </c>
      <c r="AY1051" s="246" t="s">
        <v>153</v>
      </c>
    </row>
    <row r="1052" s="13" customFormat="1">
      <c r="A1052" s="13"/>
      <c r="B1052" s="225"/>
      <c r="C1052" s="226"/>
      <c r="D1052" s="227" t="s">
        <v>164</v>
      </c>
      <c r="E1052" s="228" t="s">
        <v>19</v>
      </c>
      <c r="F1052" s="229" t="s">
        <v>895</v>
      </c>
      <c r="G1052" s="226"/>
      <c r="H1052" s="228" t="s">
        <v>19</v>
      </c>
      <c r="I1052" s="230"/>
      <c r="J1052" s="226"/>
      <c r="K1052" s="226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164</v>
      </c>
      <c r="AU1052" s="235" t="s">
        <v>79</v>
      </c>
      <c r="AV1052" s="13" t="s">
        <v>77</v>
      </c>
      <c r="AW1052" s="13" t="s">
        <v>31</v>
      </c>
      <c r="AX1052" s="13" t="s">
        <v>69</v>
      </c>
      <c r="AY1052" s="235" t="s">
        <v>153</v>
      </c>
    </row>
    <row r="1053" s="14" customFormat="1">
      <c r="A1053" s="14"/>
      <c r="B1053" s="236"/>
      <c r="C1053" s="237"/>
      <c r="D1053" s="227" t="s">
        <v>164</v>
      </c>
      <c r="E1053" s="238" t="s">
        <v>19</v>
      </c>
      <c r="F1053" s="239" t="s">
        <v>893</v>
      </c>
      <c r="G1053" s="237"/>
      <c r="H1053" s="240">
        <v>1.2869999999999999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6" t="s">
        <v>164</v>
      </c>
      <c r="AU1053" s="246" t="s">
        <v>79</v>
      </c>
      <c r="AV1053" s="14" t="s">
        <v>79</v>
      </c>
      <c r="AW1053" s="14" t="s">
        <v>31</v>
      </c>
      <c r="AX1053" s="14" t="s">
        <v>69</v>
      </c>
      <c r="AY1053" s="246" t="s">
        <v>153</v>
      </c>
    </row>
    <row r="1054" s="13" customFormat="1">
      <c r="A1054" s="13"/>
      <c r="B1054" s="225"/>
      <c r="C1054" s="226"/>
      <c r="D1054" s="227" t="s">
        <v>164</v>
      </c>
      <c r="E1054" s="228" t="s">
        <v>19</v>
      </c>
      <c r="F1054" s="229" t="s">
        <v>896</v>
      </c>
      <c r="G1054" s="226"/>
      <c r="H1054" s="228" t="s">
        <v>19</v>
      </c>
      <c r="I1054" s="230"/>
      <c r="J1054" s="226"/>
      <c r="K1054" s="226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164</v>
      </c>
      <c r="AU1054" s="235" t="s">
        <v>79</v>
      </c>
      <c r="AV1054" s="13" t="s">
        <v>77</v>
      </c>
      <c r="AW1054" s="13" t="s">
        <v>31</v>
      </c>
      <c r="AX1054" s="13" t="s">
        <v>69</v>
      </c>
      <c r="AY1054" s="235" t="s">
        <v>153</v>
      </c>
    </row>
    <row r="1055" s="14" customFormat="1">
      <c r="A1055" s="14"/>
      <c r="B1055" s="236"/>
      <c r="C1055" s="237"/>
      <c r="D1055" s="227" t="s">
        <v>164</v>
      </c>
      <c r="E1055" s="238" t="s">
        <v>19</v>
      </c>
      <c r="F1055" s="239" t="s">
        <v>893</v>
      </c>
      <c r="G1055" s="237"/>
      <c r="H1055" s="240">
        <v>1.2869999999999999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6" t="s">
        <v>164</v>
      </c>
      <c r="AU1055" s="246" t="s">
        <v>79</v>
      </c>
      <c r="AV1055" s="14" t="s">
        <v>79</v>
      </c>
      <c r="AW1055" s="14" t="s">
        <v>31</v>
      </c>
      <c r="AX1055" s="14" t="s">
        <v>69</v>
      </c>
      <c r="AY1055" s="246" t="s">
        <v>153</v>
      </c>
    </row>
    <row r="1056" s="15" customFormat="1">
      <c r="A1056" s="15"/>
      <c r="B1056" s="247"/>
      <c r="C1056" s="248"/>
      <c r="D1056" s="227" t="s">
        <v>164</v>
      </c>
      <c r="E1056" s="249" t="s">
        <v>19</v>
      </c>
      <c r="F1056" s="250" t="s">
        <v>167</v>
      </c>
      <c r="G1056" s="248"/>
      <c r="H1056" s="251">
        <v>5.1479999999999997</v>
      </c>
      <c r="I1056" s="252"/>
      <c r="J1056" s="248"/>
      <c r="K1056" s="248"/>
      <c r="L1056" s="253"/>
      <c r="M1056" s="254"/>
      <c r="N1056" s="255"/>
      <c r="O1056" s="255"/>
      <c r="P1056" s="255"/>
      <c r="Q1056" s="255"/>
      <c r="R1056" s="255"/>
      <c r="S1056" s="255"/>
      <c r="T1056" s="256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57" t="s">
        <v>164</v>
      </c>
      <c r="AU1056" s="257" t="s">
        <v>79</v>
      </c>
      <c r="AV1056" s="15" t="s">
        <v>160</v>
      </c>
      <c r="AW1056" s="15" t="s">
        <v>31</v>
      </c>
      <c r="AX1056" s="15" t="s">
        <v>77</v>
      </c>
      <c r="AY1056" s="257" t="s">
        <v>153</v>
      </c>
    </row>
    <row r="1057" s="2" customFormat="1" ht="21.75" customHeight="1">
      <c r="A1057" s="41"/>
      <c r="B1057" s="42"/>
      <c r="C1057" s="207" t="s">
        <v>897</v>
      </c>
      <c r="D1057" s="207" t="s">
        <v>155</v>
      </c>
      <c r="E1057" s="208" t="s">
        <v>898</v>
      </c>
      <c r="F1057" s="209" t="s">
        <v>899</v>
      </c>
      <c r="G1057" s="210" t="s">
        <v>195</v>
      </c>
      <c r="H1057" s="211">
        <v>20</v>
      </c>
      <c r="I1057" s="212"/>
      <c r="J1057" s="213">
        <f>ROUND(I1057*H1057,2)</f>
        <v>0</v>
      </c>
      <c r="K1057" s="209" t="s">
        <v>159</v>
      </c>
      <c r="L1057" s="47"/>
      <c r="M1057" s="214" t="s">
        <v>19</v>
      </c>
      <c r="N1057" s="215" t="s">
        <v>40</v>
      </c>
      <c r="O1057" s="87"/>
      <c r="P1057" s="216">
        <f>O1057*H1057</f>
        <v>0</v>
      </c>
      <c r="Q1057" s="216">
        <v>0</v>
      </c>
      <c r="R1057" s="216">
        <f>Q1057*H1057</f>
        <v>0</v>
      </c>
      <c r="S1057" s="216">
        <v>0.017999999999999999</v>
      </c>
      <c r="T1057" s="217">
        <f>S1057*H1057</f>
        <v>0.35999999999999999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18" t="s">
        <v>160</v>
      </c>
      <c r="AT1057" s="218" t="s">
        <v>155</v>
      </c>
      <c r="AU1057" s="218" t="s">
        <v>79</v>
      </c>
      <c r="AY1057" s="20" t="s">
        <v>153</v>
      </c>
      <c r="BE1057" s="219">
        <f>IF(N1057="základní",J1057,0)</f>
        <v>0</v>
      </c>
      <c r="BF1057" s="219">
        <f>IF(N1057="snížená",J1057,0)</f>
        <v>0</v>
      </c>
      <c r="BG1057" s="219">
        <f>IF(N1057="zákl. přenesená",J1057,0)</f>
        <v>0</v>
      </c>
      <c r="BH1057" s="219">
        <f>IF(N1057="sníž. přenesená",J1057,0)</f>
        <v>0</v>
      </c>
      <c r="BI1057" s="219">
        <f>IF(N1057="nulová",J1057,0)</f>
        <v>0</v>
      </c>
      <c r="BJ1057" s="20" t="s">
        <v>77</v>
      </c>
      <c r="BK1057" s="219">
        <f>ROUND(I1057*H1057,2)</f>
        <v>0</v>
      </c>
      <c r="BL1057" s="20" t="s">
        <v>160</v>
      </c>
      <c r="BM1057" s="218" t="s">
        <v>900</v>
      </c>
    </row>
    <row r="1058" s="2" customFormat="1">
      <c r="A1058" s="41"/>
      <c r="B1058" s="42"/>
      <c r="C1058" s="43"/>
      <c r="D1058" s="220" t="s">
        <v>162</v>
      </c>
      <c r="E1058" s="43"/>
      <c r="F1058" s="221" t="s">
        <v>901</v>
      </c>
      <c r="G1058" s="43"/>
      <c r="H1058" s="43"/>
      <c r="I1058" s="222"/>
      <c r="J1058" s="43"/>
      <c r="K1058" s="43"/>
      <c r="L1058" s="47"/>
      <c r="M1058" s="223"/>
      <c r="N1058" s="224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162</v>
      </c>
      <c r="AU1058" s="20" t="s">
        <v>79</v>
      </c>
    </row>
    <row r="1059" s="13" customFormat="1">
      <c r="A1059" s="13"/>
      <c r="B1059" s="225"/>
      <c r="C1059" s="226"/>
      <c r="D1059" s="227" t="s">
        <v>164</v>
      </c>
      <c r="E1059" s="228" t="s">
        <v>19</v>
      </c>
      <c r="F1059" s="229" t="s">
        <v>902</v>
      </c>
      <c r="G1059" s="226"/>
      <c r="H1059" s="228" t="s">
        <v>19</v>
      </c>
      <c r="I1059" s="230"/>
      <c r="J1059" s="226"/>
      <c r="K1059" s="226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164</v>
      </c>
      <c r="AU1059" s="235" t="s">
        <v>79</v>
      </c>
      <c r="AV1059" s="13" t="s">
        <v>77</v>
      </c>
      <c r="AW1059" s="13" t="s">
        <v>31</v>
      </c>
      <c r="AX1059" s="13" t="s">
        <v>69</v>
      </c>
      <c r="AY1059" s="235" t="s">
        <v>153</v>
      </c>
    </row>
    <row r="1060" s="14" customFormat="1">
      <c r="A1060" s="14"/>
      <c r="B1060" s="236"/>
      <c r="C1060" s="237"/>
      <c r="D1060" s="227" t="s">
        <v>164</v>
      </c>
      <c r="E1060" s="238" t="s">
        <v>19</v>
      </c>
      <c r="F1060" s="239" t="s">
        <v>283</v>
      </c>
      <c r="G1060" s="237"/>
      <c r="H1060" s="240">
        <v>20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6" t="s">
        <v>164</v>
      </c>
      <c r="AU1060" s="246" t="s">
        <v>79</v>
      </c>
      <c r="AV1060" s="14" t="s">
        <v>79</v>
      </c>
      <c r="AW1060" s="14" t="s">
        <v>31</v>
      </c>
      <c r="AX1060" s="14" t="s">
        <v>69</v>
      </c>
      <c r="AY1060" s="246" t="s">
        <v>153</v>
      </c>
    </row>
    <row r="1061" s="15" customFormat="1">
      <c r="A1061" s="15"/>
      <c r="B1061" s="247"/>
      <c r="C1061" s="248"/>
      <c r="D1061" s="227" t="s">
        <v>164</v>
      </c>
      <c r="E1061" s="249" t="s">
        <v>19</v>
      </c>
      <c r="F1061" s="250" t="s">
        <v>167</v>
      </c>
      <c r="G1061" s="248"/>
      <c r="H1061" s="251">
        <v>20</v>
      </c>
      <c r="I1061" s="252"/>
      <c r="J1061" s="248"/>
      <c r="K1061" s="248"/>
      <c r="L1061" s="253"/>
      <c r="M1061" s="254"/>
      <c r="N1061" s="255"/>
      <c r="O1061" s="255"/>
      <c r="P1061" s="255"/>
      <c r="Q1061" s="255"/>
      <c r="R1061" s="255"/>
      <c r="S1061" s="255"/>
      <c r="T1061" s="256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57" t="s">
        <v>164</v>
      </c>
      <c r="AU1061" s="257" t="s">
        <v>79</v>
      </c>
      <c r="AV1061" s="15" t="s">
        <v>160</v>
      </c>
      <c r="AW1061" s="15" t="s">
        <v>31</v>
      </c>
      <c r="AX1061" s="15" t="s">
        <v>77</v>
      </c>
      <c r="AY1061" s="257" t="s">
        <v>153</v>
      </c>
    </row>
    <row r="1062" s="2" customFormat="1" ht="21.75" customHeight="1">
      <c r="A1062" s="41"/>
      <c r="B1062" s="42"/>
      <c r="C1062" s="207" t="s">
        <v>903</v>
      </c>
      <c r="D1062" s="207" t="s">
        <v>155</v>
      </c>
      <c r="E1062" s="208" t="s">
        <v>904</v>
      </c>
      <c r="F1062" s="209" t="s">
        <v>905</v>
      </c>
      <c r="G1062" s="210" t="s">
        <v>195</v>
      </c>
      <c r="H1062" s="211">
        <v>10</v>
      </c>
      <c r="I1062" s="212"/>
      <c r="J1062" s="213">
        <f>ROUND(I1062*H1062,2)</f>
        <v>0</v>
      </c>
      <c r="K1062" s="209" t="s">
        <v>159</v>
      </c>
      <c r="L1062" s="47"/>
      <c r="M1062" s="214" t="s">
        <v>19</v>
      </c>
      <c r="N1062" s="215" t="s">
        <v>40</v>
      </c>
      <c r="O1062" s="87"/>
      <c r="P1062" s="216">
        <f>O1062*H1062</f>
        <v>0</v>
      </c>
      <c r="Q1062" s="216">
        <v>0</v>
      </c>
      <c r="R1062" s="216">
        <f>Q1062*H1062</f>
        <v>0</v>
      </c>
      <c r="S1062" s="216">
        <v>0.072999999999999995</v>
      </c>
      <c r="T1062" s="217">
        <f>S1062*H1062</f>
        <v>0.72999999999999998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18" t="s">
        <v>160</v>
      </c>
      <c r="AT1062" s="218" t="s">
        <v>155</v>
      </c>
      <c r="AU1062" s="218" t="s">
        <v>79</v>
      </c>
      <c r="AY1062" s="20" t="s">
        <v>153</v>
      </c>
      <c r="BE1062" s="219">
        <f>IF(N1062="základní",J1062,0)</f>
        <v>0</v>
      </c>
      <c r="BF1062" s="219">
        <f>IF(N1062="snížená",J1062,0)</f>
        <v>0</v>
      </c>
      <c r="BG1062" s="219">
        <f>IF(N1062="zákl. přenesená",J1062,0)</f>
        <v>0</v>
      </c>
      <c r="BH1062" s="219">
        <f>IF(N1062="sníž. přenesená",J1062,0)</f>
        <v>0</v>
      </c>
      <c r="BI1062" s="219">
        <f>IF(N1062="nulová",J1062,0)</f>
        <v>0</v>
      </c>
      <c r="BJ1062" s="20" t="s">
        <v>77</v>
      </c>
      <c r="BK1062" s="219">
        <f>ROUND(I1062*H1062,2)</f>
        <v>0</v>
      </c>
      <c r="BL1062" s="20" t="s">
        <v>160</v>
      </c>
      <c r="BM1062" s="218" t="s">
        <v>906</v>
      </c>
    </row>
    <row r="1063" s="2" customFormat="1">
      <c r="A1063" s="41"/>
      <c r="B1063" s="42"/>
      <c r="C1063" s="43"/>
      <c r="D1063" s="220" t="s">
        <v>162</v>
      </c>
      <c r="E1063" s="43"/>
      <c r="F1063" s="221" t="s">
        <v>907</v>
      </c>
      <c r="G1063" s="43"/>
      <c r="H1063" s="43"/>
      <c r="I1063" s="222"/>
      <c r="J1063" s="43"/>
      <c r="K1063" s="43"/>
      <c r="L1063" s="47"/>
      <c r="M1063" s="223"/>
      <c r="N1063" s="224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162</v>
      </c>
      <c r="AU1063" s="20" t="s">
        <v>79</v>
      </c>
    </row>
    <row r="1064" s="13" customFormat="1">
      <c r="A1064" s="13"/>
      <c r="B1064" s="225"/>
      <c r="C1064" s="226"/>
      <c r="D1064" s="227" t="s">
        <v>164</v>
      </c>
      <c r="E1064" s="228" t="s">
        <v>19</v>
      </c>
      <c r="F1064" s="229" t="s">
        <v>902</v>
      </c>
      <c r="G1064" s="226"/>
      <c r="H1064" s="228" t="s">
        <v>19</v>
      </c>
      <c r="I1064" s="230"/>
      <c r="J1064" s="226"/>
      <c r="K1064" s="226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164</v>
      </c>
      <c r="AU1064" s="235" t="s">
        <v>79</v>
      </c>
      <c r="AV1064" s="13" t="s">
        <v>77</v>
      </c>
      <c r="AW1064" s="13" t="s">
        <v>31</v>
      </c>
      <c r="AX1064" s="13" t="s">
        <v>69</v>
      </c>
      <c r="AY1064" s="235" t="s">
        <v>153</v>
      </c>
    </row>
    <row r="1065" s="14" customFormat="1">
      <c r="A1065" s="14"/>
      <c r="B1065" s="236"/>
      <c r="C1065" s="237"/>
      <c r="D1065" s="227" t="s">
        <v>164</v>
      </c>
      <c r="E1065" s="238" t="s">
        <v>19</v>
      </c>
      <c r="F1065" s="239" t="s">
        <v>216</v>
      </c>
      <c r="G1065" s="237"/>
      <c r="H1065" s="240">
        <v>10</v>
      </c>
      <c r="I1065" s="241"/>
      <c r="J1065" s="237"/>
      <c r="K1065" s="237"/>
      <c r="L1065" s="242"/>
      <c r="M1065" s="243"/>
      <c r="N1065" s="244"/>
      <c r="O1065" s="244"/>
      <c r="P1065" s="244"/>
      <c r="Q1065" s="244"/>
      <c r="R1065" s="244"/>
      <c r="S1065" s="244"/>
      <c r="T1065" s="24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6" t="s">
        <v>164</v>
      </c>
      <c r="AU1065" s="246" t="s">
        <v>79</v>
      </c>
      <c r="AV1065" s="14" t="s">
        <v>79</v>
      </c>
      <c r="AW1065" s="14" t="s">
        <v>31</v>
      </c>
      <c r="AX1065" s="14" t="s">
        <v>69</v>
      </c>
      <c r="AY1065" s="246" t="s">
        <v>153</v>
      </c>
    </row>
    <row r="1066" s="15" customFormat="1">
      <c r="A1066" s="15"/>
      <c r="B1066" s="247"/>
      <c r="C1066" s="248"/>
      <c r="D1066" s="227" t="s">
        <v>164</v>
      </c>
      <c r="E1066" s="249" t="s">
        <v>19</v>
      </c>
      <c r="F1066" s="250" t="s">
        <v>167</v>
      </c>
      <c r="G1066" s="248"/>
      <c r="H1066" s="251">
        <v>10</v>
      </c>
      <c r="I1066" s="252"/>
      <c r="J1066" s="248"/>
      <c r="K1066" s="248"/>
      <c r="L1066" s="253"/>
      <c r="M1066" s="254"/>
      <c r="N1066" s="255"/>
      <c r="O1066" s="255"/>
      <c r="P1066" s="255"/>
      <c r="Q1066" s="255"/>
      <c r="R1066" s="255"/>
      <c r="S1066" s="255"/>
      <c r="T1066" s="256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57" t="s">
        <v>164</v>
      </c>
      <c r="AU1066" s="257" t="s">
        <v>79</v>
      </c>
      <c r="AV1066" s="15" t="s">
        <v>160</v>
      </c>
      <c r="AW1066" s="15" t="s">
        <v>31</v>
      </c>
      <c r="AX1066" s="15" t="s">
        <v>77</v>
      </c>
      <c r="AY1066" s="257" t="s">
        <v>153</v>
      </c>
    </row>
    <row r="1067" s="2" customFormat="1" ht="24.15" customHeight="1">
      <c r="A1067" s="41"/>
      <c r="B1067" s="42"/>
      <c r="C1067" s="207" t="s">
        <v>908</v>
      </c>
      <c r="D1067" s="207" t="s">
        <v>155</v>
      </c>
      <c r="E1067" s="208" t="s">
        <v>909</v>
      </c>
      <c r="F1067" s="209" t="s">
        <v>910</v>
      </c>
      <c r="G1067" s="210" t="s">
        <v>176</v>
      </c>
      <c r="H1067" s="211">
        <v>1.2</v>
      </c>
      <c r="I1067" s="212"/>
      <c r="J1067" s="213">
        <f>ROUND(I1067*H1067,2)</f>
        <v>0</v>
      </c>
      <c r="K1067" s="209" t="s">
        <v>159</v>
      </c>
      <c r="L1067" s="47"/>
      <c r="M1067" s="214" t="s">
        <v>19</v>
      </c>
      <c r="N1067" s="215" t="s">
        <v>40</v>
      </c>
      <c r="O1067" s="87"/>
      <c r="P1067" s="216">
        <f>O1067*H1067</f>
        <v>0</v>
      </c>
      <c r="Q1067" s="216">
        <v>0</v>
      </c>
      <c r="R1067" s="216">
        <f>Q1067*H1067</f>
        <v>0</v>
      </c>
      <c r="S1067" s="216">
        <v>1.8</v>
      </c>
      <c r="T1067" s="217">
        <f>S1067*H1067</f>
        <v>2.1600000000000001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18" t="s">
        <v>160</v>
      </c>
      <c r="AT1067" s="218" t="s">
        <v>155</v>
      </c>
      <c r="AU1067" s="218" t="s">
        <v>79</v>
      </c>
      <c r="AY1067" s="20" t="s">
        <v>153</v>
      </c>
      <c r="BE1067" s="219">
        <f>IF(N1067="základní",J1067,0)</f>
        <v>0</v>
      </c>
      <c r="BF1067" s="219">
        <f>IF(N1067="snížená",J1067,0)</f>
        <v>0</v>
      </c>
      <c r="BG1067" s="219">
        <f>IF(N1067="zákl. přenesená",J1067,0)</f>
        <v>0</v>
      </c>
      <c r="BH1067" s="219">
        <f>IF(N1067="sníž. přenesená",J1067,0)</f>
        <v>0</v>
      </c>
      <c r="BI1067" s="219">
        <f>IF(N1067="nulová",J1067,0)</f>
        <v>0</v>
      </c>
      <c r="BJ1067" s="20" t="s">
        <v>77</v>
      </c>
      <c r="BK1067" s="219">
        <f>ROUND(I1067*H1067,2)</f>
        <v>0</v>
      </c>
      <c r="BL1067" s="20" t="s">
        <v>160</v>
      </c>
      <c r="BM1067" s="218" t="s">
        <v>911</v>
      </c>
    </row>
    <row r="1068" s="2" customFormat="1">
      <c r="A1068" s="41"/>
      <c r="B1068" s="42"/>
      <c r="C1068" s="43"/>
      <c r="D1068" s="220" t="s">
        <v>162</v>
      </c>
      <c r="E1068" s="43"/>
      <c r="F1068" s="221" t="s">
        <v>912</v>
      </c>
      <c r="G1068" s="43"/>
      <c r="H1068" s="43"/>
      <c r="I1068" s="222"/>
      <c r="J1068" s="43"/>
      <c r="K1068" s="43"/>
      <c r="L1068" s="47"/>
      <c r="M1068" s="223"/>
      <c r="N1068" s="224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162</v>
      </c>
      <c r="AU1068" s="20" t="s">
        <v>79</v>
      </c>
    </row>
    <row r="1069" s="13" customFormat="1">
      <c r="A1069" s="13"/>
      <c r="B1069" s="225"/>
      <c r="C1069" s="226"/>
      <c r="D1069" s="227" t="s">
        <v>164</v>
      </c>
      <c r="E1069" s="228" t="s">
        <v>19</v>
      </c>
      <c r="F1069" s="229" t="s">
        <v>913</v>
      </c>
      <c r="G1069" s="226"/>
      <c r="H1069" s="228" t="s">
        <v>19</v>
      </c>
      <c r="I1069" s="230"/>
      <c r="J1069" s="226"/>
      <c r="K1069" s="226"/>
      <c r="L1069" s="231"/>
      <c r="M1069" s="232"/>
      <c r="N1069" s="233"/>
      <c r="O1069" s="233"/>
      <c r="P1069" s="233"/>
      <c r="Q1069" s="233"/>
      <c r="R1069" s="233"/>
      <c r="S1069" s="233"/>
      <c r="T1069" s="23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5" t="s">
        <v>164</v>
      </c>
      <c r="AU1069" s="235" t="s">
        <v>79</v>
      </c>
      <c r="AV1069" s="13" t="s">
        <v>77</v>
      </c>
      <c r="AW1069" s="13" t="s">
        <v>31</v>
      </c>
      <c r="AX1069" s="13" t="s">
        <v>69</v>
      </c>
      <c r="AY1069" s="235" t="s">
        <v>153</v>
      </c>
    </row>
    <row r="1070" s="14" customFormat="1">
      <c r="A1070" s="14"/>
      <c r="B1070" s="236"/>
      <c r="C1070" s="237"/>
      <c r="D1070" s="227" t="s">
        <v>164</v>
      </c>
      <c r="E1070" s="238" t="s">
        <v>19</v>
      </c>
      <c r="F1070" s="239" t="s">
        <v>914</v>
      </c>
      <c r="G1070" s="237"/>
      <c r="H1070" s="240">
        <v>1.2</v>
      </c>
      <c r="I1070" s="241"/>
      <c r="J1070" s="237"/>
      <c r="K1070" s="237"/>
      <c r="L1070" s="242"/>
      <c r="M1070" s="243"/>
      <c r="N1070" s="244"/>
      <c r="O1070" s="244"/>
      <c r="P1070" s="244"/>
      <c r="Q1070" s="244"/>
      <c r="R1070" s="244"/>
      <c r="S1070" s="244"/>
      <c r="T1070" s="24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6" t="s">
        <v>164</v>
      </c>
      <c r="AU1070" s="246" t="s">
        <v>79</v>
      </c>
      <c r="AV1070" s="14" t="s">
        <v>79</v>
      </c>
      <c r="AW1070" s="14" t="s">
        <v>31</v>
      </c>
      <c r="AX1070" s="14" t="s">
        <v>69</v>
      </c>
      <c r="AY1070" s="246" t="s">
        <v>153</v>
      </c>
    </row>
    <row r="1071" s="15" customFormat="1">
      <c r="A1071" s="15"/>
      <c r="B1071" s="247"/>
      <c r="C1071" s="248"/>
      <c r="D1071" s="227" t="s">
        <v>164</v>
      </c>
      <c r="E1071" s="249" t="s">
        <v>19</v>
      </c>
      <c r="F1071" s="250" t="s">
        <v>167</v>
      </c>
      <c r="G1071" s="248"/>
      <c r="H1071" s="251">
        <v>1.2</v>
      </c>
      <c r="I1071" s="252"/>
      <c r="J1071" s="248"/>
      <c r="K1071" s="248"/>
      <c r="L1071" s="253"/>
      <c r="M1071" s="254"/>
      <c r="N1071" s="255"/>
      <c r="O1071" s="255"/>
      <c r="P1071" s="255"/>
      <c r="Q1071" s="255"/>
      <c r="R1071" s="255"/>
      <c r="S1071" s="255"/>
      <c r="T1071" s="256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57" t="s">
        <v>164</v>
      </c>
      <c r="AU1071" s="257" t="s">
        <v>79</v>
      </c>
      <c r="AV1071" s="15" t="s">
        <v>160</v>
      </c>
      <c r="AW1071" s="15" t="s">
        <v>31</v>
      </c>
      <c r="AX1071" s="15" t="s">
        <v>77</v>
      </c>
      <c r="AY1071" s="257" t="s">
        <v>153</v>
      </c>
    </row>
    <row r="1072" s="2" customFormat="1" ht="24.15" customHeight="1">
      <c r="A1072" s="41"/>
      <c r="B1072" s="42"/>
      <c r="C1072" s="207" t="s">
        <v>915</v>
      </c>
      <c r="D1072" s="207" t="s">
        <v>155</v>
      </c>
      <c r="E1072" s="208" t="s">
        <v>916</v>
      </c>
      <c r="F1072" s="209" t="s">
        <v>917</v>
      </c>
      <c r="G1072" s="210" t="s">
        <v>371</v>
      </c>
      <c r="H1072" s="211">
        <v>10.050000000000001</v>
      </c>
      <c r="I1072" s="212"/>
      <c r="J1072" s="213">
        <f>ROUND(I1072*H1072,2)</f>
        <v>0</v>
      </c>
      <c r="K1072" s="209" t="s">
        <v>159</v>
      </c>
      <c r="L1072" s="47"/>
      <c r="M1072" s="214" t="s">
        <v>19</v>
      </c>
      <c r="N1072" s="215" t="s">
        <v>40</v>
      </c>
      <c r="O1072" s="87"/>
      <c r="P1072" s="216">
        <f>O1072*H1072</f>
        <v>0</v>
      </c>
      <c r="Q1072" s="216">
        <v>0</v>
      </c>
      <c r="R1072" s="216">
        <f>Q1072*H1072</f>
        <v>0</v>
      </c>
      <c r="S1072" s="216">
        <v>0.042000000000000003</v>
      </c>
      <c r="T1072" s="217">
        <f>S1072*H1072</f>
        <v>0.42210000000000003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18" t="s">
        <v>160</v>
      </c>
      <c r="AT1072" s="218" t="s">
        <v>155</v>
      </c>
      <c r="AU1072" s="218" t="s">
        <v>79</v>
      </c>
      <c r="AY1072" s="20" t="s">
        <v>153</v>
      </c>
      <c r="BE1072" s="219">
        <f>IF(N1072="základní",J1072,0)</f>
        <v>0</v>
      </c>
      <c r="BF1072" s="219">
        <f>IF(N1072="snížená",J1072,0)</f>
        <v>0</v>
      </c>
      <c r="BG1072" s="219">
        <f>IF(N1072="zákl. přenesená",J1072,0)</f>
        <v>0</v>
      </c>
      <c r="BH1072" s="219">
        <f>IF(N1072="sníž. přenesená",J1072,0)</f>
        <v>0</v>
      </c>
      <c r="BI1072" s="219">
        <f>IF(N1072="nulová",J1072,0)</f>
        <v>0</v>
      </c>
      <c r="BJ1072" s="20" t="s">
        <v>77</v>
      </c>
      <c r="BK1072" s="219">
        <f>ROUND(I1072*H1072,2)</f>
        <v>0</v>
      </c>
      <c r="BL1072" s="20" t="s">
        <v>160</v>
      </c>
      <c r="BM1072" s="218" t="s">
        <v>918</v>
      </c>
    </row>
    <row r="1073" s="2" customFormat="1">
      <c r="A1073" s="41"/>
      <c r="B1073" s="42"/>
      <c r="C1073" s="43"/>
      <c r="D1073" s="220" t="s">
        <v>162</v>
      </c>
      <c r="E1073" s="43"/>
      <c r="F1073" s="221" t="s">
        <v>919</v>
      </c>
      <c r="G1073" s="43"/>
      <c r="H1073" s="43"/>
      <c r="I1073" s="222"/>
      <c r="J1073" s="43"/>
      <c r="K1073" s="43"/>
      <c r="L1073" s="47"/>
      <c r="M1073" s="223"/>
      <c r="N1073" s="224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20" t="s">
        <v>162</v>
      </c>
      <c r="AU1073" s="20" t="s">
        <v>79</v>
      </c>
    </row>
    <row r="1074" s="13" customFormat="1">
      <c r="A1074" s="13"/>
      <c r="B1074" s="225"/>
      <c r="C1074" s="226"/>
      <c r="D1074" s="227" t="s">
        <v>164</v>
      </c>
      <c r="E1074" s="228" t="s">
        <v>19</v>
      </c>
      <c r="F1074" s="229" t="s">
        <v>325</v>
      </c>
      <c r="G1074" s="226"/>
      <c r="H1074" s="228" t="s">
        <v>19</v>
      </c>
      <c r="I1074" s="230"/>
      <c r="J1074" s="226"/>
      <c r="K1074" s="226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164</v>
      </c>
      <c r="AU1074" s="235" t="s">
        <v>79</v>
      </c>
      <c r="AV1074" s="13" t="s">
        <v>77</v>
      </c>
      <c r="AW1074" s="13" t="s">
        <v>31</v>
      </c>
      <c r="AX1074" s="13" t="s">
        <v>69</v>
      </c>
      <c r="AY1074" s="235" t="s">
        <v>153</v>
      </c>
    </row>
    <row r="1075" s="13" customFormat="1">
      <c r="A1075" s="13"/>
      <c r="B1075" s="225"/>
      <c r="C1075" s="226"/>
      <c r="D1075" s="227" t="s">
        <v>164</v>
      </c>
      <c r="E1075" s="228" t="s">
        <v>19</v>
      </c>
      <c r="F1075" s="229" t="s">
        <v>282</v>
      </c>
      <c r="G1075" s="226"/>
      <c r="H1075" s="228" t="s">
        <v>19</v>
      </c>
      <c r="I1075" s="230"/>
      <c r="J1075" s="226"/>
      <c r="K1075" s="226"/>
      <c r="L1075" s="231"/>
      <c r="M1075" s="232"/>
      <c r="N1075" s="233"/>
      <c r="O1075" s="233"/>
      <c r="P1075" s="233"/>
      <c r="Q1075" s="233"/>
      <c r="R1075" s="233"/>
      <c r="S1075" s="233"/>
      <c r="T1075" s="23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5" t="s">
        <v>164</v>
      </c>
      <c r="AU1075" s="235" t="s">
        <v>79</v>
      </c>
      <c r="AV1075" s="13" t="s">
        <v>77</v>
      </c>
      <c r="AW1075" s="13" t="s">
        <v>31</v>
      </c>
      <c r="AX1075" s="13" t="s">
        <v>69</v>
      </c>
      <c r="AY1075" s="235" t="s">
        <v>153</v>
      </c>
    </row>
    <row r="1076" s="14" customFormat="1">
      <c r="A1076" s="14"/>
      <c r="B1076" s="236"/>
      <c r="C1076" s="237"/>
      <c r="D1076" s="227" t="s">
        <v>164</v>
      </c>
      <c r="E1076" s="238" t="s">
        <v>19</v>
      </c>
      <c r="F1076" s="239" t="s">
        <v>920</v>
      </c>
      <c r="G1076" s="237"/>
      <c r="H1076" s="240">
        <v>4.2000000000000002</v>
      </c>
      <c r="I1076" s="241"/>
      <c r="J1076" s="237"/>
      <c r="K1076" s="237"/>
      <c r="L1076" s="242"/>
      <c r="M1076" s="243"/>
      <c r="N1076" s="244"/>
      <c r="O1076" s="244"/>
      <c r="P1076" s="244"/>
      <c r="Q1076" s="244"/>
      <c r="R1076" s="244"/>
      <c r="S1076" s="244"/>
      <c r="T1076" s="245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6" t="s">
        <v>164</v>
      </c>
      <c r="AU1076" s="246" t="s">
        <v>79</v>
      </c>
      <c r="AV1076" s="14" t="s">
        <v>79</v>
      </c>
      <c r="AW1076" s="14" t="s">
        <v>31</v>
      </c>
      <c r="AX1076" s="14" t="s">
        <v>69</v>
      </c>
      <c r="AY1076" s="246" t="s">
        <v>153</v>
      </c>
    </row>
    <row r="1077" s="14" customFormat="1">
      <c r="A1077" s="14"/>
      <c r="B1077" s="236"/>
      <c r="C1077" s="237"/>
      <c r="D1077" s="227" t="s">
        <v>164</v>
      </c>
      <c r="E1077" s="238" t="s">
        <v>19</v>
      </c>
      <c r="F1077" s="239" t="s">
        <v>921</v>
      </c>
      <c r="G1077" s="237"/>
      <c r="H1077" s="240">
        <v>2.25</v>
      </c>
      <c r="I1077" s="241"/>
      <c r="J1077" s="237"/>
      <c r="K1077" s="237"/>
      <c r="L1077" s="242"/>
      <c r="M1077" s="243"/>
      <c r="N1077" s="244"/>
      <c r="O1077" s="244"/>
      <c r="P1077" s="244"/>
      <c r="Q1077" s="244"/>
      <c r="R1077" s="244"/>
      <c r="S1077" s="244"/>
      <c r="T1077" s="24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6" t="s">
        <v>164</v>
      </c>
      <c r="AU1077" s="246" t="s">
        <v>79</v>
      </c>
      <c r="AV1077" s="14" t="s">
        <v>79</v>
      </c>
      <c r="AW1077" s="14" t="s">
        <v>31</v>
      </c>
      <c r="AX1077" s="14" t="s">
        <v>69</v>
      </c>
      <c r="AY1077" s="246" t="s">
        <v>153</v>
      </c>
    </row>
    <row r="1078" s="13" customFormat="1">
      <c r="A1078" s="13"/>
      <c r="B1078" s="225"/>
      <c r="C1078" s="226"/>
      <c r="D1078" s="227" t="s">
        <v>164</v>
      </c>
      <c r="E1078" s="228" t="s">
        <v>19</v>
      </c>
      <c r="F1078" s="229" t="s">
        <v>667</v>
      </c>
      <c r="G1078" s="226"/>
      <c r="H1078" s="228" t="s">
        <v>19</v>
      </c>
      <c r="I1078" s="230"/>
      <c r="J1078" s="226"/>
      <c r="K1078" s="226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164</v>
      </c>
      <c r="AU1078" s="235" t="s">
        <v>79</v>
      </c>
      <c r="AV1078" s="13" t="s">
        <v>77</v>
      </c>
      <c r="AW1078" s="13" t="s">
        <v>31</v>
      </c>
      <c r="AX1078" s="13" t="s">
        <v>69</v>
      </c>
      <c r="AY1078" s="235" t="s">
        <v>153</v>
      </c>
    </row>
    <row r="1079" s="14" customFormat="1">
      <c r="A1079" s="14"/>
      <c r="B1079" s="236"/>
      <c r="C1079" s="237"/>
      <c r="D1079" s="227" t="s">
        <v>164</v>
      </c>
      <c r="E1079" s="238" t="s">
        <v>19</v>
      </c>
      <c r="F1079" s="239" t="s">
        <v>922</v>
      </c>
      <c r="G1079" s="237"/>
      <c r="H1079" s="240">
        <v>3.6000000000000001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164</v>
      </c>
      <c r="AU1079" s="246" t="s">
        <v>79</v>
      </c>
      <c r="AV1079" s="14" t="s">
        <v>79</v>
      </c>
      <c r="AW1079" s="14" t="s">
        <v>31</v>
      </c>
      <c r="AX1079" s="14" t="s">
        <v>69</v>
      </c>
      <c r="AY1079" s="246" t="s">
        <v>153</v>
      </c>
    </row>
    <row r="1080" s="15" customFormat="1">
      <c r="A1080" s="15"/>
      <c r="B1080" s="247"/>
      <c r="C1080" s="248"/>
      <c r="D1080" s="227" t="s">
        <v>164</v>
      </c>
      <c r="E1080" s="249" t="s">
        <v>19</v>
      </c>
      <c r="F1080" s="250" t="s">
        <v>167</v>
      </c>
      <c r="G1080" s="248"/>
      <c r="H1080" s="251">
        <v>10.050000000000001</v>
      </c>
      <c r="I1080" s="252"/>
      <c r="J1080" s="248"/>
      <c r="K1080" s="248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7" t="s">
        <v>164</v>
      </c>
      <c r="AU1080" s="257" t="s">
        <v>79</v>
      </c>
      <c r="AV1080" s="15" t="s">
        <v>160</v>
      </c>
      <c r="AW1080" s="15" t="s">
        <v>31</v>
      </c>
      <c r="AX1080" s="15" t="s">
        <v>77</v>
      </c>
      <c r="AY1080" s="257" t="s">
        <v>153</v>
      </c>
    </row>
    <row r="1081" s="2" customFormat="1" ht="24.15" customHeight="1">
      <c r="A1081" s="41"/>
      <c r="B1081" s="42"/>
      <c r="C1081" s="207" t="s">
        <v>923</v>
      </c>
      <c r="D1081" s="207" t="s">
        <v>155</v>
      </c>
      <c r="E1081" s="208" t="s">
        <v>924</v>
      </c>
      <c r="F1081" s="209" t="s">
        <v>925</v>
      </c>
      <c r="G1081" s="210" t="s">
        <v>371</v>
      </c>
      <c r="H1081" s="211">
        <v>35.5</v>
      </c>
      <c r="I1081" s="212"/>
      <c r="J1081" s="213">
        <f>ROUND(I1081*H1081,2)</f>
        <v>0</v>
      </c>
      <c r="K1081" s="209" t="s">
        <v>159</v>
      </c>
      <c r="L1081" s="47"/>
      <c r="M1081" s="214" t="s">
        <v>19</v>
      </c>
      <c r="N1081" s="215" t="s">
        <v>40</v>
      </c>
      <c r="O1081" s="87"/>
      <c r="P1081" s="216">
        <f>O1081*H1081</f>
        <v>0</v>
      </c>
      <c r="Q1081" s="216">
        <v>0</v>
      </c>
      <c r="R1081" s="216">
        <f>Q1081*H1081</f>
        <v>0</v>
      </c>
      <c r="S1081" s="216">
        <v>0.065000000000000002</v>
      </c>
      <c r="T1081" s="217">
        <f>S1081*H1081</f>
        <v>2.3075000000000001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18" t="s">
        <v>160</v>
      </c>
      <c r="AT1081" s="218" t="s">
        <v>155</v>
      </c>
      <c r="AU1081" s="218" t="s">
        <v>79</v>
      </c>
      <c r="AY1081" s="20" t="s">
        <v>153</v>
      </c>
      <c r="BE1081" s="219">
        <f>IF(N1081="základní",J1081,0)</f>
        <v>0</v>
      </c>
      <c r="BF1081" s="219">
        <f>IF(N1081="snížená",J1081,0)</f>
        <v>0</v>
      </c>
      <c r="BG1081" s="219">
        <f>IF(N1081="zákl. přenesená",J1081,0)</f>
        <v>0</v>
      </c>
      <c r="BH1081" s="219">
        <f>IF(N1081="sníž. přenesená",J1081,0)</f>
        <v>0</v>
      </c>
      <c r="BI1081" s="219">
        <f>IF(N1081="nulová",J1081,0)</f>
        <v>0</v>
      </c>
      <c r="BJ1081" s="20" t="s">
        <v>77</v>
      </c>
      <c r="BK1081" s="219">
        <f>ROUND(I1081*H1081,2)</f>
        <v>0</v>
      </c>
      <c r="BL1081" s="20" t="s">
        <v>160</v>
      </c>
      <c r="BM1081" s="218" t="s">
        <v>926</v>
      </c>
    </row>
    <row r="1082" s="2" customFormat="1">
      <c r="A1082" s="41"/>
      <c r="B1082" s="42"/>
      <c r="C1082" s="43"/>
      <c r="D1082" s="220" t="s">
        <v>162</v>
      </c>
      <c r="E1082" s="43"/>
      <c r="F1082" s="221" t="s">
        <v>927</v>
      </c>
      <c r="G1082" s="43"/>
      <c r="H1082" s="43"/>
      <c r="I1082" s="222"/>
      <c r="J1082" s="43"/>
      <c r="K1082" s="43"/>
      <c r="L1082" s="47"/>
      <c r="M1082" s="223"/>
      <c r="N1082" s="224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162</v>
      </c>
      <c r="AU1082" s="20" t="s">
        <v>79</v>
      </c>
    </row>
    <row r="1083" s="13" customFormat="1">
      <c r="A1083" s="13"/>
      <c r="B1083" s="225"/>
      <c r="C1083" s="226"/>
      <c r="D1083" s="227" t="s">
        <v>164</v>
      </c>
      <c r="E1083" s="228" t="s">
        <v>19</v>
      </c>
      <c r="F1083" s="229" t="s">
        <v>317</v>
      </c>
      <c r="G1083" s="226"/>
      <c r="H1083" s="228" t="s">
        <v>19</v>
      </c>
      <c r="I1083" s="230"/>
      <c r="J1083" s="226"/>
      <c r="K1083" s="226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164</v>
      </c>
      <c r="AU1083" s="235" t="s">
        <v>79</v>
      </c>
      <c r="AV1083" s="13" t="s">
        <v>77</v>
      </c>
      <c r="AW1083" s="13" t="s">
        <v>31</v>
      </c>
      <c r="AX1083" s="13" t="s">
        <v>69</v>
      </c>
      <c r="AY1083" s="235" t="s">
        <v>153</v>
      </c>
    </row>
    <row r="1084" s="13" customFormat="1">
      <c r="A1084" s="13"/>
      <c r="B1084" s="225"/>
      <c r="C1084" s="226"/>
      <c r="D1084" s="227" t="s">
        <v>164</v>
      </c>
      <c r="E1084" s="228" t="s">
        <v>19</v>
      </c>
      <c r="F1084" s="229" t="s">
        <v>293</v>
      </c>
      <c r="G1084" s="226"/>
      <c r="H1084" s="228" t="s">
        <v>19</v>
      </c>
      <c r="I1084" s="230"/>
      <c r="J1084" s="226"/>
      <c r="K1084" s="226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164</v>
      </c>
      <c r="AU1084" s="235" t="s">
        <v>79</v>
      </c>
      <c r="AV1084" s="13" t="s">
        <v>77</v>
      </c>
      <c r="AW1084" s="13" t="s">
        <v>31</v>
      </c>
      <c r="AX1084" s="13" t="s">
        <v>69</v>
      </c>
      <c r="AY1084" s="235" t="s">
        <v>153</v>
      </c>
    </row>
    <row r="1085" s="14" customFormat="1">
      <c r="A1085" s="14"/>
      <c r="B1085" s="236"/>
      <c r="C1085" s="237"/>
      <c r="D1085" s="227" t="s">
        <v>164</v>
      </c>
      <c r="E1085" s="238" t="s">
        <v>19</v>
      </c>
      <c r="F1085" s="239" t="s">
        <v>928</v>
      </c>
      <c r="G1085" s="237"/>
      <c r="H1085" s="240">
        <v>7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6" t="s">
        <v>164</v>
      </c>
      <c r="AU1085" s="246" t="s">
        <v>79</v>
      </c>
      <c r="AV1085" s="14" t="s">
        <v>79</v>
      </c>
      <c r="AW1085" s="14" t="s">
        <v>31</v>
      </c>
      <c r="AX1085" s="14" t="s">
        <v>69</v>
      </c>
      <c r="AY1085" s="246" t="s">
        <v>153</v>
      </c>
    </row>
    <row r="1086" s="13" customFormat="1">
      <c r="A1086" s="13"/>
      <c r="B1086" s="225"/>
      <c r="C1086" s="226"/>
      <c r="D1086" s="227" t="s">
        <v>164</v>
      </c>
      <c r="E1086" s="228" t="s">
        <v>19</v>
      </c>
      <c r="F1086" s="229" t="s">
        <v>282</v>
      </c>
      <c r="G1086" s="226"/>
      <c r="H1086" s="228" t="s">
        <v>19</v>
      </c>
      <c r="I1086" s="230"/>
      <c r="J1086" s="226"/>
      <c r="K1086" s="226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164</v>
      </c>
      <c r="AU1086" s="235" t="s">
        <v>79</v>
      </c>
      <c r="AV1086" s="13" t="s">
        <v>77</v>
      </c>
      <c r="AW1086" s="13" t="s">
        <v>31</v>
      </c>
      <c r="AX1086" s="13" t="s">
        <v>69</v>
      </c>
      <c r="AY1086" s="235" t="s">
        <v>153</v>
      </c>
    </row>
    <row r="1087" s="14" customFormat="1">
      <c r="A1087" s="14"/>
      <c r="B1087" s="236"/>
      <c r="C1087" s="237"/>
      <c r="D1087" s="227" t="s">
        <v>164</v>
      </c>
      <c r="E1087" s="238" t="s">
        <v>19</v>
      </c>
      <c r="F1087" s="239" t="s">
        <v>929</v>
      </c>
      <c r="G1087" s="237"/>
      <c r="H1087" s="240">
        <v>5.5999999999999996</v>
      </c>
      <c r="I1087" s="241"/>
      <c r="J1087" s="237"/>
      <c r="K1087" s="237"/>
      <c r="L1087" s="242"/>
      <c r="M1087" s="243"/>
      <c r="N1087" s="244"/>
      <c r="O1087" s="244"/>
      <c r="P1087" s="244"/>
      <c r="Q1087" s="244"/>
      <c r="R1087" s="244"/>
      <c r="S1087" s="244"/>
      <c r="T1087" s="24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6" t="s">
        <v>164</v>
      </c>
      <c r="AU1087" s="246" t="s">
        <v>79</v>
      </c>
      <c r="AV1087" s="14" t="s">
        <v>79</v>
      </c>
      <c r="AW1087" s="14" t="s">
        <v>31</v>
      </c>
      <c r="AX1087" s="14" t="s">
        <v>69</v>
      </c>
      <c r="AY1087" s="246" t="s">
        <v>153</v>
      </c>
    </row>
    <row r="1088" s="13" customFormat="1">
      <c r="A1088" s="13"/>
      <c r="B1088" s="225"/>
      <c r="C1088" s="226"/>
      <c r="D1088" s="227" t="s">
        <v>164</v>
      </c>
      <c r="E1088" s="228" t="s">
        <v>19</v>
      </c>
      <c r="F1088" s="229" t="s">
        <v>323</v>
      </c>
      <c r="G1088" s="226"/>
      <c r="H1088" s="228" t="s">
        <v>19</v>
      </c>
      <c r="I1088" s="230"/>
      <c r="J1088" s="226"/>
      <c r="K1088" s="226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164</v>
      </c>
      <c r="AU1088" s="235" t="s">
        <v>79</v>
      </c>
      <c r="AV1088" s="13" t="s">
        <v>77</v>
      </c>
      <c r="AW1088" s="13" t="s">
        <v>31</v>
      </c>
      <c r="AX1088" s="13" t="s">
        <v>69</v>
      </c>
      <c r="AY1088" s="235" t="s">
        <v>153</v>
      </c>
    </row>
    <row r="1089" s="13" customFormat="1">
      <c r="A1089" s="13"/>
      <c r="B1089" s="225"/>
      <c r="C1089" s="226"/>
      <c r="D1089" s="227" t="s">
        <v>164</v>
      </c>
      <c r="E1089" s="228" t="s">
        <v>19</v>
      </c>
      <c r="F1089" s="229" t="s">
        <v>282</v>
      </c>
      <c r="G1089" s="226"/>
      <c r="H1089" s="228" t="s">
        <v>19</v>
      </c>
      <c r="I1089" s="230"/>
      <c r="J1089" s="226"/>
      <c r="K1089" s="226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164</v>
      </c>
      <c r="AU1089" s="235" t="s">
        <v>79</v>
      </c>
      <c r="AV1089" s="13" t="s">
        <v>77</v>
      </c>
      <c r="AW1089" s="13" t="s">
        <v>31</v>
      </c>
      <c r="AX1089" s="13" t="s">
        <v>69</v>
      </c>
      <c r="AY1089" s="235" t="s">
        <v>153</v>
      </c>
    </row>
    <row r="1090" s="14" customFormat="1">
      <c r="A1090" s="14"/>
      <c r="B1090" s="236"/>
      <c r="C1090" s="237"/>
      <c r="D1090" s="227" t="s">
        <v>164</v>
      </c>
      <c r="E1090" s="238" t="s">
        <v>19</v>
      </c>
      <c r="F1090" s="239" t="s">
        <v>930</v>
      </c>
      <c r="G1090" s="237"/>
      <c r="H1090" s="240">
        <v>7.5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164</v>
      </c>
      <c r="AU1090" s="246" t="s">
        <v>79</v>
      </c>
      <c r="AV1090" s="14" t="s">
        <v>79</v>
      </c>
      <c r="AW1090" s="14" t="s">
        <v>31</v>
      </c>
      <c r="AX1090" s="14" t="s">
        <v>69</v>
      </c>
      <c r="AY1090" s="246" t="s">
        <v>153</v>
      </c>
    </row>
    <row r="1091" s="13" customFormat="1">
      <c r="A1091" s="13"/>
      <c r="B1091" s="225"/>
      <c r="C1091" s="226"/>
      <c r="D1091" s="227" t="s">
        <v>164</v>
      </c>
      <c r="E1091" s="228" t="s">
        <v>19</v>
      </c>
      <c r="F1091" s="229" t="s">
        <v>300</v>
      </c>
      <c r="G1091" s="226"/>
      <c r="H1091" s="228" t="s">
        <v>19</v>
      </c>
      <c r="I1091" s="230"/>
      <c r="J1091" s="226"/>
      <c r="K1091" s="226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164</v>
      </c>
      <c r="AU1091" s="235" t="s">
        <v>79</v>
      </c>
      <c r="AV1091" s="13" t="s">
        <v>77</v>
      </c>
      <c r="AW1091" s="13" t="s">
        <v>31</v>
      </c>
      <c r="AX1091" s="13" t="s">
        <v>69</v>
      </c>
      <c r="AY1091" s="235" t="s">
        <v>153</v>
      </c>
    </row>
    <row r="1092" s="14" customFormat="1">
      <c r="A1092" s="14"/>
      <c r="B1092" s="236"/>
      <c r="C1092" s="237"/>
      <c r="D1092" s="227" t="s">
        <v>164</v>
      </c>
      <c r="E1092" s="238" t="s">
        <v>19</v>
      </c>
      <c r="F1092" s="239" t="s">
        <v>929</v>
      </c>
      <c r="G1092" s="237"/>
      <c r="H1092" s="240">
        <v>5.5999999999999996</v>
      </c>
      <c r="I1092" s="241"/>
      <c r="J1092" s="237"/>
      <c r="K1092" s="237"/>
      <c r="L1092" s="242"/>
      <c r="M1092" s="243"/>
      <c r="N1092" s="244"/>
      <c r="O1092" s="244"/>
      <c r="P1092" s="244"/>
      <c r="Q1092" s="244"/>
      <c r="R1092" s="244"/>
      <c r="S1092" s="244"/>
      <c r="T1092" s="24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6" t="s">
        <v>164</v>
      </c>
      <c r="AU1092" s="246" t="s">
        <v>79</v>
      </c>
      <c r="AV1092" s="14" t="s">
        <v>79</v>
      </c>
      <c r="AW1092" s="14" t="s">
        <v>31</v>
      </c>
      <c r="AX1092" s="14" t="s">
        <v>69</v>
      </c>
      <c r="AY1092" s="246" t="s">
        <v>153</v>
      </c>
    </row>
    <row r="1093" s="13" customFormat="1">
      <c r="A1093" s="13"/>
      <c r="B1093" s="225"/>
      <c r="C1093" s="226"/>
      <c r="D1093" s="227" t="s">
        <v>164</v>
      </c>
      <c r="E1093" s="228" t="s">
        <v>19</v>
      </c>
      <c r="F1093" s="229" t="s">
        <v>320</v>
      </c>
      <c r="G1093" s="226"/>
      <c r="H1093" s="228" t="s">
        <v>19</v>
      </c>
      <c r="I1093" s="230"/>
      <c r="J1093" s="226"/>
      <c r="K1093" s="226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164</v>
      </c>
      <c r="AU1093" s="235" t="s">
        <v>79</v>
      </c>
      <c r="AV1093" s="13" t="s">
        <v>77</v>
      </c>
      <c r="AW1093" s="13" t="s">
        <v>31</v>
      </c>
      <c r="AX1093" s="13" t="s">
        <v>69</v>
      </c>
      <c r="AY1093" s="235" t="s">
        <v>153</v>
      </c>
    </row>
    <row r="1094" s="14" customFormat="1">
      <c r="A1094" s="14"/>
      <c r="B1094" s="236"/>
      <c r="C1094" s="237"/>
      <c r="D1094" s="227" t="s">
        <v>164</v>
      </c>
      <c r="E1094" s="238" t="s">
        <v>19</v>
      </c>
      <c r="F1094" s="239" t="s">
        <v>929</v>
      </c>
      <c r="G1094" s="237"/>
      <c r="H1094" s="240">
        <v>5.5999999999999996</v>
      </c>
      <c r="I1094" s="241"/>
      <c r="J1094" s="237"/>
      <c r="K1094" s="237"/>
      <c r="L1094" s="242"/>
      <c r="M1094" s="243"/>
      <c r="N1094" s="244"/>
      <c r="O1094" s="244"/>
      <c r="P1094" s="244"/>
      <c r="Q1094" s="244"/>
      <c r="R1094" s="244"/>
      <c r="S1094" s="244"/>
      <c r="T1094" s="24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6" t="s">
        <v>164</v>
      </c>
      <c r="AU1094" s="246" t="s">
        <v>79</v>
      </c>
      <c r="AV1094" s="14" t="s">
        <v>79</v>
      </c>
      <c r="AW1094" s="14" t="s">
        <v>31</v>
      </c>
      <c r="AX1094" s="14" t="s">
        <v>69</v>
      </c>
      <c r="AY1094" s="246" t="s">
        <v>153</v>
      </c>
    </row>
    <row r="1095" s="13" customFormat="1">
      <c r="A1095" s="13"/>
      <c r="B1095" s="225"/>
      <c r="C1095" s="226"/>
      <c r="D1095" s="227" t="s">
        <v>164</v>
      </c>
      <c r="E1095" s="228" t="s">
        <v>19</v>
      </c>
      <c r="F1095" s="229" t="s">
        <v>321</v>
      </c>
      <c r="G1095" s="226"/>
      <c r="H1095" s="228" t="s">
        <v>19</v>
      </c>
      <c r="I1095" s="230"/>
      <c r="J1095" s="226"/>
      <c r="K1095" s="226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164</v>
      </c>
      <c r="AU1095" s="235" t="s">
        <v>79</v>
      </c>
      <c r="AV1095" s="13" t="s">
        <v>77</v>
      </c>
      <c r="AW1095" s="13" t="s">
        <v>31</v>
      </c>
      <c r="AX1095" s="13" t="s">
        <v>69</v>
      </c>
      <c r="AY1095" s="235" t="s">
        <v>153</v>
      </c>
    </row>
    <row r="1096" s="14" customFormat="1">
      <c r="A1096" s="14"/>
      <c r="B1096" s="236"/>
      <c r="C1096" s="237"/>
      <c r="D1096" s="227" t="s">
        <v>164</v>
      </c>
      <c r="E1096" s="238" t="s">
        <v>19</v>
      </c>
      <c r="F1096" s="239" t="s">
        <v>931</v>
      </c>
      <c r="G1096" s="237"/>
      <c r="H1096" s="240">
        <v>4.2000000000000002</v>
      </c>
      <c r="I1096" s="241"/>
      <c r="J1096" s="237"/>
      <c r="K1096" s="237"/>
      <c r="L1096" s="242"/>
      <c r="M1096" s="243"/>
      <c r="N1096" s="244"/>
      <c r="O1096" s="244"/>
      <c r="P1096" s="244"/>
      <c r="Q1096" s="244"/>
      <c r="R1096" s="244"/>
      <c r="S1096" s="244"/>
      <c r="T1096" s="24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6" t="s">
        <v>164</v>
      </c>
      <c r="AU1096" s="246" t="s">
        <v>79</v>
      </c>
      <c r="AV1096" s="14" t="s">
        <v>79</v>
      </c>
      <c r="AW1096" s="14" t="s">
        <v>31</v>
      </c>
      <c r="AX1096" s="14" t="s">
        <v>69</v>
      </c>
      <c r="AY1096" s="246" t="s">
        <v>153</v>
      </c>
    </row>
    <row r="1097" s="15" customFormat="1">
      <c r="A1097" s="15"/>
      <c r="B1097" s="247"/>
      <c r="C1097" s="248"/>
      <c r="D1097" s="227" t="s">
        <v>164</v>
      </c>
      <c r="E1097" s="249" t="s">
        <v>19</v>
      </c>
      <c r="F1097" s="250" t="s">
        <v>167</v>
      </c>
      <c r="G1097" s="248"/>
      <c r="H1097" s="251">
        <v>35.5</v>
      </c>
      <c r="I1097" s="252"/>
      <c r="J1097" s="248"/>
      <c r="K1097" s="248"/>
      <c r="L1097" s="253"/>
      <c r="M1097" s="254"/>
      <c r="N1097" s="255"/>
      <c r="O1097" s="255"/>
      <c r="P1097" s="255"/>
      <c r="Q1097" s="255"/>
      <c r="R1097" s="255"/>
      <c r="S1097" s="255"/>
      <c r="T1097" s="256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57" t="s">
        <v>164</v>
      </c>
      <c r="AU1097" s="257" t="s">
        <v>79</v>
      </c>
      <c r="AV1097" s="15" t="s">
        <v>160</v>
      </c>
      <c r="AW1097" s="15" t="s">
        <v>31</v>
      </c>
      <c r="AX1097" s="15" t="s">
        <v>77</v>
      </c>
      <c r="AY1097" s="257" t="s">
        <v>153</v>
      </c>
    </row>
    <row r="1098" s="2" customFormat="1" ht="21.75" customHeight="1">
      <c r="A1098" s="41"/>
      <c r="B1098" s="42"/>
      <c r="C1098" s="207" t="s">
        <v>932</v>
      </c>
      <c r="D1098" s="207" t="s">
        <v>155</v>
      </c>
      <c r="E1098" s="208" t="s">
        <v>933</v>
      </c>
      <c r="F1098" s="209" t="s">
        <v>934</v>
      </c>
      <c r="G1098" s="210" t="s">
        <v>158</v>
      </c>
      <c r="H1098" s="211">
        <v>584.59900000000005</v>
      </c>
      <c r="I1098" s="212"/>
      <c r="J1098" s="213">
        <f>ROUND(I1098*H1098,2)</f>
        <v>0</v>
      </c>
      <c r="K1098" s="209" t="s">
        <v>159</v>
      </c>
      <c r="L1098" s="47"/>
      <c r="M1098" s="214" t="s">
        <v>19</v>
      </c>
      <c r="N1098" s="215" t="s">
        <v>40</v>
      </c>
      <c r="O1098" s="87"/>
      <c r="P1098" s="216">
        <f>O1098*H1098</f>
        <v>0</v>
      </c>
      <c r="Q1098" s="216">
        <v>0</v>
      </c>
      <c r="R1098" s="216">
        <f>Q1098*H1098</f>
        <v>0</v>
      </c>
      <c r="S1098" s="216">
        <v>0.050000000000000003</v>
      </c>
      <c r="T1098" s="217">
        <f>S1098*H1098</f>
        <v>29.229950000000002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18" t="s">
        <v>160</v>
      </c>
      <c r="AT1098" s="218" t="s">
        <v>155</v>
      </c>
      <c r="AU1098" s="218" t="s">
        <v>79</v>
      </c>
      <c r="AY1098" s="20" t="s">
        <v>153</v>
      </c>
      <c r="BE1098" s="219">
        <f>IF(N1098="základní",J1098,0)</f>
        <v>0</v>
      </c>
      <c r="BF1098" s="219">
        <f>IF(N1098="snížená",J1098,0)</f>
        <v>0</v>
      </c>
      <c r="BG1098" s="219">
        <f>IF(N1098="zákl. přenesená",J1098,0)</f>
        <v>0</v>
      </c>
      <c r="BH1098" s="219">
        <f>IF(N1098="sníž. přenesená",J1098,0)</f>
        <v>0</v>
      </c>
      <c r="BI1098" s="219">
        <f>IF(N1098="nulová",J1098,0)</f>
        <v>0</v>
      </c>
      <c r="BJ1098" s="20" t="s">
        <v>77</v>
      </c>
      <c r="BK1098" s="219">
        <f>ROUND(I1098*H1098,2)</f>
        <v>0</v>
      </c>
      <c r="BL1098" s="20" t="s">
        <v>160</v>
      </c>
      <c r="BM1098" s="218" t="s">
        <v>935</v>
      </c>
    </row>
    <row r="1099" s="2" customFormat="1">
      <c r="A1099" s="41"/>
      <c r="B1099" s="42"/>
      <c r="C1099" s="43"/>
      <c r="D1099" s="220" t="s">
        <v>162</v>
      </c>
      <c r="E1099" s="43"/>
      <c r="F1099" s="221" t="s">
        <v>936</v>
      </c>
      <c r="G1099" s="43"/>
      <c r="H1099" s="43"/>
      <c r="I1099" s="222"/>
      <c r="J1099" s="43"/>
      <c r="K1099" s="43"/>
      <c r="L1099" s="47"/>
      <c r="M1099" s="223"/>
      <c r="N1099" s="224"/>
      <c r="O1099" s="87"/>
      <c r="P1099" s="87"/>
      <c r="Q1099" s="87"/>
      <c r="R1099" s="87"/>
      <c r="S1099" s="87"/>
      <c r="T1099" s="88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T1099" s="20" t="s">
        <v>162</v>
      </c>
      <c r="AU1099" s="20" t="s">
        <v>79</v>
      </c>
    </row>
    <row r="1100" s="13" customFormat="1">
      <c r="A1100" s="13"/>
      <c r="B1100" s="225"/>
      <c r="C1100" s="226"/>
      <c r="D1100" s="227" t="s">
        <v>164</v>
      </c>
      <c r="E1100" s="228" t="s">
        <v>19</v>
      </c>
      <c r="F1100" s="229" t="s">
        <v>937</v>
      </c>
      <c r="G1100" s="226"/>
      <c r="H1100" s="228" t="s">
        <v>19</v>
      </c>
      <c r="I1100" s="230"/>
      <c r="J1100" s="226"/>
      <c r="K1100" s="226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164</v>
      </c>
      <c r="AU1100" s="235" t="s">
        <v>79</v>
      </c>
      <c r="AV1100" s="13" t="s">
        <v>77</v>
      </c>
      <c r="AW1100" s="13" t="s">
        <v>31</v>
      </c>
      <c r="AX1100" s="13" t="s">
        <v>69</v>
      </c>
      <c r="AY1100" s="235" t="s">
        <v>153</v>
      </c>
    </row>
    <row r="1101" s="14" customFormat="1">
      <c r="A1101" s="14"/>
      <c r="B1101" s="236"/>
      <c r="C1101" s="237"/>
      <c r="D1101" s="227" t="s">
        <v>164</v>
      </c>
      <c r="E1101" s="238" t="s">
        <v>19</v>
      </c>
      <c r="F1101" s="239" t="s">
        <v>938</v>
      </c>
      <c r="G1101" s="237"/>
      <c r="H1101" s="240">
        <v>82.917000000000002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6" t="s">
        <v>164</v>
      </c>
      <c r="AU1101" s="246" t="s">
        <v>79</v>
      </c>
      <c r="AV1101" s="14" t="s">
        <v>79</v>
      </c>
      <c r="AW1101" s="14" t="s">
        <v>31</v>
      </c>
      <c r="AX1101" s="14" t="s">
        <v>69</v>
      </c>
      <c r="AY1101" s="246" t="s">
        <v>153</v>
      </c>
    </row>
    <row r="1102" s="13" customFormat="1">
      <c r="A1102" s="13"/>
      <c r="B1102" s="225"/>
      <c r="C1102" s="226"/>
      <c r="D1102" s="227" t="s">
        <v>164</v>
      </c>
      <c r="E1102" s="228" t="s">
        <v>19</v>
      </c>
      <c r="F1102" s="229" t="s">
        <v>510</v>
      </c>
      <c r="G1102" s="226"/>
      <c r="H1102" s="228" t="s">
        <v>19</v>
      </c>
      <c r="I1102" s="230"/>
      <c r="J1102" s="226"/>
      <c r="K1102" s="226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164</v>
      </c>
      <c r="AU1102" s="235" t="s">
        <v>79</v>
      </c>
      <c r="AV1102" s="13" t="s">
        <v>77</v>
      </c>
      <c r="AW1102" s="13" t="s">
        <v>31</v>
      </c>
      <c r="AX1102" s="13" t="s">
        <v>69</v>
      </c>
      <c r="AY1102" s="235" t="s">
        <v>153</v>
      </c>
    </row>
    <row r="1103" s="14" customFormat="1">
      <c r="A1103" s="14"/>
      <c r="B1103" s="236"/>
      <c r="C1103" s="237"/>
      <c r="D1103" s="227" t="s">
        <v>164</v>
      </c>
      <c r="E1103" s="238" t="s">
        <v>19</v>
      </c>
      <c r="F1103" s="239" t="s">
        <v>511</v>
      </c>
      <c r="G1103" s="237"/>
      <c r="H1103" s="240">
        <v>180.41399999999999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6" t="s">
        <v>164</v>
      </c>
      <c r="AU1103" s="246" t="s">
        <v>79</v>
      </c>
      <c r="AV1103" s="14" t="s">
        <v>79</v>
      </c>
      <c r="AW1103" s="14" t="s">
        <v>31</v>
      </c>
      <c r="AX1103" s="14" t="s">
        <v>69</v>
      </c>
      <c r="AY1103" s="246" t="s">
        <v>153</v>
      </c>
    </row>
    <row r="1104" s="13" customFormat="1">
      <c r="A1104" s="13"/>
      <c r="B1104" s="225"/>
      <c r="C1104" s="226"/>
      <c r="D1104" s="227" t="s">
        <v>164</v>
      </c>
      <c r="E1104" s="228" t="s">
        <v>19</v>
      </c>
      <c r="F1104" s="229" t="s">
        <v>512</v>
      </c>
      <c r="G1104" s="226"/>
      <c r="H1104" s="228" t="s">
        <v>19</v>
      </c>
      <c r="I1104" s="230"/>
      <c r="J1104" s="226"/>
      <c r="K1104" s="226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164</v>
      </c>
      <c r="AU1104" s="235" t="s">
        <v>79</v>
      </c>
      <c r="AV1104" s="13" t="s">
        <v>77</v>
      </c>
      <c r="AW1104" s="13" t="s">
        <v>31</v>
      </c>
      <c r="AX1104" s="13" t="s">
        <v>69</v>
      </c>
      <c r="AY1104" s="235" t="s">
        <v>153</v>
      </c>
    </row>
    <row r="1105" s="14" customFormat="1">
      <c r="A1105" s="14"/>
      <c r="B1105" s="236"/>
      <c r="C1105" s="237"/>
      <c r="D1105" s="227" t="s">
        <v>164</v>
      </c>
      <c r="E1105" s="238" t="s">
        <v>19</v>
      </c>
      <c r="F1105" s="239" t="s">
        <v>939</v>
      </c>
      <c r="G1105" s="237"/>
      <c r="H1105" s="240">
        <v>183.16800000000001</v>
      </c>
      <c r="I1105" s="241"/>
      <c r="J1105" s="237"/>
      <c r="K1105" s="237"/>
      <c r="L1105" s="242"/>
      <c r="M1105" s="243"/>
      <c r="N1105" s="244"/>
      <c r="O1105" s="244"/>
      <c r="P1105" s="244"/>
      <c r="Q1105" s="244"/>
      <c r="R1105" s="244"/>
      <c r="S1105" s="244"/>
      <c r="T1105" s="24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6" t="s">
        <v>164</v>
      </c>
      <c r="AU1105" s="246" t="s">
        <v>79</v>
      </c>
      <c r="AV1105" s="14" t="s">
        <v>79</v>
      </c>
      <c r="AW1105" s="14" t="s">
        <v>31</v>
      </c>
      <c r="AX1105" s="14" t="s">
        <v>69</v>
      </c>
      <c r="AY1105" s="246" t="s">
        <v>153</v>
      </c>
    </row>
    <row r="1106" s="13" customFormat="1">
      <c r="A1106" s="13"/>
      <c r="B1106" s="225"/>
      <c r="C1106" s="226"/>
      <c r="D1106" s="227" t="s">
        <v>164</v>
      </c>
      <c r="E1106" s="228" t="s">
        <v>19</v>
      </c>
      <c r="F1106" s="229" t="s">
        <v>514</v>
      </c>
      <c r="G1106" s="226"/>
      <c r="H1106" s="228" t="s">
        <v>19</v>
      </c>
      <c r="I1106" s="230"/>
      <c r="J1106" s="226"/>
      <c r="K1106" s="226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164</v>
      </c>
      <c r="AU1106" s="235" t="s">
        <v>79</v>
      </c>
      <c r="AV1106" s="13" t="s">
        <v>77</v>
      </c>
      <c r="AW1106" s="13" t="s">
        <v>31</v>
      </c>
      <c r="AX1106" s="13" t="s">
        <v>69</v>
      </c>
      <c r="AY1106" s="235" t="s">
        <v>153</v>
      </c>
    </row>
    <row r="1107" s="14" customFormat="1">
      <c r="A1107" s="14"/>
      <c r="B1107" s="236"/>
      <c r="C1107" s="237"/>
      <c r="D1107" s="227" t="s">
        <v>164</v>
      </c>
      <c r="E1107" s="238" t="s">
        <v>19</v>
      </c>
      <c r="F1107" s="239" t="s">
        <v>515</v>
      </c>
      <c r="G1107" s="237"/>
      <c r="H1107" s="240">
        <v>138.09999999999999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6" t="s">
        <v>164</v>
      </c>
      <c r="AU1107" s="246" t="s">
        <v>79</v>
      </c>
      <c r="AV1107" s="14" t="s">
        <v>79</v>
      </c>
      <c r="AW1107" s="14" t="s">
        <v>31</v>
      </c>
      <c r="AX1107" s="14" t="s">
        <v>69</v>
      </c>
      <c r="AY1107" s="246" t="s">
        <v>153</v>
      </c>
    </row>
    <row r="1108" s="15" customFormat="1">
      <c r="A1108" s="15"/>
      <c r="B1108" s="247"/>
      <c r="C1108" s="248"/>
      <c r="D1108" s="227" t="s">
        <v>164</v>
      </c>
      <c r="E1108" s="249" t="s">
        <v>19</v>
      </c>
      <c r="F1108" s="250" t="s">
        <v>167</v>
      </c>
      <c r="G1108" s="248"/>
      <c r="H1108" s="251">
        <v>584.59900000000005</v>
      </c>
      <c r="I1108" s="252"/>
      <c r="J1108" s="248"/>
      <c r="K1108" s="248"/>
      <c r="L1108" s="253"/>
      <c r="M1108" s="254"/>
      <c r="N1108" s="255"/>
      <c r="O1108" s="255"/>
      <c r="P1108" s="255"/>
      <c r="Q1108" s="255"/>
      <c r="R1108" s="255"/>
      <c r="S1108" s="255"/>
      <c r="T1108" s="256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57" t="s">
        <v>164</v>
      </c>
      <c r="AU1108" s="257" t="s">
        <v>79</v>
      </c>
      <c r="AV1108" s="15" t="s">
        <v>160</v>
      </c>
      <c r="AW1108" s="15" t="s">
        <v>31</v>
      </c>
      <c r="AX1108" s="15" t="s">
        <v>77</v>
      </c>
      <c r="AY1108" s="257" t="s">
        <v>153</v>
      </c>
    </row>
    <row r="1109" s="2" customFormat="1" ht="24.15" customHeight="1">
      <c r="A1109" s="41"/>
      <c r="B1109" s="42"/>
      <c r="C1109" s="207" t="s">
        <v>940</v>
      </c>
      <c r="D1109" s="207" t="s">
        <v>155</v>
      </c>
      <c r="E1109" s="208" t="s">
        <v>941</v>
      </c>
      <c r="F1109" s="209" t="s">
        <v>942</v>
      </c>
      <c r="G1109" s="210" t="s">
        <v>158</v>
      </c>
      <c r="H1109" s="211">
        <v>1844.6099999999999</v>
      </c>
      <c r="I1109" s="212"/>
      <c r="J1109" s="213">
        <f>ROUND(I1109*H1109,2)</f>
        <v>0</v>
      </c>
      <c r="K1109" s="209" t="s">
        <v>159</v>
      </c>
      <c r="L1109" s="47"/>
      <c r="M1109" s="214" t="s">
        <v>19</v>
      </c>
      <c r="N1109" s="215" t="s">
        <v>40</v>
      </c>
      <c r="O1109" s="87"/>
      <c r="P1109" s="216">
        <f>O1109*H1109</f>
        <v>0</v>
      </c>
      <c r="Q1109" s="216">
        <v>0</v>
      </c>
      <c r="R1109" s="216">
        <f>Q1109*H1109</f>
        <v>0</v>
      </c>
      <c r="S1109" s="216">
        <v>0.045999999999999999</v>
      </c>
      <c r="T1109" s="217">
        <f>S1109*H1109</f>
        <v>84.852059999999994</v>
      </c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R1109" s="218" t="s">
        <v>160</v>
      </c>
      <c r="AT1109" s="218" t="s">
        <v>155</v>
      </c>
      <c r="AU1109" s="218" t="s">
        <v>79</v>
      </c>
      <c r="AY1109" s="20" t="s">
        <v>153</v>
      </c>
      <c r="BE1109" s="219">
        <f>IF(N1109="základní",J1109,0)</f>
        <v>0</v>
      </c>
      <c r="BF1109" s="219">
        <f>IF(N1109="snížená",J1109,0)</f>
        <v>0</v>
      </c>
      <c r="BG1109" s="219">
        <f>IF(N1109="zákl. přenesená",J1109,0)</f>
        <v>0</v>
      </c>
      <c r="BH1109" s="219">
        <f>IF(N1109="sníž. přenesená",J1109,0)</f>
        <v>0</v>
      </c>
      <c r="BI1109" s="219">
        <f>IF(N1109="nulová",J1109,0)</f>
        <v>0</v>
      </c>
      <c r="BJ1109" s="20" t="s">
        <v>77</v>
      </c>
      <c r="BK1109" s="219">
        <f>ROUND(I1109*H1109,2)</f>
        <v>0</v>
      </c>
      <c r="BL1109" s="20" t="s">
        <v>160</v>
      </c>
      <c r="BM1109" s="218" t="s">
        <v>943</v>
      </c>
    </row>
    <row r="1110" s="2" customFormat="1">
      <c r="A1110" s="41"/>
      <c r="B1110" s="42"/>
      <c r="C1110" s="43"/>
      <c r="D1110" s="220" t="s">
        <v>162</v>
      </c>
      <c r="E1110" s="43"/>
      <c r="F1110" s="221" t="s">
        <v>944</v>
      </c>
      <c r="G1110" s="43"/>
      <c r="H1110" s="43"/>
      <c r="I1110" s="222"/>
      <c r="J1110" s="43"/>
      <c r="K1110" s="43"/>
      <c r="L1110" s="47"/>
      <c r="M1110" s="223"/>
      <c r="N1110" s="224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20" t="s">
        <v>162</v>
      </c>
      <c r="AU1110" s="20" t="s">
        <v>79</v>
      </c>
    </row>
    <row r="1111" s="13" customFormat="1">
      <c r="A1111" s="13"/>
      <c r="B1111" s="225"/>
      <c r="C1111" s="226"/>
      <c r="D1111" s="227" t="s">
        <v>164</v>
      </c>
      <c r="E1111" s="228" t="s">
        <v>19</v>
      </c>
      <c r="F1111" s="229" t="s">
        <v>945</v>
      </c>
      <c r="G1111" s="226"/>
      <c r="H1111" s="228" t="s">
        <v>19</v>
      </c>
      <c r="I1111" s="230"/>
      <c r="J1111" s="226"/>
      <c r="K1111" s="226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164</v>
      </c>
      <c r="AU1111" s="235" t="s">
        <v>79</v>
      </c>
      <c r="AV1111" s="13" t="s">
        <v>77</v>
      </c>
      <c r="AW1111" s="13" t="s">
        <v>31</v>
      </c>
      <c r="AX1111" s="13" t="s">
        <v>69</v>
      </c>
      <c r="AY1111" s="235" t="s">
        <v>153</v>
      </c>
    </row>
    <row r="1112" s="14" customFormat="1">
      <c r="A1112" s="14"/>
      <c r="B1112" s="236"/>
      <c r="C1112" s="237"/>
      <c r="D1112" s="227" t="s">
        <v>164</v>
      </c>
      <c r="E1112" s="238" t="s">
        <v>19</v>
      </c>
      <c r="F1112" s="239" t="s">
        <v>946</v>
      </c>
      <c r="G1112" s="237"/>
      <c r="H1112" s="240">
        <v>34.470999999999997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164</v>
      </c>
      <c r="AU1112" s="246" t="s">
        <v>79</v>
      </c>
      <c r="AV1112" s="14" t="s">
        <v>79</v>
      </c>
      <c r="AW1112" s="14" t="s">
        <v>31</v>
      </c>
      <c r="AX1112" s="14" t="s">
        <v>69</v>
      </c>
      <c r="AY1112" s="246" t="s">
        <v>153</v>
      </c>
    </row>
    <row r="1113" s="14" customFormat="1">
      <c r="A1113" s="14"/>
      <c r="B1113" s="236"/>
      <c r="C1113" s="237"/>
      <c r="D1113" s="227" t="s">
        <v>164</v>
      </c>
      <c r="E1113" s="238" t="s">
        <v>19</v>
      </c>
      <c r="F1113" s="239" t="s">
        <v>947</v>
      </c>
      <c r="G1113" s="237"/>
      <c r="H1113" s="240">
        <v>31.023</v>
      </c>
      <c r="I1113" s="241"/>
      <c r="J1113" s="237"/>
      <c r="K1113" s="237"/>
      <c r="L1113" s="242"/>
      <c r="M1113" s="243"/>
      <c r="N1113" s="244"/>
      <c r="O1113" s="244"/>
      <c r="P1113" s="244"/>
      <c r="Q1113" s="244"/>
      <c r="R1113" s="244"/>
      <c r="S1113" s="244"/>
      <c r="T1113" s="24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6" t="s">
        <v>164</v>
      </c>
      <c r="AU1113" s="246" t="s">
        <v>79</v>
      </c>
      <c r="AV1113" s="14" t="s">
        <v>79</v>
      </c>
      <c r="AW1113" s="14" t="s">
        <v>31</v>
      </c>
      <c r="AX1113" s="14" t="s">
        <v>69</v>
      </c>
      <c r="AY1113" s="246" t="s">
        <v>153</v>
      </c>
    </row>
    <row r="1114" s="14" customFormat="1">
      <c r="A1114" s="14"/>
      <c r="B1114" s="236"/>
      <c r="C1114" s="237"/>
      <c r="D1114" s="227" t="s">
        <v>164</v>
      </c>
      <c r="E1114" s="238" t="s">
        <v>19</v>
      </c>
      <c r="F1114" s="239" t="s">
        <v>948</v>
      </c>
      <c r="G1114" s="237"/>
      <c r="H1114" s="240">
        <v>24.794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164</v>
      </c>
      <c r="AU1114" s="246" t="s">
        <v>79</v>
      </c>
      <c r="AV1114" s="14" t="s">
        <v>79</v>
      </c>
      <c r="AW1114" s="14" t="s">
        <v>31</v>
      </c>
      <c r="AX1114" s="14" t="s">
        <v>69</v>
      </c>
      <c r="AY1114" s="246" t="s">
        <v>153</v>
      </c>
    </row>
    <row r="1115" s="14" customFormat="1">
      <c r="A1115" s="14"/>
      <c r="B1115" s="236"/>
      <c r="C1115" s="237"/>
      <c r="D1115" s="227" t="s">
        <v>164</v>
      </c>
      <c r="E1115" s="238" t="s">
        <v>19</v>
      </c>
      <c r="F1115" s="239" t="s">
        <v>949</v>
      </c>
      <c r="G1115" s="237"/>
      <c r="H1115" s="240">
        <v>35.749000000000002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6" t="s">
        <v>164</v>
      </c>
      <c r="AU1115" s="246" t="s">
        <v>79</v>
      </c>
      <c r="AV1115" s="14" t="s">
        <v>79</v>
      </c>
      <c r="AW1115" s="14" t="s">
        <v>31</v>
      </c>
      <c r="AX1115" s="14" t="s">
        <v>69</v>
      </c>
      <c r="AY1115" s="246" t="s">
        <v>153</v>
      </c>
    </row>
    <row r="1116" s="14" customFormat="1">
      <c r="A1116" s="14"/>
      <c r="B1116" s="236"/>
      <c r="C1116" s="237"/>
      <c r="D1116" s="227" t="s">
        <v>164</v>
      </c>
      <c r="E1116" s="238" t="s">
        <v>19</v>
      </c>
      <c r="F1116" s="239" t="s">
        <v>950</v>
      </c>
      <c r="G1116" s="237"/>
      <c r="H1116" s="240">
        <v>17.346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164</v>
      </c>
      <c r="AU1116" s="246" t="s">
        <v>79</v>
      </c>
      <c r="AV1116" s="14" t="s">
        <v>79</v>
      </c>
      <c r="AW1116" s="14" t="s">
        <v>31</v>
      </c>
      <c r="AX1116" s="14" t="s">
        <v>69</v>
      </c>
      <c r="AY1116" s="246" t="s">
        <v>153</v>
      </c>
    </row>
    <row r="1117" s="14" customFormat="1">
      <c r="A1117" s="14"/>
      <c r="B1117" s="236"/>
      <c r="C1117" s="237"/>
      <c r="D1117" s="227" t="s">
        <v>164</v>
      </c>
      <c r="E1117" s="238" t="s">
        <v>19</v>
      </c>
      <c r="F1117" s="239" t="s">
        <v>951</v>
      </c>
      <c r="G1117" s="237"/>
      <c r="H1117" s="240">
        <v>37.975000000000001</v>
      </c>
      <c r="I1117" s="241"/>
      <c r="J1117" s="237"/>
      <c r="K1117" s="237"/>
      <c r="L1117" s="242"/>
      <c r="M1117" s="243"/>
      <c r="N1117" s="244"/>
      <c r="O1117" s="244"/>
      <c r="P1117" s="244"/>
      <c r="Q1117" s="244"/>
      <c r="R1117" s="244"/>
      <c r="S1117" s="244"/>
      <c r="T1117" s="24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6" t="s">
        <v>164</v>
      </c>
      <c r="AU1117" s="246" t="s">
        <v>79</v>
      </c>
      <c r="AV1117" s="14" t="s">
        <v>79</v>
      </c>
      <c r="AW1117" s="14" t="s">
        <v>31</v>
      </c>
      <c r="AX1117" s="14" t="s">
        <v>69</v>
      </c>
      <c r="AY1117" s="246" t="s">
        <v>153</v>
      </c>
    </row>
    <row r="1118" s="16" customFormat="1">
      <c r="A1118" s="16"/>
      <c r="B1118" s="268"/>
      <c r="C1118" s="269"/>
      <c r="D1118" s="227" t="s">
        <v>164</v>
      </c>
      <c r="E1118" s="270" t="s">
        <v>19</v>
      </c>
      <c r="F1118" s="271" t="s">
        <v>571</v>
      </c>
      <c r="G1118" s="269"/>
      <c r="H1118" s="272">
        <v>181.358</v>
      </c>
      <c r="I1118" s="273"/>
      <c r="J1118" s="269"/>
      <c r="K1118" s="269"/>
      <c r="L1118" s="274"/>
      <c r="M1118" s="275"/>
      <c r="N1118" s="276"/>
      <c r="O1118" s="276"/>
      <c r="P1118" s="276"/>
      <c r="Q1118" s="276"/>
      <c r="R1118" s="276"/>
      <c r="S1118" s="276"/>
      <c r="T1118" s="277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78" t="s">
        <v>164</v>
      </c>
      <c r="AU1118" s="278" t="s">
        <v>79</v>
      </c>
      <c r="AV1118" s="16" t="s">
        <v>173</v>
      </c>
      <c r="AW1118" s="16" t="s">
        <v>31</v>
      </c>
      <c r="AX1118" s="16" t="s">
        <v>69</v>
      </c>
      <c r="AY1118" s="278" t="s">
        <v>153</v>
      </c>
    </row>
    <row r="1119" s="13" customFormat="1">
      <c r="A1119" s="13"/>
      <c r="B1119" s="225"/>
      <c r="C1119" s="226"/>
      <c r="D1119" s="227" t="s">
        <v>164</v>
      </c>
      <c r="E1119" s="228" t="s">
        <v>19</v>
      </c>
      <c r="F1119" s="229" t="s">
        <v>538</v>
      </c>
      <c r="G1119" s="226"/>
      <c r="H1119" s="228" t="s">
        <v>19</v>
      </c>
      <c r="I1119" s="230"/>
      <c r="J1119" s="226"/>
      <c r="K1119" s="226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164</v>
      </c>
      <c r="AU1119" s="235" t="s">
        <v>79</v>
      </c>
      <c r="AV1119" s="13" t="s">
        <v>77</v>
      </c>
      <c r="AW1119" s="13" t="s">
        <v>31</v>
      </c>
      <c r="AX1119" s="13" t="s">
        <v>69</v>
      </c>
      <c r="AY1119" s="235" t="s">
        <v>153</v>
      </c>
    </row>
    <row r="1120" s="13" customFormat="1">
      <c r="A1120" s="13"/>
      <c r="B1120" s="225"/>
      <c r="C1120" s="226"/>
      <c r="D1120" s="227" t="s">
        <v>164</v>
      </c>
      <c r="E1120" s="228" t="s">
        <v>19</v>
      </c>
      <c r="F1120" s="229" t="s">
        <v>539</v>
      </c>
      <c r="G1120" s="226"/>
      <c r="H1120" s="228" t="s">
        <v>19</v>
      </c>
      <c r="I1120" s="230"/>
      <c r="J1120" s="226"/>
      <c r="K1120" s="226"/>
      <c r="L1120" s="231"/>
      <c r="M1120" s="232"/>
      <c r="N1120" s="233"/>
      <c r="O1120" s="233"/>
      <c r="P1120" s="233"/>
      <c r="Q1120" s="233"/>
      <c r="R1120" s="233"/>
      <c r="S1120" s="233"/>
      <c r="T1120" s="23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5" t="s">
        <v>164</v>
      </c>
      <c r="AU1120" s="235" t="s">
        <v>79</v>
      </c>
      <c r="AV1120" s="13" t="s">
        <v>77</v>
      </c>
      <c r="AW1120" s="13" t="s">
        <v>31</v>
      </c>
      <c r="AX1120" s="13" t="s">
        <v>69</v>
      </c>
      <c r="AY1120" s="235" t="s">
        <v>153</v>
      </c>
    </row>
    <row r="1121" s="14" customFormat="1">
      <c r="A1121" s="14"/>
      <c r="B1121" s="236"/>
      <c r="C1121" s="237"/>
      <c r="D1121" s="227" t="s">
        <v>164</v>
      </c>
      <c r="E1121" s="238" t="s">
        <v>19</v>
      </c>
      <c r="F1121" s="239" t="s">
        <v>540</v>
      </c>
      <c r="G1121" s="237"/>
      <c r="H1121" s="240">
        <v>61.116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164</v>
      </c>
      <c r="AU1121" s="246" t="s">
        <v>79</v>
      </c>
      <c r="AV1121" s="14" t="s">
        <v>79</v>
      </c>
      <c r="AW1121" s="14" t="s">
        <v>31</v>
      </c>
      <c r="AX1121" s="14" t="s">
        <v>69</v>
      </c>
      <c r="AY1121" s="246" t="s">
        <v>153</v>
      </c>
    </row>
    <row r="1122" s="13" customFormat="1">
      <c r="A1122" s="13"/>
      <c r="B1122" s="225"/>
      <c r="C1122" s="226"/>
      <c r="D1122" s="227" t="s">
        <v>164</v>
      </c>
      <c r="E1122" s="228" t="s">
        <v>19</v>
      </c>
      <c r="F1122" s="229" t="s">
        <v>541</v>
      </c>
      <c r="G1122" s="226"/>
      <c r="H1122" s="228" t="s">
        <v>19</v>
      </c>
      <c r="I1122" s="230"/>
      <c r="J1122" s="226"/>
      <c r="K1122" s="226"/>
      <c r="L1122" s="231"/>
      <c r="M1122" s="232"/>
      <c r="N1122" s="233"/>
      <c r="O1122" s="233"/>
      <c r="P1122" s="233"/>
      <c r="Q1122" s="233"/>
      <c r="R1122" s="233"/>
      <c r="S1122" s="233"/>
      <c r="T1122" s="23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5" t="s">
        <v>164</v>
      </c>
      <c r="AU1122" s="235" t="s">
        <v>79</v>
      </c>
      <c r="AV1122" s="13" t="s">
        <v>77</v>
      </c>
      <c r="AW1122" s="13" t="s">
        <v>31</v>
      </c>
      <c r="AX1122" s="13" t="s">
        <v>69</v>
      </c>
      <c r="AY1122" s="235" t="s">
        <v>153</v>
      </c>
    </row>
    <row r="1123" s="14" customFormat="1">
      <c r="A1123" s="14"/>
      <c r="B1123" s="236"/>
      <c r="C1123" s="237"/>
      <c r="D1123" s="227" t="s">
        <v>164</v>
      </c>
      <c r="E1123" s="238" t="s">
        <v>19</v>
      </c>
      <c r="F1123" s="239" t="s">
        <v>542</v>
      </c>
      <c r="G1123" s="237"/>
      <c r="H1123" s="240">
        <v>-4.1799999999999997</v>
      </c>
      <c r="I1123" s="241"/>
      <c r="J1123" s="237"/>
      <c r="K1123" s="237"/>
      <c r="L1123" s="242"/>
      <c r="M1123" s="243"/>
      <c r="N1123" s="244"/>
      <c r="O1123" s="244"/>
      <c r="P1123" s="244"/>
      <c r="Q1123" s="244"/>
      <c r="R1123" s="244"/>
      <c r="S1123" s="244"/>
      <c r="T1123" s="24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6" t="s">
        <v>164</v>
      </c>
      <c r="AU1123" s="246" t="s">
        <v>79</v>
      </c>
      <c r="AV1123" s="14" t="s">
        <v>79</v>
      </c>
      <c r="AW1123" s="14" t="s">
        <v>31</v>
      </c>
      <c r="AX1123" s="14" t="s">
        <v>69</v>
      </c>
      <c r="AY1123" s="246" t="s">
        <v>153</v>
      </c>
    </row>
    <row r="1124" s="14" customFormat="1">
      <c r="A1124" s="14"/>
      <c r="B1124" s="236"/>
      <c r="C1124" s="237"/>
      <c r="D1124" s="227" t="s">
        <v>164</v>
      </c>
      <c r="E1124" s="238" t="s">
        <v>19</v>
      </c>
      <c r="F1124" s="239" t="s">
        <v>543</v>
      </c>
      <c r="G1124" s="237"/>
      <c r="H1124" s="240">
        <v>-1.8</v>
      </c>
      <c r="I1124" s="241"/>
      <c r="J1124" s="237"/>
      <c r="K1124" s="237"/>
      <c r="L1124" s="242"/>
      <c r="M1124" s="243"/>
      <c r="N1124" s="244"/>
      <c r="O1124" s="244"/>
      <c r="P1124" s="244"/>
      <c r="Q1124" s="244"/>
      <c r="R1124" s="244"/>
      <c r="S1124" s="244"/>
      <c r="T1124" s="24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6" t="s">
        <v>164</v>
      </c>
      <c r="AU1124" s="246" t="s">
        <v>79</v>
      </c>
      <c r="AV1124" s="14" t="s">
        <v>79</v>
      </c>
      <c r="AW1124" s="14" t="s">
        <v>31</v>
      </c>
      <c r="AX1124" s="14" t="s">
        <v>69</v>
      </c>
      <c r="AY1124" s="246" t="s">
        <v>153</v>
      </c>
    </row>
    <row r="1125" s="13" customFormat="1">
      <c r="A1125" s="13"/>
      <c r="B1125" s="225"/>
      <c r="C1125" s="226"/>
      <c r="D1125" s="227" t="s">
        <v>164</v>
      </c>
      <c r="E1125" s="228" t="s">
        <v>19</v>
      </c>
      <c r="F1125" s="229" t="s">
        <v>364</v>
      </c>
      <c r="G1125" s="226"/>
      <c r="H1125" s="228" t="s">
        <v>19</v>
      </c>
      <c r="I1125" s="230"/>
      <c r="J1125" s="226"/>
      <c r="K1125" s="226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164</v>
      </c>
      <c r="AU1125" s="235" t="s">
        <v>79</v>
      </c>
      <c r="AV1125" s="13" t="s">
        <v>77</v>
      </c>
      <c r="AW1125" s="13" t="s">
        <v>31</v>
      </c>
      <c r="AX1125" s="13" t="s">
        <v>69</v>
      </c>
      <c r="AY1125" s="235" t="s">
        <v>153</v>
      </c>
    </row>
    <row r="1126" s="14" customFormat="1">
      <c r="A1126" s="14"/>
      <c r="B1126" s="236"/>
      <c r="C1126" s="237"/>
      <c r="D1126" s="227" t="s">
        <v>164</v>
      </c>
      <c r="E1126" s="238" t="s">
        <v>19</v>
      </c>
      <c r="F1126" s="239" t="s">
        <v>544</v>
      </c>
      <c r="G1126" s="237"/>
      <c r="H1126" s="240">
        <v>93.456000000000003</v>
      </c>
      <c r="I1126" s="241"/>
      <c r="J1126" s="237"/>
      <c r="K1126" s="237"/>
      <c r="L1126" s="242"/>
      <c r="M1126" s="243"/>
      <c r="N1126" s="244"/>
      <c r="O1126" s="244"/>
      <c r="P1126" s="244"/>
      <c r="Q1126" s="244"/>
      <c r="R1126" s="244"/>
      <c r="S1126" s="244"/>
      <c r="T1126" s="24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6" t="s">
        <v>164</v>
      </c>
      <c r="AU1126" s="246" t="s">
        <v>79</v>
      </c>
      <c r="AV1126" s="14" t="s">
        <v>79</v>
      </c>
      <c r="AW1126" s="14" t="s">
        <v>31</v>
      </c>
      <c r="AX1126" s="14" t="s">
        <v>69</v>
      </c>
      <c r="AY1126" s="246" t="s">
        <v>153</v>
      </c>
    </row>
    <row r="1127" s="13" customFormat="1">
      <c r="A1127" s="13"/>
      <c r="B1127" s="225"/>
      <c r="C1127" s="226"/>
      <c r="D1127" s="227" t="s">
        <v>164</v>
      </c>
      <c r="E1127" s="228" t="s">
        <v>19</v>
      </c>
      <c r="F1127" s="229" t="s">
        <v>541</v>
      </c>
      <c r="G1127" s="226"/>
      <c r="H1127" s="228" t="s">
        <v>19</v>
      </c>
      <c r="I1127" s="230"/>
      <c r="J1127" s="226"/>
      <c r="K1127" s="226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164</v>
      </c>
      <c r="AU1127" s="235" t="s">
        <v>79</v>
      </c>
      <c r="AV1127" s="13" t="s">
        <v>77</v>
      </c>
      <c r="AW1127" s="13" t="s">
        <v>31</v>
      </c>
      <c r="AX1127" s="13" t="s">
        <v>69</v>
      </c>
      <c r="AY1127" s="235" t="s">
        <v>153</v>
      </c>
    </row>
    <row r="1128" s="14" customFormat="1">
      <c r="A1128" s="14"/>
      <c r="B1128" s="236"/>
      <c r="C1128" s="237"/>
      <c r="D1128" s="227" t="s">
        <v>164</v>
      </c>
      <c r="E1128" s="238" t="s">
        <v>19</v>
      </c>
      <c r="F1128" s="239" t="s">
        <v>545</v>
      </c>
      <c r="G1128" s="237"/>
      <c r="H1128" s="240">
        <v>-4.9500000000000002</v>
      </c>
      <c r="I1128" s="241"/>
      <c r="J1128" s="237"/>
      <c r="K1128" s="237"/>
      <c r="L1128" s="242"/>
      <c r="M1128" s="243"/>
      <c r="N1128" s="244"/>
      <c r="O1128" s="244"/>
      <c r="P1128" s="244"/>
      <c r="Q1128" s="244"/>
      <c r="R1128" s="244"/>
      <c r="S1128" s="244"/>
      <c r="T1128" s="24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6" t="s">
        <v>164</v>
      </c>
      <c r="AU1128" s="246" t="s">
        <v>79</v>
      </c>
      <c r="AV1128" s="14" t="s">
        <v>79</v>
      </c>
      <c r="AW1128" s="14" t="s">
        <v>31</v>
      </c>
      <c r="AX1128" s="14" t="s">
        <v>69</v>
      </c>
      <c r="AY1128" s="246" t="s">
        <v>153</v>
      </c>
    </row>
    <row r="1129" s="14" customFormat="1">
      <c r="A1129" s="14"/>
      <c r="B1129" s="236"/>
      <c r="C1129" s="237"/>
      <c r="D1129" s="227" t="s">
        <v>164</v>
      </c>
      <c r="E1129" s="238" t="s">
        <v>19</v>
      </c>
      <c r="F1129" s="239" t="s">
        <v>546</v>
      </c>
      <c r="G1129" s="237"/>
      <c r="H1129" s="240">
        <v>-9</v>
      </c>
      <c r="I1129" s="241"/>
      <c r="J1129" s="237"/>
      <c r="K1129" s="237"/>
      <c r="L1129" s="242"/>
      <c r="M1129" s="243"/>
      <c r="N1129" s="244"/>
      <c r="O1129" s="244"/>
      <c r="P1129" s="244"/>
      <c r="Q1129" s="244"/>
      <c r="R1129" s="244"/>
      <c r="S1129" s="244"/>
      <c r="T1129" s="24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6" t="s">
        <v>164</v>
      </c>
      <c r="AU1129" s="246" t="s">
        <v>79</v>
      </c>
      <c r="AV1129" s="14" t="s">
        <v>79</v>
      </c>
      <c r="AW1129" s="14" t="s">
        <v>31</v>
      </c>
      <c r="AX1129" s="14" t="s">
        <v>69</v>
      </c>
      <c r="AY1129" s="246" t="s">
        <v>153</v>
      </c>
    </row>
    <row r="1130" s="14" customFormat="1">
      <c r="A1130" s="14"/>
      <c r="B1130" s="236"/>
      <c r="C1130" s="237"/>
      <c r="D1130" s="227" t="s">
        <v>164</v>
      </c>
      <c r="E1130" s="238" t="s">
        <v>19</v>
      </c>
      <c r="F1130" s="239" t="s">
        <v>547</v>
      </c>
      <c r="G1130" s="237"/>
      <c r="H1130" s="240">
        <v>-1.3999999999999999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6" t="s">
        <v>164</v>
      </c>
      <c r="AU1130" s="246" t="s">
        <v>79</v>
      </c>
      <c r="AV1130" s="14" t="s">
        <v>79</v>
      </c>
      <c r="AW1130" s="14" t="s">
        <v>31</v>
      </c>
      <c r="AX1130" s="14" t="s">
        <v>69</v>
      </c>
      <c r="AY1130" s="246" t="s">
        <v>153</v>
      </c>
    </row>
    <row r="1131" s="14" customFormat="1">
      <c r="A1131" s="14"/>
      <c r="B1131" s="236"/>
      <c r="C1131" s="237"/>
      <c r="D1131" s="227" t="s">
        <v>164</v>
      </c>
      <c r="E1131" s="238" t="s">
        <v>19</v>
      </c>
      <c r="F1131" s="239" t="s">
        <v>548</v>
      </c>
      <c r="G1131" s="237"/>
      <c r="H1131" s="240">
        <v>-2.2549999999999999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6" t="s">
        <v>164</v>
      </c>
      <c r="AU1131" s="246" t="s">
        <v>79</v>
      </c>
      <c r="AV1131" s="14" t="s">
        <v>79</v>
      </c>
      <c r="AW1131" s="14" t="s">
        <v>31</v>
      </c>
      <c r="AX1131" s="14" t="s">
        <v>69</v>
      </c>
      <c r="AY1131" s="246" t="s">
        <v>153</v>
      </c>
    </row>
    <row r="1132" s="13" customFormat="1">
      <c r="A1132" s="13"/>
      <c r="B1132" s="225"/>
      <c r="C1132" s="226"/>
      <c r="D1132" s="227" t="s">
        <v>164</v>
      </c>
      <c r="E1132" s="228" t="s">
        <v>19</v>
      </c>
      <c r="F1132" s="229" t="s">
        <v>549</v>
      </c>
      <c r="G1132" s="226"/>
      <c r="H1132" s="228" t="s">
        <v>19</v>
      </c>
      <c r="I1132" s="230"/>
      <c r="J1132" s="226"/>
      <c r="K1132" s="226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164</v>
      </c>
      <c r="AU1132" s="235" t="s">
        <v>79</v>
      </c>
      <c r="AV1132" s="13" t="s">
        <v>77</v>
      </c>
      <c r="AW1132" s="13" t="s">
        <v>31</v>
      </c>
      <c r="AX1132" s="13" t="s">
        <v>69</v>
      </c>
      <c r="AY1132" s="235" t="s">
        <v>153</v>
      </c>
    </row>
    <row r="1133" s="14" customFormat="1">
      <c r="A1133" s="14"/>
      <c r="B1133" s="236"/>
      <c r="C1133" s="237"/>
      <c r="D1133" s="227" t="s">
        <v>164</v>
      </c>
      <c r="E1133" s="238" t="s">
        <v>19</v>
      </c>
      <c r="F1133" s="239" t="s">
        <v>550</v>
      </c>
      <c r="G1133" s="237"/>
      <c r="H1133" s="240">
        <v>55.119999999999997</v>
      </c>
      <c r="I1133" s="241"/>
      <c r="J1133" s="237"/>
      <c r="K1133" s="237"/>
      <c r="L1133" s="242"/>
      <c r="M1133" s="243"/>
      <c r="N1133" s="244"/>
      <c r="O1133" s="244"/>
      <c r="P1133" s="244"/>
      <c r="Q1133" s="244"/>
      <c r="R1133" s="244"/>
      <c r="S1133" s="244"/>
      <c r="T1133" s="24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6" t="s">
        <v>164</v>
      </c>
      <c r="AU1133" s="246" t="s">
        <v>79</v>
      </c>
      <c r="AV1133" s="14" t="s">
        <v>79</v>
      </c>
      <c r="AW1133" s="14" t="s">
        <v>31</v>
      </c>
      <c r="AX1133" s="14" t="s">
        <v>69</v>
      </c>
      <c r="AY1133" s="246" t="s">
        <v>153</v>
      </c>
    </row>
    <row r="1134" s="13" customFormat="1">
      <c r="A1134" s="13"/>
      <c r="B1134" s="225"/>
      <c r="C1134" s="226"/>
      <c r="D1134" s="227" t="s">
        <v>164</v>
      </c>
      <c r="E1134" s="228" t="s">
        <v>19</v>
      </c>
      <c r="F1134" s="229" t="s">
        <v>541</v>
      </c>
      <c r="G1134" s="226"/>
      <c r="H1134" s="228" t="s">
        <v>19</v>
      </c>
      <c r="I1134" s="230"/>
      <c r="J1134" s="226"/>
      <c r="K1134" s="226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164</v>
      </c>
      <c r="AU1134" s="235" t="s">
        <v>79</v>
      </c>
      <c r="AV1134" s="13" t="s">
        <v>77</v>
      </c>
      <c r="AW1134" s="13" t="s">
        <v>31</v>
      </c>
      <c r="AX1134" s="13" t="s">
        <v>69</v>
      </c>
      <c r="AY1134" s="235" t="s">
        <v>153</v>
      </c>
    </row>
    <row r="1135" s="14" customFormat="1">
      <c r="A1135" s="14"/>
      <c r="B1135" s="236"/>
      <c r="C1135" s="237"/>
      <c r="D1135" s="227" t="s">
        <v>164</v>
      </c>
      <c r="E1135" s="238" t="s">
        <v>19</v>
      </c>
      <c r="F1135" s="239" t="s">
        <v>542</v>
      </c>
      <c r="G1135" s="237"/>
      <c r="H1135" s="240">
        <v>-4.1799999999999997</v>
      </c>
      <c r="I1135" s="241"/>
      <c r="J1135" s="237"/>
      <c r="K1135" s="237"/>
      <c r="L1135" s="242"/>
      <c r="M1135" s="243"/>
      <c r="N1135" s="244"/>
      <c r="O1135" s="244"/>
      <c r="P1135" s="244"/>
      <c r="Q1135" s="244"/>
      <c r="R1135" s="244"/>
      <c r="S1135" s="244"/>
      <c r="T1135" s="24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6" t="s">
        <v>164</v>
      </c>
      <c r="AU1135" s="246" t="s">
        <v>79</v>
      </c>
      <c r="AV1135" s="14" t="s">
        <v>79</v>
      </c>
      <c r="AW1135" s="14" t="s">
        <v>31</v>
      </c>
      <c r="AX1135" s="14" t="s">
        <v>69</v>
      </c>
      <c r="AY1135" s="246" t="s">
        <v>153</v>
      </c>
    </row>
    <row r="1136" s="14" customFormat="1">
      <c r="A1136" s="14"/>
      <c r="B1136" s="236"/>
      <c r="C1136" s="237"/>
      <c r="D1136" s="227" t="s">
        <v>164</v>
      </c>
      <c r="E1136" s="238" t="s">
        <v>19</v>
      </c>
      <c r="F1136" s="239" t="s">
        <v>543</v>
      </c>
      <c r="G1136" s="237"/>
      <c r="H1136" s="240">
        <v>-1.8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164</v>
      </c>
      <c r="AU1136" s="246" t="s">
        <v>79</v>
      </c>
      <c r="AV1136" s="14" t="s">
        <v>79</v>
      </c>
      <c r="AW1136" s="14" t="s">
        <v>31</v>
      </c>
      <c r="AX1136" s="14" t="s">
        <v>69</v>
      </c>
      <c r="AY1136" s="246" t="s">
        <v>153</v>
      </c>
    </row>
    <row r="1137" s="13" customFormat="1">
      <c r="A1137" s="13"/>
      <c r="B1137" s="225"/>
      <c r="C1137" s="226"/>
      <c r="D1137" s="227" t="s">
        <v>164</v>
      </c>
      <c r="E1137" s="228" t="s">
        <v>19</v>
      </c>
      <c r="F1137" s="229" t="s">
        <v>551</v>
      </c>
      <c r="G1137" s="226"/>
      <c r="H1137" s="228" t="s">
        <v>19</v>
      </c>
      <c r="I1137" s="230"/>
      <c r="J1137" s="226"/>
      <c r="K1137" s="226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164</v>
      </c>
      <c r="AU1137" s="235" t="s">
        <v>79</v>
      </c>
      <c r="AV1137" s="13" t="s">
        <v>77</v>
      </c>
      <c r="AW1137" s="13" t="s">
        <v>31</v>
      </c>
      <c r="AX1137" s="13" t="s">
        <v>69</v>
      </c>
      <c r="AY1137" s="235" t="s">
        <v>153</v>
      </c>
    </row>
    <row r="1138" s="14" customFormat="1">
      <c r="A1138" s="14"/>
      <c r="B1138" s="236"/>
      <c r="C1138" s="237"/>
      <c r="D1138" s="227" t="s">
        <v>164</v>
      </c>
      <c r="E1138" s="238" t="s">
        <v>19</v>
      </c>
      <c r="F1138" s="239" t="s">
        <v>552</v>
      </c>
      <c r="G1138" s="237"/>
      <c r="H1138" s="240">
        <v>9.827</v>
      </c>
      <c r="I1138" s="241"/>
      <c r="J1138" s="237"/>
      <c r="K1138" s="237"/>
      <c r="L1138" s="242"/>
      <c r="M1138" s="243"/>
      <c r="N1138" s="244"/>
      <c r="O1138" s="244"/>
      <c r="P1138" s="244"/>
      <c r="Q1138" s="244"/>
      <c r="R1138" s="244"/>
      <c r="S1138" s="244"/>
      <c r="T1138" s="24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6" t="s">
        <v>164</v>
      </c>
      <c r="AU1138" s="246" t="s">
        <v>79</v>
      </c>
      <c r="AV1138" s="14" t="s">
        <v>79</v>
      </c>
      <c r="AW1138" s="14" t="s">
        <v>31</v>
      </c>
      <c r="AX1138" s="14" t="s">
        <v>69</v>
      </c>
      <c r="AY1138" s="246" t="s">
        <v>153</v>
      </c>
    </row>
    <row r="1139" s="13" customFormat="1">
      <c r="A1139" s="13"/>
      <c r="B1139" s="225"/>
      <c r="C1139" s="226"/>
      <c r="D1139" s="227" t="s">
        <v>164</v>
      </c>
      <c r="E1139" s="228" t="s">
        <v>19</v>
      </c>
      <c r="F1139" s="229" t="s">
        <v>541</v>
      </c>
      <c r="G1139" s="226"/>
      <c r="H1139" s="228" t="s">
        <v>19</v>
      </c>
      <c r="I1139" s="230"/>
      <c r="J1139" s="226"/>
      <c r="K1139" s="226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164</v>
      </c>
      <c r="AU1139" s="235" t="s">
        <v>79</v>
      </c>
      <c r="AV1139" s="13" t="s">
        <v>77</v>
      </c>
      <c r="AW1139" s="13" t="s">
        <v>31</v>
      </c>
      <c r="AX1139" s="13" t="s">
        <v>69</v>
      </c>
      <c r="AY1139" s="235" t="s">
        <v>153</v>
      </c>
    </row>
    <row r="1140" s="14" customFormat="1">
      <c r="A1140" s="14"/>
      <c r="B1140" s="236"/>
      <c r="C1140" s="237"/>
      <c r="D1140" s="227" t="s">
        <v>164</v>
      </c>
      <c r="E1140" s="238" t="s">
        <v>19</v>
      </c>
      <c r="F1140" s="239" t="s">
        <v>547</v>
      </c>
      <c r="G1140" s="237"/>
      <c r="H1140" s="240">
        <v>-1.3999999999999999</v>
      </c>
      <c r="I1140" s="241"/>
      <c r="J1140" s="237"/>
      <c r="K1140" s="237"/>
      <c r="L1140" s="242"/>
      <c r="M1140" s="243"/>
      <c r="N1140" s="244"/>
      <c r="O1140" s="244"/>
      <c r="P1140" s="244"/>
      <c r="Q1140" s="244"/>
      <c r="R1140" s="244"/>
      <c r="S1140" s="244"/>
      <c r="T1140" s="24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6" t="s">
        <v>164</v>
      </c>
      <c r="AU1140" s="246" t="s">
        <v>79</v>
      </c>
      <c r="AV1140" s="14" t="s">
        <v>79</v>
      </c>
      <c r="AW1140" s="14" t="s">
        <v>31</v>
      </c>
      <c r="AX1140" s="14" t="s">
        <v>69</v>
      </c>
      <c r="AY1140" s="246" t="s">
        <v>153</v>
      </c>
    </row>
    <row r="1141" s="13" customFormat="1">
      <c r="A1141" s="13"/>
      <c r="B1141" s="225"/>
      <c r="C1141" s="226"/>
      <c r="D1141" s="227" t="s">
        <v>164</v>
      </c>
      <c r="E1141" s="228" t="s">
        <v>19</v>
      </c>
      <c r="F1141" s="229" t="s">
        <v>553</v>
      </c>
      <c r="G1141" s="226"/>
      <c r="H1141" s="228" t="s">
        <v>19</v>
      </c>
      <c r="I1141" s="230"/>
      <c r="J1141" s="226"/>
      <c r="K1141" s="226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164</v>
      </c>
      <c r="AU1141" s="235" t="s">
        <v>79</v>
      </c>
      <c r="AV1141" s="13" t="s">
        <v>77</v>
      </c>
      <c r="AW1141" s="13" t="s">
        <v>31</v>
      </c>
      <c r="AX1141" s="13" t="s">
        <v>69</v>
      </c>
      <c r="AY1141" s="235" t="s">
        <v>153</v>
      </c>
    </row>
    <row r="1142" s="14" customFormat="1">
      <c r="A1142" s="14"/>
      <c r="B1142" s="236"/>
      <c r="C1142" s="237"/>
      <c r="D1142" s="227" t="s">
        <v>164</v>
      </c>
      <c r="E1142" s="238" t="s">
        <v>19</v>
      </c>
      <c r="F1142" s="239" t="s">
        <v>554</v>
      </c>
      <c r="G1142" s="237"/>
      <c r="H1142" s="240">
        <v>38.082000000000001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6" t="s">
        <v>164</v>
      </c>
      <c r="AU1142" s="246" t="s">
        <v>79</v>
      </c>
      <c r="AV1142" s="14" t="s">
        <v>79</v>
      </c>
      <c r="AW1142" s="14" t="s">
        <v>31</v>
      </c>
      <c r="AX1142" s="14" t="s">
        <v>69</v>
      </c>
      <c r="AY1142" s="246" t="s">
        <v>153</v>
      </c>
    </row>
    <row r="1143" s="14" customFormat="1">
      <c r="A1143" s="14"/>
      <c r="B1143" s="236"/>
      <c r="C1143" s="237"/>
      <c r="D1143" s="227" t="s">
        <v>164</v>
      </c>
      <c r="E1143" s="238" t="s">
        <v>19</v>
      </c>
      <c r="F1143" s="239" t="s">
        <v>555</v>
      </c>
      <c r="G1143" s="237"/>
      <c r="H1143" s="240">
        <v>57.851999999999997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164</v>
      </c>
      <c r="AU1143" s="246" t="s">
        <v>79</v>
      </c>
      <c r="AV1143" s="14" t="s">
        <v>79</v>
      </c>
      <c r="AW1143" s="14" t="s">
        <v>31</v>
      </c>
      <c r="AX1143" s="14" t="s">
        <v>69</v>
      </c>
      <c r="AY1143" s="246" t="s">
        <v>153</v>
      </c>
    </row>
    <row r="1144" s="13" customFormat="1">
      <c r="A1144" s="13"/>
      <c r="B1144" s="225"/>
      <c r="C1144" s="226"/>
      <c r="D1144" s="227" t="s">
        <v>164</v>
      </c>
      <c r="E1144" s="228" t="s">
        <v>19</v>
      </c>
      <c r="F1144" s="229" t="s">
        <v>541</v>
      </c>
      <c r="G1144" s="226"/>
      <c r="H1144" s="228" t="s">
        <v>19</v>
      </c>
      <c r="I1144" s="230"/>
      <c r="J1144" s="226"/>
      <c r="K1144" s="226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164</v>
      </c>
      <c r="AU1144" s="235" t="s">
        <v>79</v>
      </c>
      <c r="AV1144" s="13" t="s">
        <v>77</v>
      </c>
      <c r="AW1144" s="13" t="s">
        <v>31</v>
      </c>
      <c r="AX1144" s="13" t="s">
        <v>69</v>
      </c>
      <c r="AY1144" s="235" t="s">
        <v>153</v>
      </c>
    </row>
    <row r="1145" s="14" customFormat="1">
      <c r="A1145" s="14"/>
      <c r="B1145" s="236"/>
      <c r="C1145" s="237"/>
      <c r="D1145" s="227" t="s">
        <v>164</v>
      </c>
      <c r="E1145" s="238" t="s">
        <v>19</v>
      </c>
      <c r="F1145" s="239" t="s">
        <v>543</v>
      </c>
      <c r="G1145" s="237"/>
      <c r="H1145" s="240">
        <v>-1.8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6" t="s">
        <v>164</v>
      </c>
      <c r="AU1145" s="246" t="s">
        <v>79</v>
      </c>
      <c r="AV1145" s="14" t="s">
        <v>79</v>
      </c>
      <c r="AW1145" s="14" t="s">
        <v>31</v>
      </c>
      <c r="AX1145" s="14" t="s">
        <v>69</v>
      </c>
      <c r="AY1145" s="246" t="s">
        <v>153</v>
      </c>
    </row>
    <row r="1146" s="14" customFormat="1">
      <c r="A1146" s="14"/>
      <c r="B1146" s="236"/>
      <c r="C1146" s="237"/>
      <c r="D1146" s="227" t="s">
        <v>164</v>
      </c>
      <c r="E1146" s="238" t="s">
        <v>19</v>
      </c>
      <c r="F1146" s="239" t="s">
        <v>556</v>
      </c>
      <c r="G1146" s="237"/>
      <c r="H1146" s="240">
        <v>-5.952</v>
      </c>
      <c r="I1146" s="241"/>
      <c r="J1146" s="237"/>
      <c r="K1146" s="237"/>
      <c r="L1146" s="242"/>
      <c r="M1146" s="243"/>
      <c r="N1146" s="244"/>
      <c r="O1146" s="244"/>
      <c r="P1146" s="244"/>
      <c r="Q1146" s="244"/>
      <c r="R1146" s="244"/>
      <c r="S1146" s="244"/>
      <c r="T1146" s="24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6" t="s">
        <v>164</v>
      </c>
      <c r="AU1146" s="246" t="s">
        <v>79</v>
      </c>
      <c r="AV1146" s="14" t="s">
        <v>79</v>
      </c>
      <c r="AW1146" s="14" t="s">
        <v>31</v>
      </c>
      <c r="AX1146" s="14" t="s">
        <v>69</v>
      </c>
      <c r="AY1146" s="246" t="s">
        <v>153</v>
      </c>
    </row>
    <row r="1147" s="13" customFormat="1">
      <c r="A1147" s="13"/>
      <c r="B1147" s="225"/>
      <c r="C1147" s="226"/>
      <c r="D1147" s="227" t="s">
        <v>164</v>
      </c>
      <c r="E1147" s="228" t="s">
        <v>19</v>
      </c>
      <c r="F1147" s="229" t="s">
        <v>557</v>
      </c>
      <c r="G1147" s="226"/>
      <c r="H1147" s="228" t="s">
        <v>19</v>
      </c>
      <c r="I1147" s="230"/>
      <c r="J1147" s="226"/>
      <c r="K1147" s="226"/>
      <c r="L1147" s="231"/>
      <c r="M1147" s="232"/>
      <c r="N1147" s="233"/>
      <c r="O1147" s="233"/>
      <c r="P1147" s="233"/>
      <c r="Q1147" s="233"/>
      <c r="R1147" s="233"/>
      <c r="S1147" s="233"/>
      <c r="T1147" s="23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5" t="s">
        <v>164</v>
      </c>
      <c r="AU1147" s="235" t="s">
        <v>79</v>
      </c>
      <c r="AV1147" s="13" t="s">
        <v>77</v>
      </c>
      <c r="AW1147" s="13" t="s">
        <v>31</v>
      </c>
      <c r="AX1147" s="13" t="s">
        <v>69</v>
      </c>
      <c r="AY1147" s="235" t="s">
        <v>153</v>
      </c>
    </row>
    <row r="1148" s="14" customFormat="1">
      <c r="A1148" s="14"/>
      <c r="B1148" s="236"/>
      <c r="C1148" s="237"/>
      <c r="D1148" s="227" t="s">
        <v>164</v>
      </c>
      <c r="E1148" s="238" t="s">
        <v>19</v>
      </c>
      <c r="F1148" s="239" t="s">
        <v>558</v>
      </c>
      <c r="G1148" s="237"/>
      <c r="H1148" s="240">
        <v>30.359999999999999</v>
      </c>
      <c r="I1148" s="241"/>
      <c r="J1148" s="237"/>
      <c r="K1148" s="237"/>
      <c r="L1148" s="242"/>
      <c r="M1148" s="243"/>
      <c r="N1148" s="244"/>
      <c r="O1148" s="244"/>
      <c r="P1148" s="244"/>
      <c r="Q1148" s="244"/>
      <c r="R1148" s="244"/>
      <c r="S1148" s="244"/>
      <c r="T1148" s="24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6" t="s">
        <v>164</v>
      </c>
      <c r="AU1148" s="246" t="s">
        <v>79</v>
      </c>
      <c r="AV1148" s="14" t="s">
        <v>79</v>
      </c>
      <c r="AW1148" s="14" t="s">
        <v>31</v>
      </c>
      <c r="AX1148" s="14" t="s">
        <v>69</v>
      </c>
      <c r="AY1148" s="246" t="s">
        <v>153</v>
      </c>
    </row>
    <row r="1149" s="13" customFormat="1">
      <c r="A1149" s="13"/>
      <c r="B1149" s="225"/>
      <c r="C1149" s="226"/>
      <c r="D1149" s="227" t="s">
        <v>164</v>
      </c>
      <c r="E1149" s="228" t="s">
        <v>19</v>
      </c>
      <c r="F1149" s="229" t="s">
        <v>541</v>
      </c>
      <c r="G1149" s="226"/>
      <c r="H1149" s="228" t="s">
        <v>19</v>
      </c>
      <c r="I1149" s="230"/>
      <c r="J1149" s="226"/>
      <c r="K1149" s="226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164</v>
      </c>
      <c r="AU1149" s="235" t="s">
        <v>79</v>
      </c>
      <c r="AV1149" s="13" t="s">
        <v>77</v>
      </c>
      <c r="AW1149" s="13" t="s">
        <v>31</v>
      </c>
      <c r="AX1149" s="13" t="s">
        <v>69</v>
      </c>
      <c r="AY1149" s="235" t="s">
        <v>153</v>
      </c>
    </row>
    <row r="1150" s="14" customFormat="1">
      <c r="A1150" s="14"/>
      <c r="B1150" s="236"/>
      <c r="C1150" s="237"/>
      <c r="D1150" s="227" t="s">
        <v>164</v>
      </c>
      <c r="E1150" s="238" t="s">
        <v>19</v>
      </c>
      <c r="F1150" s="239" t="s">
        <v>547</v>
      </c>
      <c r="G1150" s="237"/>
      <c r="H1150" s="240">
        <v>-1.3999999999999999</v>
      </c>
      <c r="I1150" s="241"/>
      <c r="J1150" s="237"/>
      <c r="K1150" s="237"/>
      <c r="L1150" s="242"/>
      <c r="M1150" s="243"/>
      <c r="N1150" s="244"/>
      <c r="O1150" s="244"/>
      <c r="P1150" s="244"/>
      <c r="Q1150" s="244"/>
      <c r="R1150" s="244"/>
      <c r="S1150" s="244"/>
      <c r="T1150" s="24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6" t="s">
        <v>164</v>
      </c>
      <c r="AU1150" s="246" t="s">
        <v>79</v>
      </c>
      <c r="AV1150" s="14" t="s">
        <v>79</v>
      </c>
      <c r="AW1150" s="14" t="s">
        <v>31</v>
      </c>
      <c r="AX1150" s="14" t="s">
        <v>69</v>
      </c>
      <c r="AY1150" s="246" t="s">
        <v>153</v>
      </c>
    </row>
    <row r="1151" s="13" customFormat="1">
      <c r="A1151" s="13"/>
      <c r="B1151" s="225"/>
      <c r="C1151" s="226"/>
      <c r="D1151" s="227" t="s">
        <v>164</v>
      </c>
      <c r="E1151" s="228" t="s">
        <v>19</v>
      </c>
      <c r="F1151" s="229" t="s">
        <v>559</v>
      </c>
      <c r="G1151" s="226"/>
      <c r="H1151" s="228" t="s">
        <v>19</v>
      </c>
      <c r="I1151" s="230"/>
      <c r="J1151" s="226"/>
      <c r="K1151" s="226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164</v>
      </c>
      <c r="AU1151" s="235" t="s">
        <v>79</v>
      </c>
      <c r="AV1151" s="13" t="s">
        <v>77</v>
      </c>
      <c r="AW1151" s="13" t="s">
        <v>31</v>
      </c>
      <c r="AX1151" s="13" t="s">
        <v>69</v>
      </c>
      <c r="AY1151" s="235" t="s">
        <v>153</v>
      </c>
    </row>
    <row r="1152" s="14" customFormat="1">
      <c r="A1152" s="14"/>
      <c r="B1152" s="236"/>
      <c r="C1152" s="237"/>
      <c r="D1152" s="227" t="s">
        <v>164</v>
      </c>
      <c r="E1152" s="238" t="s">
        <v>19</v>
      </c>
      <c r="F1152" s="239" t="s">
        <v>952</v>
      </c>
      <c r="G1152" s="237"/>
      <c r="H1152" s="240">
        <v>22.971</v>
      </c>
      <c r="I1152" s="241"/>
      <c r="J1152" s="237"/>
      <c r="K1152" s="237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6" t="s">
        <v>164</v>
      </c>
      <c r="AU1152" s="246" t="s">
        <v>79</v>
      </c>
      <c r="AV1152" s="14" t="s">
        <v>79</v>
      </c>
      <c r="AW1152" s="14" t="s">
        <v>31</v>
      </c>
      <c r="AX1152" s="14" t="s">
        <v>69</v>
      </c>
      <c r="AY1152" s="246" t="s">
        <v>153</v>
      </c>
    </row>
    <row r="1153" s="13" customFormat="1">
      <c r="A1153" s="13"/>
      <c r="B1153" s="225"/>
      <c r="C1153" s="226"/>
      <c r="D1153" s="227" t="s">
        <v>164</v>
      </c>
      <c r="E1153" s="228" t="s">
        <v>19</v>
      </c>
      <c r="F1153" s="229" t="s">
        <v>541</v>
      </c>
      <c r="G1153" s="226"/>
      <c r="H1153" s="228" t="s">
        <v>19</v>
      </c>
      <c r="I1153" s="230"/>
      <c r="J1153" s="226"/>
      <c r="K1153" s="226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164</v>
      </c>
      <c r="AU1153" s="235" t="s">
        <v>79</v>
      </c>
      <c r="AV1153" s="13" t="s">
        <v>77</v>
      </c>
      <c r="AW1153" s="13" t="s">
        <v>31</v>
      </c>
      <c r="AX1153" s="13" t="s">
        <v>69</v>
      </c>
      <c r="AY1153" s="235" t="s">
        <v>153</v>
      </c>
    </row>
    <row r="1154" s="14" customFormat="1">
      <c r="A1154" s="14"/>
      <c r="B1154" s="236"/>
      <c r="C1154" s="237"/>
      <c r="D1154" s="227" t="s">
        <v>164</v>
      </c>
      <c r="E1154" s="238" t="s">
        <v>19</v>
      </c>
      <c r="F1154" s="239" t="s">
        <v>543</v>
      </c>
      <c r="G1154" s="237"/>
      <c r="H1154" s="240">
        <v>-1.8</v>
      </c>
      <c r="I1154" s="241"/>
      <c r="J1154" s="237"/>
      <c r="K1154" s="237"/>
      <c r="L1154" s="242"/>
      <c r="M1154" s="243"/>
      <c r="N1154" s="244"/>
      <c r="O1154" s="244"/>
      <c r="P1154" s="244"/>
      <c r="Q1154" s="244"/>
      <c r="R1154" s="244"/>
      <c r="S1154" s="244"/>
      <c r="T1154" s="245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6" t="s">
        <v>164</v>
      </c>
      <c r="AU1154" s="246" t="s">
        <v>79</v>
      </c>
      <c r="AV1154" s="14" t="s">
        <v>79</v>
      </c>
      <c r="AW1154" s="14" t="s">
        <v>31</v>
      </c>
      <c r="AX1154" s="14" t="s">
        <v>69</v>
      </c>
      <c r="AY1154" s="246" t="s">
        <v>153</v>
      </c>
    </row>
    <row r="1155" s="13" customFormat="1">
      <c r="A1155" s="13"/>
      <c r="B1155" s="225"/>
      <c r="C1155" s="226"/>
      <c r="D1155" s="227" t="s">
        <v>164</v>
      </c>
      <c r="E1155" s="228" t="s">
        <v>19</v>
      </c>
      <c r="F1155" s="229" t="s">
        <v>561</v>
      </c>
      <c r="G1155" s="226"/>
      <c r="H1155" s="228" t="s">
        <v>19</v>
      </c>
      <c r="I1155" s="230"/>
      <c r="J1155" s="226"/>
      <c r="K1155" s="226"/>
      <c r="L1155" s="231"/>
      <c r="M1155" s="232"/>
      <c r="N1155" s="233"/>
      <c r="O1155" s="233"/>
      <c r="P1155" s="233"/>
      <c r="Q1155" s="233"/>
      <c r="R1155" s="233"/>
      <c r="S1155" s="233"/>
      <c r="T1155" s="23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5" t="s">
        <v>164</v>
      </c>
      <c r="AU1155" s="235" t="s">
        <v>79</v>
      </c>
      <c r="AV1155" s="13" t="s">
        <v>77</v>
      </c>
      <c r="AW1155" s="13" t="s">
        <v>31</v>
      </c>
      <c r="AX1155" s="13" t="s">
        <v>69</v>
      </c>
      <c r="AY1155" s="235" t="s">
        <v>153</v>
      </c>
    </row>
    <row r="1156" s="14" customFormat="1">
      <c r="A1156" s="14"/>
      <c r="B1156" s="236"/>
      <c r="C1156" s="237"/>
      <c r="D1156" s="227" t="s">
        <v>164</v>
      </c>
      <c r="E1156" s="238" t="s">
        <v>19</v>
      </c>
      <c r="F1156" s="239" t="s">
        <v>953</v>
      </c>
      <c r="G1156" s="237"/>
      <c r="H1156" s="240">
        <v>76.012</v>
      </c>
      <c r="I1156" s="241"/>
      <c r="J1156" s="237"/>
      <c r="K1156" s="237"/>
      <c r="L1156" s="242"/>
      <c r="M1156" s="243"/>
      <c r="N1156" s="244"/>
      <c r="O1156" s="244"/>
      <c r="P1156" s="244"/>
      <c r="Q1156" s="244"/>
      <c r="R1156" s="244"/>
      <c r="S1156" s="244"/>
      <c r="T1156" s="24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6" t="s">
        <v>164</v>
      </c>
      <c r="AU1156" s="246" t="s">
        <v>79</v>
      </c>
      <c r="AV1156" s="14" t="s">
        <v>79</v>
      </c>
      <c r="AW1156" s="14" t="s">
        <v>31</v>
      </c>
      <c r="AX1156" s="14" t="s">
        <v>69</v>
      </c>
      <c r="AY1156" s="246" t="s">
        <v>153</v>
      </c>
    </row>
    <row r="1157" s="13" customFormat="1">
      <c r="A1157" s="13"/>
      <c r="B1157" s="225"/>
      <c r="C1157" s="226"/>
      <c r="D1157" s="227" t="s">
        <v>164</v>
      </c>
      <c r="E1157" s="228" t="s">
        <v>19</v>
      </c>
      <c r="F1157" s="229" t="s">
        <v>541</v>
      </c>
      <c r="G1157" s="226"/>
      <c r="H1157" s="228" t="s">
        <v>19</v>
      </c>
      <c r="I1157" s="230"/>
      <c r="J1157" s="226"/>
      <c r="K1157" s="226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164</v>
      </c>
      <c r="AU1157" s="235" t="s">
        <v>79</v>
      </c>
      <c r="AV1157" s="13" t="s">
        <v>77</v>
      </c>
      <c r="AW1157" s="13" t="s">
        <v>31</v>
      </c>
      <c r="AX1157" s="13" t="s">
        <v>69</v>
      </c>
      <c r="AY1157" s="235" t="s">
        <v>153</v>
      </c>
    </row>
    <row r="1158" s="14" customFormat="1">
      <c r="A1158" s="14"/>
      <c r="B1158" s="236"/>
      <c r="C1158" s="237"/>
      <c r="D1158" s="227" t="s">
        <v>164</v>
      </c>
      <c r="E1158" s="238" t="s">
        <v>19</v>
      </c>
      <c r="F1158" s="239" t="s">
        <v>954</v>
      </c>
      <c r="G1158" s="237"/>
      <c r="H1158" s="240">
        <v>-10.544000000000001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164</v>
      </c>
      <c r="AU1158" s="246" t="s">
        <v>79</v>
      </c>
      <c r="AV1158" s="14" t="s">
        <v>79</v>
      </c>
      <c r="AW1158" s="14" t="s">
        <v>31</v>
      </c>
      <c r="AX1158" s="14" t="s">
        <v>69</v>
      </c>
      <c r="AY1158" s="246" t="s">
        <v>153</v>
      </c>
    </row>
    <row r="1159" s="13" customFormat="1">
      <c r="A1159" s="13"/>
      <c r="B1159" s="225"/>
      <c r="C1159" s="226"/>
      <c r="D1159" s="227" t="s">
        <v>164</v>
      </c>
      <c r="E1159" s="228" t="s">
        <v>19</v>
      </c>
      <c r="F1159" s="229" t="s">
        <v>563</v>
      </c>
      <c r="G1159" s="226"/>
      <c r="H1159" s="228" t="s">
        <v>19</v>
      </c>
      <c r="I1159" s="230"/>
      <c r="J1159" s="226"/>
      <c r="K1159" s="226"/>
      <c r="L1159" s="231"/>
      <c r="M1159" s="232"/>
      <c r="N1159" s="233"/>
      <c r="O1159" s="233"/>
      <c r="P1159" s="233"/>
      <c r="Q1159" s="233"/>
      <c r="R1159" s="233"/>
      <c r="S1159" s="233"/>
      <c r="T1159" s="23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5" t="s">
        <v>164</v>
      </c>
      <c r="AU1159" s="235" t="s">
        <v>79</v>
      </c>
      <c r="AV1159" s="13" t="s">
        <v>77</v>
      </c>
      <c r="AW1159" s="13" t="s">
        <v>31</v>
      </c>
      <c r="AX1159" s="13" t="s">
        <v>69</v>
      </c>
      <c r="AY1159" s="235" t="s">
        <v>153</v>
      </c>
    </row>
    <row r="1160" s="14" customFormat="1">
      <c r="A1160" s="14"/>
      <c r="B1160" s="236"/>
      <c r="C1160" s="237"/>
      <c r="D1160" s="227" t="s">
        <v>164</v>
      </c>
      <c r="E1160" s="238" t="s">
        <v>19</v>
      </c>
      <c r="F1160" s="239" t="s">
        <v>564</v>
      </c>
      <c r="G1160" s="237"/>
      <c r="H1160" s="240">
        <v>28.294</v>
      </c>
      <c r="I1160" s="241"/>
      <c r="J1160" s="237"/>
      <c r="K1160" s="237"/>
      <c r="L1160" s="242"/>
      <c r="M1160" s="243"/>
      <c r="N1160" s="244"/>
      <c r="O1160" s="244"/>
      <c r="P1160" s="244"/>
      <c r="Q1160" s="244"/>
      <c r="R1160" s="244"/>
      <c r="S1160" s="244"/>
      <c r="T1160" s="24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6" t="s">
        <v>164</v>
      </c>
      <c r="AU1160" s="246" t="s">
        <v>79</v>
      </c>
      <c r="AV1160" s="14" t="s">
        <v>79</v>
      </c>
      <c r="AW1160" s="14" t="s">
        <v>31</v>
      </c>
      <c r="AX1160" s="14" t="s">
        <v>69</v>
      </c>
      <c r="AY1160" s="246" t="s">
        <v>153</v>
      </c>
    </row>
    <row r="1161" s="13" customFormat="1">
      <c r="A1161" s="13"/>
      <c r="B1161" s="225"/>
      <c r="C1161" s="226"/>
      <c r="D1161" s="227" t="s">
        <v>164</v>
      </c>
      <c r="E1161" s="228" t="s">
        <v>19</v>
      </c>
      <c r="F1161" s="229" t="s">
        <v>541</v>
      </c>
      <c r="G1161" s="226"/>
      <c r="H1161" s="228" t="s">
        <v>19</v>
      </c>
      <c r="I1161" s="230"/>
      <c r="J1161" s="226"/>
      <c r="K1161" s="226"/>
      <c r="L1161" s="231"/>
      <c r="M1161" s="232"/>
      <c r="N1161" s="233"/>
      <c r="O1161" s="233"/>
      <c r="P1161" s="233"/>
      <c r="Q1161" s="233"/>
      <c r="R1161" s="233"/>
      <c r="S1161" s="233"/>
      <c r="T1161" s="23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5" t="s">
        <v>164</v>
      </c>
      <c r="AU1161" s="235" t="s">
        <v>79</v>
      </c>
      <c r="AV1161" s="13" t="s">
        <v>77</v>
      </c>
      <c r="AW1161" s="13" t="s">
        <v>31</v>
      </c>
      <c r="AX1161" s="13" t="s">
        <v>69</v>
      </c>
      <c r="AY1161" s="235" t="s">
        <v>153</v>
      </c>
    </row>
    <row r="1162" s="14" customFormat="1">
      <c r="A1162" s="14"/>
      <c r="B1162" s="236"/>
      <c r="C1162" s="237"/>
      <c r="D1162" s="227" t="s">
        <v>164</v>
      </c>
      <c r="E1162" s="238" t="s">
        <v>19</v>
      </c>
      <c r="F1162" s="239" t="s">
        <v>543</v>
      </c>
      <c r="G1162" s="237"/>
      <c r="H1162" s="240">
        <v>-1.8</v>
      </c>
      <c r="I1162" s="241"/>
      <c r="J1162" s="237"/>
      <c r="K1162" s="237"/>
      <c r="L1162" s="242"/>
      <c r="M1162" s="243"/>
      <c r="N1162" s="244"/>
      <c r="O1162" s="244"/>
      <c r="P1162" s="244"/>
      <c r="Q1162" s="244"/>
      <c r="R1162" s="244"/>
      <c r="S1162" s="244"/>
      <c r="T1162" s="24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6" t="s">
        <v>164</v>
      </c>
      <c r="AU1162" s="246" t="s">
        <v>79</v>
      </c>
      <c r="AV1162" s="14" t="s">
        <v>79</v>
      </c>
      <c r="AW1162" s="14" t="s">
        <v>31</v>
      </c>
      <c r="AX1162" s="14" t="s">
        <v>69</v>
      </c>
      <c r="AY1162" s="246" t="s">
        <v>153</v>
      </c>
    </row>
    <row r="1163" s="13" customFormat="1">
      <c r="A1163" s="13"/>
      <c r="B1163" s="225"/>
      <c r="C1163" s="226"/>
      <c r="D1163" s="227" t="s">
        <v>164</v>
      </c>
      <c r="E1163" s="228" t="s">
        <v>19</v>
      </c>
      <c r="F1163" s="229" t="s">
        <v>565</v>
      </c>
      <c r="G1163" s="226"/>
      <c r="H1163" s="228" t="s">
        <v>19</v>
      </c>
      <c r="I1163" s="230"/>
      <c r="J1163" s="226"/>
      <c r="K1163" s="226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164</v>
      </c>
      <c r="AU1163" s="235" t="s">
        <v>79</v>
      </c>
      <c r="AV1163" s="13" t="s">
        <v>77</v>
      </c>
      <c r="AW1163" s="13" t="s">
        <v>31</v>
      </c>
      <c r="AX1163" s="13" t="s">
        <v>69</v>
      </c>
      <c r="AY1163" s="235" t="s">
        <v>153</v>
      </c>
    </row>
    <row r="1164" s="14" customFormat="1">
      <c r="A1164" s="14"/>
      <c r="B1164" s="236"/>
      <c r="C1164" s="237"/>
      <c r="D1164" s="227" t="s">
        <v>164</v>
      </c>
      <c r="E1164" s="238" t="s">
        <v>19</v>
      </c>
      <c r="F1164" s="239" t="s">
        <v>955</v>
      </c>
      <c r="G1164" s="237"/>
      <c r="H1164" s="240">
        <v>59.241999999999997</v>
      </c>
      <c r="I1164" s="241"/>
      <c r="J1164" s="237"/>
      <c r="K1164" s="237"/>
      <c r="L1164" s="242"/>
      <c r="M1164" s="243"/>
      <c r="N1164" s="244"/>
      <c r="O1164" s="244"/>
      <c r="P1164" s="244"/>
      <c r="Q1164" s="244"/>
      <c r="R1164" s="244"/>
      <c r="S1164" s="244"/>
      <c r="T1164" s="24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6" t="s">
        <v>164</v>
      </c>
      <c r="AU1164" s="246" t="s">
        <v>79</v>
      </c>
      <c r="AV1164" s="14" t="s">
        <v>79</v>
      </c>
      <c r="AW1164" s="14" t="s">
        <v>31</v>
      </c>
      <c r="AX1164" s="14" t="s">
        <v>69</v>
      </c>
      <c r="AY1164" s="246" t="s">
        <v>153</v>
      </c>
    </row>
    <row r="1165" s="13" customFormat="1">
      <c r="A1165" s="13"/>
      <c r="B1165" s="225"/>
      <c r="C1165" s="226"/>
      <c r="D1165" s="227" t="s">
        <v>164</v>
      </c>
      <c r="E1165" s="228" t="s">
        <v>19</v>
      </c>
      <c r="F1165" s="229" t="s">
        <v>541</v>
      </c>
      <c r="G1165" s="226"/>
      <c r="H1165" s="228" t="s">
        <v>19</v>
      </c>
      <c r="I1165" s="230"/>
      <c r="J1165" s="226"/>
      <c r="K1165" s="226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164</v>
      </c>
      <c r="AU1165" s="235" t="s">
        <v>79</v>
      </c>
      <c r="AV1165" s="13" t="s">
        <v>77</v>
      </c>
      <c r="AW1165" s="13" t="s">
        <v>31</v>
      </c>
      <c r="AX1165" s="13" t="s">
        <v>69</v>
      </c>
      <c r="AY1165" s="235" t="s">
        <v>153</v>
      </c>
    </row>
    <row r="1166" s="14" customFormat="1">
      <c r="A1166" s="14"/>
      <c r="B1166" s="236"/>
      <c r="C1166" s="237"/>
      <c r="D1166" s="227" t="s">
        <v>164</v>
      </c>
      <c r="E1166" s="238" t="s">
        <v>19</v>
      </c>
      <c r="F1166" s="239" t="s">
        <v>570</v>
      </c>
      <c r="G1166" s="237"/>
      <c r="H1166" s="240">
        <v>-4.6200000000000001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164</v>
      </c>
      <c r="AU1166" s="246" t="s">
        <v>79</v>
      </c>
      <c r="AV1166" s="14" t="s">
        <v>79</v>
      </c>
      <c r="AW1166" s="14" t="s">
        <v>31</v>
      </c>
      <c r="AX1166" s="14" t="s">
        <v>69</v>
      </c>
      <c r="AY1166" s="246" t="s">
        <v>153</v>
      </c>
    </row>
    <row r="1167" s="16" customFormat="1">
      <c r="A1167" s="16"/>
      <c r="B1167" s="268"/>
      <c r="C1167" s="269"/>
      <c r="D1167" s="227" t="s">
        <v>164</v>
      </c>
      <c r="E1167" s="270" t="s">
        <v>19</v>
      </c>
      <c r="F1167" s="271" t="s">
        <v>571</v>
      </c>
      <c r="G1167" s="269"/>
      <c r="H1167" s="272">
        <v>473.45100000000002</v>
      </c>
      <c r="I1167" s="273"/>
      <c r="J1167" s="269"/>
      <c r="K1167" s="269"/>
      <c r="L1167" s="274"/>
      <c r="M1167" s="275"/>
      <c r="N1167" s="276"/>
      <c r="O1167" s="276"/>
      <c r="P1167" s="276"/>
      <c r="Q1167" s="276"/>
      <c r="R1167" s="276"/>
      <c r="S1167" s="276"/>
      <c r="T1167" s="277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T1167" s="278" t="s">
        <v>164</v>
      </c>
      <c r="AU1167" s="278" t="s">
        <v>79</v>
      </c>
      <c r="AV1167" s="16" t="s">
        <v>173</v>
      </c>
      <c r="AW1167" s="16" t="s">
        <v>31</v>
      </c>
      <c r="AX1167" s="16" t="s">
        <v>69</v>
      </c>
      <c r="AY1167" s="278" t="s">
        <v>153</v>
      </c>
    </row>
    <row r="1168" s="13" customFormat="1">
      <c r="A1168" s="13"/>
      <c r="B1168" s="225"/>
      <c r="C1168" s="226"/>
      <c r="D1168" s="227" t="s">
        <v>164</v>
      </c>
      <c r="E1168" s="228" t="s">
        <v>19</v>
      </c>
      <c r="F1168" s="229" t="s">
        <v>572</v>
      </c>
      <c r="G1168" s="226"/>
      <c r="H1168" s="228" t="s">
        <v>19</v>
      </c>
      <c r="I1168" s="230"/>
      <c r="J1168" s="226"/>
      <c r="K1168" s="226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164</v>
      </c>
      <c r="AU1168" s="235" t="s">
        <v>79</v>
      </c>
      <c r="AV1168" s="13" t="s">
        <v>77</v>
      </c>
      <c r="AW1168" s="13" t="s">
        <v>31</v>
      </c>
      <c r="AX1168" s="13" t="s">
        <v>69</v>
      </c>
      <c r="AY1168" s="235" t="s">
        <v>153</v>
      </c>
    </row>
    <row r="1169" s="13" customFormat="1">
      <c r="A1169" s="13"/>
      <c r="B1169" s="225"/>
      <c r="C1169" s="226"/>
      <c r="D1169" s="227" t="s">
        <v>164</v>
      </c>
      <c r="E1169" s="228" t="s">
        <v>19</v>
      </c>
      <c r="F1169" s="229" t="s">
        <v>573</v>
      </c>
      <c r="G1169" s="226"/>
      <c r="H1169" s="228" t="s">
        <v>19</v>
      </c>
      <c r="I1169" s="230"/>
      <c r="J1169" s="226"/>
      <c r="K1169" s="226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164</v>
      </c>
      <c r="AU1169" s="235" t="s">
        <v>79</v>
      </c>
      <c r="AV1169" s="13" t="s">
        <v>77</v>
      </c>
      <c r="AW1169" s="13" t="s">
        <v>31</v>
      </c>
      <c r="AX1169" s="13" t="s">
        <v>69</v>
      </c>
      <c r="AY1169" s="235" t="s">
        <v>153</v>
      </c>
    </row>
    <row r="1170" s="14" customFormat="1">
      <c r="A1170" s="14"/>
      <c r="B1170" s="236"/>
      <c r="C1170" s="237"/>
      <c r="D1170" s="227" t="s">
        <v>164</v>
      </c>
      <c r="E1170" s="238" t="s">
        <v>19</v>
      </c>
      <c r="F1170" s="239" t="s">
        <v>574</v>
      </c>
      <c r="G1170" s="237"/>
      <c r="H1170" s="240">
        <v>64.350999999999999</v>
      </c>
      <c r="I1170" s="241"/>
      <c r="J1170" s="237"/>
      <c r="K1170" s="237"/>
      <c r="L1170" s="242"/>
      <c r="M1170" s="243"/>
      <c r="N1170" s="244"/>
      <c r="O1170" s="244"/>
      <c r="P1170" s="244"/>
      <c r="Q1170" s="244"/>
      <c r="R1170" s="244"/>
      <c r="S1170" s="244"/>
      <c r="T1170" s="24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6" t="s">
        <v>164</v>
      </c>
      <c r="AU1170" s="246" t="s">
        <v>79</v>
      </c>
      <c r="AV1170" s="14" t="s">
        <v>79</v>
      </c>
      <c r="AW1170" s="14" t="s">
        <v>31</v>
      </c>
      <c r="AX1170" s="14" t="s">
        <v>69</v>
      </c>
      <c r="AY1170" s="246" t="s">
        <v>153</v>
      </c>
    </row>
    <row r="1171" s="13" customFormat="1">
      <c r="A1171" s="13"/>
      <c r="B1171" s="225"/>
      <c r="C1171" s="226"/>
      <c r="D1171" s="227" t="s">
        <v>164</v>
      </c>
      <c r="E1171" s="228" t="s">
        <v>19</v>
      </c>
      <c r="F1171" s="229" t="s">
        <v>541</v>
      </c>
      <c r="G1171" s="226"/>
      <c r="H1171" s="228" t="s">
        <v>19</v>
      </c>
      <c r="I1171" s="230"/>
      <c r="J1171" s="226"/>
      <c r="K1171" s="226"/>
      <c r="L1171" s="231"/>
      <c r="M1171" s="232"/>
      <c r="N1171" s="233"/>
      <c r="O1171" s="233"/>
      <c r="P1171" s="233"/>
      <c r="Q1171" s="233"/>
      <c r="R1171" s="233"/>
      <c r="S1171" s="233"/>
      <c r="T1171" s="23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5" t="s">
        <v>164</v>
      </c>
      <c r="AU1171" s="235" t="s">
        <v>79</v>
      </c>
      <c r="AV1171" s="13" t="s">
        <v>77</v>
      </c>
      <c r="AW1171" s="13" t="s">
        <v>31</v>
      </c>
      <c r="AX1171" s="13" t="s">
        <v>69</v>
      </c>
      <c r="AY1171" s="235" t="s">
        <v>153</v>
      </c>
    </row>
    <row r="1172" s="14" customFormat="1">
      <c r="A1172" s="14"/>
      <c r="B1172" s="236"/>
      <c r="C1172" s="237"/>
      <c r="D1172" s="227" t="s">
        <v>164</v>
      </c>
      <c r="E1172" s="238" t="s">
        <v>19</v>
      </c>
      <c r="F1172" s="239" t="s">
        <v>542</v>
      </c>
      <c r="G1172" s="237"/>
      <c r="H1172" s="240">
        <v>-4.1799999999999997</v>
      </c>
      <c r="I1172" s="241"/>
      <c r="J1172" s="237"/>
      <c r="K1172" s="237"/>
      <c r="L1172" s="242"/>
      <c r="M1172" s="243"/>
      <c r="N1172" s="244"/>
      <c r="O1172" s="244"/>
      <c r="P1172" s="244"/>
      <c r="Q1172" s="244"/>
      <c r="R1172" s="244"/>
      <c r="S1172" s="244"/>
      <c r="T1172" s="24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6" t="s">
        <v>164</v>
      </c>
      <c r="AU1172" s="246" t="s">
        <v>79</v>
      </c>
      <c r="AV1172" s="14" t="s">
        <v>79</v>
      </c>
      <c r="AW1172" s="14" t="s">
        <v>31</v>
      </c>
      <c r="AX1172" s="14" t="s">
        <v>69</v>
      </c>
      <c r="AY1172" s="246" t="s">
        <v>153</v>
      </c>
    </row>
    <row r="1173" s="14" customFormat="1">
      <c r="A1173" s="14"/>
      <c r="B1173" s="236"/>
      <c r="C1173" s="237"/>
      <c r="D1173" s="227" t="s">
        <v>164</v>
      </c>
      <c r="E1173" s="238" t="s">
        <v>19</v>
      </c>
      <c r="F1173" s="239" t="s">
        <v>543</v>
      </c>
      <c r="G1173" s="237"/>
      <c r="H1173" s="240">
        <v>-1.8</v>
      </c>
      <c r="I1173" s="241"/>
      <c r="J1173" s="237"/>
      <c r="K1173" s="237"/>
      <c r="L1173" s="242"/>
      <c r="M1173" s="243"/>
      <c r="N1173" s="244"/>
      <c r="O1173" s="244"/>
      <c r="P1173" s="244"/>
      <c r="Q1173" s="244"/>
      <c r="R1173" s="244"/>
      <c r="S1173" s="244"/>
      <c r="T1173" s="24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6" t="s">
        <v>164</v>
      </c>
      <c r="AU1173" s="246" t="s">
        <v>79</v>
      </c>
      <c r="AV1173" s="14" t="s">
        <v>79</v>
      </c>
      <c r="AW1173" s="14" t="s">
        <v>31</v>
      </c>
      <c r="AX1173" s="14" t="s">
        <v>69</v>
      </c>
      <c r="AY1173" s="246" t="s">
        <v>153</v>
      </c>
    </row>
    <row r="1174" s="13" customFormat="1">
      <c r="A1174" s="13"/>
      <c r="B1174" s="225"/>
      <c r="C1174" s="226"/>
      <c r="D1174" s="227" t="s">
        <v>164</v>
      </c>
      <c r="E1174" s="228" t="s">
        <v>19</v>
      </c>
      <c r="F1174" s="229" t="s">
        <v>575</v>
      </c>
      <c r="G1174" s="226"/>
      <c r="H1174" s="228" t="s">
        <v>19</v>
      </c>
      <c r="I1174" s="230"/>
      <c r="J1174" s="226"/>
      <c r="K1174" s="226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164</v>
      </c>
      <c r="AU1174" s="235" t="s">
        <v>79</v>
      </c>
      <c r="AV1174" s="13" t="s">
        <v>77</v>
      </c>
      <c r="AW1174" s="13" t="s">
        <v>31</v>
      </c>
      <c r="AX1174" s="13" t="s">
        <v>69</v>
      </c>
      <c r="AY1174" s="235" t="s">
        <v>153</v>
      </c>
    </row>
    <row r="1175" s="14" customFormat="1">
      <c r="A1175" s="14"/>
      <c r="B1175" s="236"/>
      <c r="C1175" s="237"/>
      <c r="D1175" s="227" t="s">
        <v>164</v>
      </c>
      <c r="E1175" s="238" t="s">
        <v>19</v>
      </c>
      <c r="F1175" s="239" t="s">
        <v>576</v>
      </c>
      <c r="G1175" s="237"/>
      <c r="H1175" s="240">
        <v>53.478000000000002</v>
      </c>
      <c r="I1175" s="241"/>
      <c r="J1175" s="237"/>
      <c r="K1175" s="237"/>
      <c r="L1175" s="242"/>
      <c r="M1175" s="243"/>
      <c r="N1175" s="244"/>
      <c r="O1175" s="244"/>
      <c r="P1175" s="244"/>
      <c r="Q1175" s="244"/>
      <c r="R1175" s="244"/>
      <c r="S1175" s="244"/>
      <c r="T1175" s="24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6" t="s">
        <v>164</v>
      </c>
      <c r="AU1175" s="246" t="s">
        <v>79</v>
      </c>
      <c r="AV1175" s="14" t="s">
        <v>79</v>
      </c>
      <c r="AW1175" s="14" t="s">
        <v>31</v>
      </c>
      <c r="AX1175" s="14" t="s">
        <v>69</v>
      </c>
      <c r="AY1175" s="246" t="s">
        <v>153</v>
      </c>
    </row>
    <row r="1176" s="13" customFormat="1">
      <c r="A1176" s="13"/>
      <c r="B1176" s="225"/>
      <c r="C1176" s="226"/>
      <c r="D1176" s="227" t="s">
        <v>164</v>
      </c>
      <c r="E1176" s="228" t="s">
        <v>19</v>
      </c>
      <c r="F1176" s="229" t="s">
        <v>541</v>
      </c>
      <c r="G1176" s="226"/>
      <c r="H1176" s="228" t="s">
        <v>19</v>
      </c>
      <c r="I1176" s="230"/>
      <c r="J1176" s="226"/>
      <c r="K1176" s="226"/>
      <c r="L1176" s="231"/>
      <c r="M1176" s="232"/>
      <c r="N1176" s="233"/>
      <c r="O1176" s="233"/>
      <c r="P1176" s="233"/>
      <c r="Q1176" s="233"/>
      <c r="R1176" s="233"/>
      <c r="S1176" s="233"/>
      <c r="T1176" s="23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5" t="s">
        <v>164</v>
      </c>
      <c r="AU1176" s="235" t="s">
        <v>79</v>
      </c>
      <c r="AV1176" s="13" t="s">
        <v>77</v>
      </c>
      <c r="AW1176" s="13" t="s">
        <v>31</v>
      </c>
      <c r="AX1176" s="13" t="s">
        <v>69</v>
      </c>
      <c r="AY1176" s="235" t="s">
        <v>153</v>
      </c>
    </row>
    <row r="1177" s="14" customFormat="1">
      <c r="A1177" s="14"/>
      <c r="B1177" s="236"/>
      <c r="C1177" s="237"/>
      <c r="D1177" s="227" t="s">
        <v>164</v>
      </c>
      <c r="E1177" s="238" t="s">
        <v>19</v>
      </c>
      <c r="F1177" s="239" t="s">
        <v>577</v>
      </c>
      <c r="G1177" s="237"/>
      <c r="H1177" s="240">
        <v>-2.8500000000000001</v>
      </c>
      <c r="I1177" s="241"/>
      <c r="J1177" s="237"/>
      <c r="K1177" s="237"/>
      <c r="L1177" s="242"/>
      <c r="M1177" s="243"/>
      <c r="N1177" s="244"/>
      <c r="O1177" s="244"/>
      <c r="P1177" s="244"/>
      <c r="Q1177" s="244"/>
      <c r="R1177" s="244"/>
      <c r="S1177" s="244"/>
      <c r="T1177" s="24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6" t="s">
        <v>164</v>
      </c>
      <c r="AU1177" s="246" t="s">
        <v>79</v>
      </c>
      <c r="AV1177" s="14" t="s">
        <v>79</v>
      </c>
      <c r="AW1177" s="14" t="s">
        <v>31</v>
      </c>
      <c r="AX1177" s="14" t="s">
        <v>69</v>
      </c>
      <c r="AY1177" s="246" t="s">
        <v>153</v>
      </c>
    </row>
    <row r="1178" s="14" customFormat="1">
      <c r="A1178" s="14"/>
      <c r="B1178" s="236"/>
      <c r="C1178" s="237"/>
      <c r="D1178" s="227" t="s">
        <v>164</v>
      </c>
      <c r="E1178" s="238" t="s">
        <v>19</v>
      </c>
      <c r="F1178" s="239" t="s">
        <v>578</v>
      </c>
      <c r="G1178" s="237"/>
      <c r="H1178" s="240">
        <v>-1.6000000000000001</v>
      </c>
      <c r="I1178" s="241"/>
      <c r="J1178" s="237"/>
      <c r="K1178" s="237"/>
      <c r="L1178" s="242"/>
      <c r="M1178" s="243"/>
      <c r="N1178" s="244"/>
      <c r="O1178" s="244"/>
      <c r="P1178" s="244"/>
      <c r="Q1178" s="244"/>
      <c r="R1178" s="244"/>
      <c r="S1178" s="244"/>
      <c r="T1178" s="24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6" t="s">
        <v>164</v>
      </c>
      <c r="AU1178" s="246" t="s">
        <v>79</v>
      </c>
      <c r="AV1178" s="14" t="s">
        <v>79</v>
      </c>
      <c r="AW1178" s="14" t="s">
        <v>31</v>
      </c>
      <c r="AX1178" s="14" t="s">
        <v>69</v>
      </c>
      <c r="AY1178" s="246" t="s">
        <v>153</v>
      </c>
    </row>
    <row r="1179" s="13" customFormat="1">
      <c r="A1179" s="13"/>
      <c r="B1179" s="225"/>
      <c r="C1179" s="226"/>
      <c r="D1179" s="227" t="s">
        <v>164</v>
      </c>
      <c r="E1179" s="228" t="s">
        <v>19</v>
      </c>
      <c r="F1179" s="229" t="s">
        <v>579</v>
      </c>
      <c r="G1179" s="226"/>
      <c r="H1179" s="228" t="s">
        <v>19</v>
      </c>
      <c r="I1179" s="230"/>
      <c r="J1179" s="226"/>
      <c r="K1179" s="226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164</v>
      </c>
      <c r="AU1179" s="235" t="s">
        <v>79</v>
      </c>
      <c r="AV1179" s="13" t="s">
        <v>77</v>
      </c>
      <c r="AW1179" s="13" t="s">
        <v>31</v>
      </c>
      <c r="AX1179" s="13" t="s">
        <v>69</v>
      </c>
      <c r="AY1179" s="235" t="s">
        <v>153</v>
      </c>
    </row>
    <row r="1180" s="14" customFormat="1">
      <c r="A1180" s="14"/>
      <c r="B1180" s="236"/>
      <c r="C1180" s="237"/>
      <c r="D1180" s="227" t="s">
        <v>164</v>
      </c>
      <c r="E1180" s="238" t="s">
        <v>19</v>
      </c>
      <c r="F1180" s="239" t="s">
        <v>580</v>
      </c>
      <c r="G1180" s="237"/>
      <c r="H1180" s="240">
        <v>53.700000000000003</v>
      </c>
      <c r="I1180" s="241"/>
      <c r="J1180" s="237"/>
      <c r="K1180" s="237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6" t="s">
        <v>164</v>
      </c>
      <c r="AU1180" s="246" t="s">
        <v>79</v>
      </c>
      <c r="AV1180" s="14" t="s">
        <v>79</v>
      </c>
      <c r="AW1180" s="14" t="s">
        <v>31</v>
      </c>
      <c r="AX1180" s="14" t="s">
        <v>69</v>
      </c>
      <c r="AY1180" s="246" t="s">
        <v>153</v>
      </c>
    </row>
    <row r="1181" s="13" customFormat="1">
      <c r="A1181" s="13"/>
      <c r="B1181" s="225"/>
      <c r="C1181" s="226"/>
      <c r="D1181" s="227" t="s">
        <v>164</v>
      </c>
      <c r="E1181" s="228" t="s">
        <v>19</v>
      </c>
      <c r="F1181" s="229" t="s">
        <v>541</v>
      </c>
      <c r="G1181" s="226"/>
      <c r="H1181" s="228" t="s">
        <v>19</v>
      </c>
      <c r="I1181" s="230"/>
      <c r="J1181" s="226"/>
      <c r="K1181" s="226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164</v>
      </c>
      <c r="AU1181" s="235" t="s">
        <v>79</v>
      </c>
      <c r="AV1181" s="13" t="s">
        <v>77</v>
      </c>
      <c r="AW1181" s="13" t="s">
        <v>31</v>
      </c>
      <c r="AX1181" s="13" t="s">
        <v>69</v>
      </c>
      <c r="AY1181" s="235" t="s">
        <v>153</v>
      </c>
    </row>
    <row r="1182" s="14" customFormat="1">
      <c r="A1182" s="14"/>
      <c r="B1182" s="236"/>
      <c r="C1182" s="237"/>
      <c r="D1182" s="227" t="s">
        <v>164</v>
      </c>
      <c r="E1182" s="238" t="s">
        <v>19</v>
      </c>
      <c r="F1182" s="239" t="s">
        <v>542</v>
      </c>
      <c r="G1182" s="237"/>
      <c r="H1182" s="240">
        <v>-4.1799999999999997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164</v>
      </c>
      <c r="AU1182" s="246" t="s">
        <v>79</v>
      </c>
      <c r="AV1182" s="14" t="s">
        <v>79</v>
      </c>
      <c r="AW1182" s="14" t="s">
        <v>31</v>
      </c>
      <c r="AX1182" s="14" t="s">
        <v>69</v>
      </c>
      <c r="AY1182" s="246" t="s">
        <v>153</v>
      </c>
    </row>
    <row r="1183" s="14" customFormat="1">
      <c r="A1183" s="14"/>
      <c r="B1183" s="236"/>
      <c r="C1183" s="237"/>
      <c r="D1183" s="227" t="s">
        <v>164</v>
      </c>
      <c r="E1183" s="238" t="s">
        <v>19</v>
      </c>
      <c r="F1183" s="239" t="s">
        <v>578</v>
      </c>
      <c r="G1183" s="237"/>
      <c r="H1183" s="240">
        <v>-1.6000000000000001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164</v>
      </c>
      <c r="AU1183" s="246" t="s">
        <v>79</v>
      </c>
      <c r="AV1183" s="14" t="s">
        <v>79</v>
      </c>
      <c r="AW1183" s="14" t="s">
        <v>31</v>
      </c>
      <c r="AX1183" s="14" t="s">
        <v>69</v>
      </c>
      <c r="AY1183" s="246" t="s">
        <v>153</v>
      </c>
    </row>
    <row r="1184" s="13" customFormat="1">
      <c r="A1184" s="13"/>
      <c r="B1184" s="225"/>
      <c r="C1184" s="226"/>
      <c r="D1184" s="227" t="s">
        <v>164</v>
      </c>
      <c r="E1184" s="228" t="s">
        <v>19</v>
      </c>
      <c r="F1184" s="229" t="s">
        <v>581</v>
      </c>
      <c r="G1184" s="226"/>
      <c r="H1184" s="228" t="s">
        <v>19</v>
      </c>
      <c r="I1184" s="230"/>
      <c r="J1184" s="226"/>
      <c r="K1184" s="226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164</v>
      </c>
      <c r="AU1184" s="235" t="s">
        <v>79</v>
      </c>
      <c r="AV1184" s="13" t="s">
        <v>77</v>
      </c>
      <c r="AW1184" s="13" t="s">
        <v>31</v>
      </c>
      <c r="AX1184" s="13" t="s">
        <v>69</v>
      </c>
      <c r="AY1184" s="235" t="s">
        <v>153</v>
      </c>
    </row>
    <row r="1185" s="14" customFormat="1">
      <c r="A1185" s="14"/>
      <c r="B1185" s="236"/>
      <c r="C1185" s="237"/>
      <c r="D1185" s="227" t="s">
        <v>164</v>
      </c>
      <c r="E1185" s="238" t="s">
        <v>19</v>
      </c>
      <c r="F1185" s="239" t="s">
        <v>552</v>
      </c>
      <c r="G1185" s="237"/>
      <c r="H1185" s="240">
        <v>9.827</v>
      </c>
      <c r="I1185" s="241"/>
      <c r="J1185" s="237"/>
      <c r="K1185" s="237"/>
      <c r="L1185" s="242"/>
      <c r="M1185" s="243"/>
      <c r="N1185" s="244"/>
      <c r="O1185" s="244"/>
      <c r="P1185" s="244"/>
      <c r="Q1185" s="244"/>
      <c r="R1185" s="244"/>
      <c r="S1185" s="244"/>
      <c r="T1185" s="24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6" t="s">
        <v>164</v>
      </c>
      <c r="AU1185" s="246" t="s">
        <v>79</v>
      </c>
      <c r="AV1185" s="14" t="s">
        <v>79</v>
      </c>
      <c r="AW1185" s="14" t="s">
        <v>31</v>
      </c>
      <c r="AX1185" s="14" t="s">
        <v>69</v>
      </c>
      <c r="AY1185" s="246" t="s">
        <v>153</v>
      </c>
    </row>
    <row r="1186" s="13" customFormat="1">
      <c r="A1186" s="13"/>
      <c r="B1186" s="225"/>
      <c r="C1186" s="226"/>
      <c r="D1186" s="227" t="s">
        <v>164</v>
      </c>
      <c r="E1186" s="228" t="s">
        <v>19</v>
      </c>
      <c r="F1186" s="229" t="s">
        <v>541</v>
      </c>
      <c r="G1186" s="226"/>
      <c r="H1186" s="228" t="s">
        <v>19</v>
      </c>
      <c r="I1186" s="230"/>
      <c r="J1186" s="226"/>
      <c r="K1186" s="226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164</v>
      </c>
      <c r="AU1186" s="235" t="s">
        <v>79</v>
      </c>
      <c r="AV1186" s="13" t="s">
        <v>77</v>
      </c>
      <c r="AW1186" s="13" t="s">
        <v>31</v>
      </c>
      <c r="AX1186" s="13" t="s">
        <v>69</v>
      </c>
      <c r="AY1186" s="235" t="s">
        <v>153</v>
      </c>
    </row>
    <row r="1187" s="14" customFormat="1">
      <c r="A1187" s="14"/>
      <c r="B1187" s="236"/>
      <c r="C1187" s="237"/>
      <c r="D1187" s="227" t="s">
        <v>164</v>
      </c>
      <c r="E1187" s="238" t="s">
        <v>19</v>
      </c>
      <c r="F1187" s="239" t="s">
        <v>547</v>
      </c>
      <c r="G1187" s="237"/>
      <c r="H1187" s="240">
        <v>-1.3999999999999999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6" t="s">
        <v>164</v>
      </c>
      <c r="AU1187" s="246" t="s">
        <v>79</v>
      </c>
      <c r="AV1187" s="14" t="s">
        <v>79</v>
      </c>
      <c r="AW1187" s="14" t="s">
        <v>31</v>
      </c>
      <c r="AX1187" s="14" t="s">
        <v>69</v>
      </c>
      <c r="AY1187" s="246" t="s">
        <v>153</v>
      </c>
    </row>
    <row r="1188" s="13" customFormat="1">
      <c r="A1188" s="13"/>
      <c r="B1188" s="225"/>
      <c r="C1188" s="226"/>
      <c r="D1188" s="227" t="s">
        <v>164</v>
      </c>
      <c r="E1188" s="228" t="s">
        <v>19</v>
      </c>
      <c r="F1188" s="229" t="s">
        <v>582</v>
      </c>
      <c r="G1188" s="226"/>
      <c r="H1188" s="228" t="s">
        <v>19</v>
      </c>
      <c r="I1188" s="230"/>
      <c r="J1188" s="226"/>
      <c r="K1188" s="226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164</v>
      </c>
      <c r="AU1188" s="235" t="s">
        <v>79</v>
      </c>
      <c r="AV1188" s="13" t="s">
        <v>77</v>
      </c>
      <c r="AW1188" s="13" t="s">
        <v>31</v>
      </c>
      <c r="AX1188" s="13" t="s">
        <v>69</v>
      </c>
      <c r="AY1188" s="235" t="s">
        <v>153</v>
      </c>
    </row>
    <row r="1189" s="14" customFormat="1">
      <c r="A1189" s="14"/>
      <c r="B1189" s="236"/>
      <c r="C1189" s="237"/>
      <c r="D1189" s="227" t="s">
        <v>164</v>
      </c>
      <c r="E1189" s="238" t="s">
        <v>19</v>
      </c>
      <c r="F1189" s="239" t="s">
        <v>583</v>
      </c>
      <c r="G1189" s="237"/>
      <c r="H1189" s="240">
        <v>52.706000000000003</v>
      </c>
      <c r="I1189" s="241"/>
      <c r="J1189" s="237"/>
      <c r="K1189" s="237"/>
      <c r="L1189" s="242"/>
      <c r="M1189" s="243"/>
      <c r="N1189" s="244"/>
      <c r="O1189" s="244"/>
      <c r="P1189" s="244"/>
      <c r="Q1189" s="244"/>
      <c r="R1189" s="244"/>
      <c r="S1189" s="244"/>
      <c r="T1189" s="24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6" t="s">
        <v>164</v>
      </c>
      <c r="AU1189" s="246" t="s">
        <v>79</v>
      </c>
      <c r="AV1189" s="14" t="s">
        <v>79</v>
      </c>
      <c r="AW1189" s="14" t="s">
        <v>31</v>
      </c>
      <c r="AX1189" s="14" t="s">
        <v>69</v>
      </c>
      <c r="AY1189" s="246" t="s">
        <v>153</v>
      </c>
    </row>
    <row r="1190" s="13" customFormat="1">
      <c r="A1190" s="13"/>
      <c r="B1190" s="225"/>
      <c r="C1190" s="226"/>
      <c r="D1190" s="227" t="s">
        <v>164</v>
      </c>
      <c r="E1190" s="228" t="s">
        <v>19</v>
      </c>
      <c r="F1190" s="229" t="s">
        <v>541</v>
      </c>
      <c r="G1190" s="226"/>
      <c r="H1190" s="228" t="s">
        <v>19</v>
      </c>
      <c r="I1190" s="230"/>
      <c r="J1190" s="226"/>
      <c r="K1190" s="226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164</v>
      </c>
      <c r="AU1190" s="235" t="s">
        <v>79</v>
      </c>
      <c r="AV1190" s="13" t="s">
        <v>77</v>
      </c>
      <c r="AW1190" s="13" t="s">
        <v>31</v>
      </c>
      <c r="AX1190" s="13" t="s">
        <v>69</v>
      </c>
      <c r="AY1190" s="235" t="s">
        <v>153</v>
      </c>
    </row>
    <row r="1191" s="14" customFormat="1">
      <c r="A1191" s="14"/>
      <c r="B1191" s="236"/>
      <c r="C1191" s="237"/>
      <c r="D1191" s="227" t="s">
        <v>164</v>
      </c>
      <c r="E1191" s="238" t="s">
        <v>19</v>
      </c>
      <c r="F1191" s="239" t="s">
        <v>543</v>
      </c>
      <c r="G1191" s="237"/>
      <c r="H1191" s="240">
        <v>-1.8</v>
      </c>
      <c r="I1191" s="241"/>
      <c r="J1191" s="237"/>
      <c r="K1191" s="237"/>
      <c r="L1191" s="242"/>
      <c r="M1191" s="243"/>
      <c r="N1191" s="244"/>
      <c r="O1191" s="244"/>
      <c r="P1191" s="244"/>
      <c r="Q1191" s="244"/>
      <c r="R1191" s="244"/>
      <c r="S1191" s="244"/>
      <c r="T1191" s="24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6" t="s">
        <v>164</v>
      </c>
      <c r="AU1191" s="246" t="s">
        <v>79</v>
      </c>
      <c r="AV1191" s="14" t="s">
        <v>79</v>
      </c>
      <c r="AW1191" s="14" t="s">
        <v>31</v>
      </c>
      <c r="AX1191" s="14" t="s">
        <v>69</v>
      </c>
      <c r="AY1191" s="246" t="s">
        <v>153</v>
      </c>
    </row>
    <row r="1192" s="14" customFormat="1">
      <c r="A1192" s="14"/>
      <c r="B1192" s="236"/>
      <c r="C1192" s="237"/>
      <c r="D1192" s="227" t="s">
        <v>164</v>
      </c>
      <c r="E1192" s="238" t="s">
        <v>19</v>
      </c>
      <c r="F1192" s="239" t="s">
        <v>547</v>
      </c>
      <c r="G1192" s="237"/>
      <c r="H1192" s="240">
        <v>-1.3999999999999999</v>
      </c>
      <c r="I1192" s="241"/>
      <c r="J1192" s="237"/>
      <c r="K1192" s="237"/>
      <c r="L1192" s="242"/>
      <c r="M1192" s="243"/>
      <c r="N1192" s="244"/>
      <c r="O1192" s="244"/>
      <c r="P1192" s="244"/>
      <c r="Q1192" s="244"/>
      <c r="R1192" s="244"/>
      <c r="S1192" s="244"/>
      <c r="T1192" s="24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6" t="s">
        <v>164</v>
      </c>
      <c r="AU1192" s="246" t="s">
        <v>79</v>
      </c>
      <c r="AV1192" s="14" t="s">
        <v>79</v>
      </c>
      <c r="AW1192" s="14" t="s">
        <v>31</v>
      </c>
      <c r="AX1192" s="14" t="s">
        <v>69</v>
      </c>
      <c r="AY1192" s="246" t="s">
        <v>153</v>
      </c>
    </row>
    <row r="1193" s="14" customFormat="1">
      <c r="A1193" s="14"/>
      <c r="B1193" s="236"/>
      <c r="C1193" s="237"/>
      <c r="D1193" s="227" t="s">
        <v>164</v>
      </c>
      <c r="E1193" s="238" t="s">
        <v>19</v>
      </c>
      <c r="F1193" s="239" t="s">
        <v>584</v>
      </c>
      <c r="G1193" s="237"/>
      <c r="H1193" s="240">
        <v>-1.8400000000000001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164</v>
      </c>
      <c r="AU1193" s="246" t="s">
        <v>79</v>
      </c>
      <c r="AV1193" s="14" t="s">
        <v>79</v>
      </c>
      <c r="AW1193" s="14" t="s">
        <v>31</v>
      </c>
      <c r="AX1193" s="14" t="s">
        <v>69</v>
      </c>
      <c r="AY1193" s="246" t="s">
        <v>153</v>
      </c>
    </row>
    <row r="1194" s="13" customFormat="1">
      <c r="A1194" s="13"/>
      <c r="B1194" s="225"/>
      <c r="C1194" s="226"/>
      <c r="D1194" s="227" t="s">
        <v>164</v>
      </c>
      <c r="E1194" s="228" t="s">
        <v>19</v>
      </c>
      <c r="F1194" s="229" t="s">
        <v>829</v>
      </c>
      <c r="G1194" s="226"/>
      <c r="H1194" s="228" t="s">
        <v>19</v>
      </c>
      <c r="I1194" s="230"/>
      <c r="J1194" s="226"/>
      <c r="K1194" s="226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164</v>
      </c>
      <c r="AU1194" s="235" t="s">
        <v>79</v>
      </c>
      <c r="AV1194" s="13" t="s">
        <v>77</v>
      </c>
      <c r="AW1194" s="13" t="s">
        <v>31</v>
      </c>
      <c r="AX1194" s="13" t="s">
        <v>69</v>
      </c>
      <c r="AY1194" s="235" t="s">
        <v>153</v>
      </c>
    </row>
    <row r="1195" s="14" customFormat="1">
      <c r="A1195" s="14"/>
      <c r="B1195" s="236"/>
      <c r="C1195" s="237"/>
      <c r="D1195" s="227" t="s">
        <v>164</v>
      </c>
      <c r="E1195" s="238" t="s">
        <v>19</v>
      </c>
      <c r="F1195" s="239" t="s">
        <v>586</v>
      </c>
      <c r="G1195" s="237"/>
      <c r="H1195" s="240">
        <v>49.262</v>
      </c>
      <c r="I1195" s="241"/>
      <c r="J1195" s="237"/>
      <c r="K1195" s="237"/>
      <c r="L1195" s="242"/>
      <c r="M1195" s="243"/>
      <c r="N1195" s="244"/>
      <c r="O1195" s="244"/>
      <c r="P1195" s="244"/>
      <c r="Q1195" s="244"/>
      <c r="R1195" s="244"/>
      <c r="S1195" s="244"/>
      <c r="T1195" s="24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6" t="s">
        <v>164</v>
      </c>
      <c r="AU1195" s="246" t="s">
        <v>79</v>
      </c>
      <c r="AV1195" s="14" t="s">
        <v>79</v>
      </c>
      <c r="AW1195" s="14" t="s">
        <v>31</v>
      </c>
      <c r="AX1195" s="14" t="s">
        <v>69</v>
      </c>
      <c r="AY1195" s="246" t="s">
        <v>153</v>
      </c>
    </row>
    <row r="1196" s="13" customFormat="1">
      <c r="A1196" s="13"/>
      <c r="B1196" s="225"/>
      <c r="C1196" s="226"/>
      <c r="D1196" s="227" t="s">
        <v>164</v>
      </c>
      <c r="E1196" s="228" t="s">
        <v>19</v>
      </c>
      <c r="F1196" s="229" t="s">
        <v>541</v>
      </c>
      <c r="G1196" s="226"/>
      <c r="H1196" s="228" t="s">
        <v>19</v>
      </c>
      <c r="I1196" s="230"/>
      <c r="J1196" s="226"/>
      <c r="K1196" s="226"/>
      <c r="L1196" s="231"/>
      <c r="M1196" s="232"/>
      <c r="N1196" s="233"/>
      <c r="O1196" s="233"/>
      <c r="P1196" s="233"/>
      <c r="Q1196" s="233"/>
      <c r="R1196" s="233"/>
      <c r="S1196" s="233"/>
      <c r="T1196" s="23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5" t="s">
        <v>164</v>
      </c>
      <c r="AU1196" s="235" t="s">
        <v>79</v>
      </c>
      <c r="AV1196" s="13" t="s">
        <v>77</v>
      </c>
      <c r="AW1196" s="13" t="s">
        <v>31</v>
      </c>
      <c r="AX1196" s="13" t="s">
        <v>69</v>
      </c>
      <c r="AY1196" s="235" t="s">
        <v>153</v>
      </c>
    </row>
    <row r="1197" s="14" customFormat="1">
      <c r="A1197" s="14"/>
      <c r="B1197" s="236"/>
      <c r="C1197" s="237"/>
      <c r="D1197" s="227" t="s">
        <v>164</v>
      </c>
      <c r="E1197" s="238" t="s">
        <v>19</v>
      </c>
      <c r="F1197" s="239" t="s">
        <v>543</v>
      </c>
      <c r="G1197" s="237"/>
      <c r="H1197" s="240">
        <v>-1.8</v>
      </c>
      <c r="I1197" s="241"/>
      <c r="J1197" s="237"/>
      <c r="K1197" s="237"/>
      <c r="L1197" s="242"/>
      <c r="M1197" s="243"/>
      <c r="N1197" s="244"/>
      <c r="O1197" s="244"/>
      <c r="P1197" s="244"/>
      <c r="Q1197" s="244"/>
      <c r="R1197" s="244"/>
      <c r="S1197" s="244"/>
      <c r="T1197" s="245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46" t="s">
        <v>164</v>
      </c>
      <c r="AU1197" s="246" t="s">
        <v>79</v>
      </c>
      <c r="AV1197" s="14" t="s">
        <v>79</v>
      </c>
      <c r="AW1197" s="14" t="s">
        <v>31</v>
      </c>
      <c r="AX1197" s="14" t="s">
        <v>69</v>
      </c>
      <c r="AY1197" s="246" t="s">
        <v>153</v>
      </c>
    </row>
    <row r="1198" s="14" customFormat="1">
      <c r="A1198" s="14"/>
      <c r="B1198" s="236"/>
      <c r="C1198" s="237"/>
      <c r="D1198" s="227" t="s">
        <v>164</v>
      </c>
      <c r="E1198" s="238" t="s">
        <v>19</v>
      </c>
      <c r="F1198" s="239" t="s">
        <v>587</v>
      </c>
      <c r="G1198" s="237"/>
      <c r="H1198" s="240">
        <v>-1.98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164</v>
      </c>
      <c r="AU1198" s="246" t="s">
        <v>79</v>
      </c>
      <c r="AV1198" s="14" t="s">
        <v>79</v>
      </c>
      <c r="AW1198" s="14" t="s">
        <v>31</v>
      </c>
      <c r="AX1198" s="14" t="s">
        <v>69</v>
      </c>
      <c r="AY1198" s="246" t="s">
        <v>153</v>
      </c>
    </row>
    <row r="1199" s="13" customFormat="1">
      <c r="A1199" s="13"/>
      <c r="B1199" s="225"/>
      <c r="C1199" s="226"/>
      <c r="D1199" s="227" t="s">
        <v>164</v>
      </c>
      <c r="E1199" s="228" t="s">
        <v>19</v>
      </c>
      <c r="F1199" s="229" t="s">
        <v>591</v>
      </c>
      <c r="G1199" s="226"/>
      <c r="H1199" s="228" t="s">
        <v>19</v>
      </c>
      <c r="I1199" s="230"/>
      <c r="J1199" s="226"/>
      <c r="K1199" s="226"/>
      <c r="L1199" s="231"/>
      <c r="M1199" s="232"/>
      <c r="N1199" s="233"/>
      <c r="O1199" s="233"/>
      <c r="P1199" s="233"/>
      <c r="Q1199" s="233"/>
      <c r="R1199" s="233"/>
      <c r="S1199" s="233"/>
      <c r="T1199" s="23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5" t="s">
        <v>164</v>
      </c>
      <c r="AU1199" s="235" t="s">
        <v>79</v>
      </c>
      <c r="AV1199" s="13" t="s">
        <v>77</v>
      </c>
      <c r="AW1199" s="13" t="s">
        <v>31</v>
      </c>
      <c r="AX1199" s="13" t="s">
        <v>69</v>
      </c>
      <c r="AY1199" s="235" t="s">
        <v>153</v>
      </c>
    </row>
    <row r="1200" s="14" customFormat="1">
      <c r="A1200" s="14"/>
      <c r="B1200" s="236"/>
      <c r="C1200" s="237"/>
      <c r="D1200" s="227" t="s">
        <v>164</v>
      </c>
      <c r="E1200" s="238" t="s">
        <v>19</v>
      </c>
      <c r="F1200" s="239" t="s">
        <v>592</v>
      </c>
      <c r="G1200" s="237"/>
      <c r="H1200" s="240">
        <v>40.417999999999999</v>
      </c>
      <c r="I1200" s="241"/>
      <c r="J1200" s="237"/>
      <c r="K1200" s="237"/>
      <c r="L1200" s="242"/>
      <c r="M1200" s="243"/>
      <c r="N1200" s="244"/>
      <c r="O1200" s="244"/>
      <c r="P1200" s="244"/>
      <c r="Q1200" s="244"/>
      <c r="R1200" s="244"/>
      <c r="S1200" s="244"/>
      <c r="T1200" s="24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46" t="s">
        <v>164</v>
      </c>
      <c r="AU1200" s="246" t="s">
        <v>79</v>
      </c>
      <c r="AV1200" s="14" t="s">
        <v>79</v>
      </c>
      <c r="AW1200" s="14" t="s">
        <v>31</v>
      </c>
      <c r="AX1200" s="14" t="s">
        <v>69</v>
      </c>
      <c r="AY1200" s="246" t="s">
        <v>153</v>
      </c>
    </row>
    <row r="1201" s="14" customFormat="1">
      <c r="A1201" s="14"/>
      <c r="B1201" s="236"/>
      <c r="C1201" s="237"/>
      <c r="D1201" s="227" t="s">
        <v>164</v>
      </c>
      <c r="E1201" s="238" t="s">
        <v>19</v>
      </c>
      <c r="F1201" s="239" t="s">
        <v>593</v>
      </c>
      <c r="G1201" s="237"/>
      <c r="H1201" s="240">
        <v>22.434000000000001</v>
      </c>
      <c r="I1201" s="241"/>
      <c r="J1201" s="237"/>
      <c r="K1201" s="237"/>
      <c r="L1201" s="242"/>
      <c r="M1201" s="243"/>
      <c r="N1201" s="244"/>
      <c r="O1201" s="244"/>
      <c r="P1201" s="244"/>
      <c r="Q1201" s="244"/>
      <c r="R1201" s="244"/>
      <c r="S1201" s="244"/>
      <c r="T1201" s="24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6" t="s">
        <v>164</v>
      </c>
      <c r="AU1201" s="246" t="s">
        <v>79</v>
      </c>
      <c r="AV1201" s="14" t="s">
        <v>79</v>
      </c>
      <c r="AW1201" s="14" t="s">
        <v>31</v>
      </c>
      <c r="AX1201" s="14" t="s">
        <v>69</v>
      </c>
      <c r="AY1201" s="246" t="s">
        <v>153</v>
      </c>
    </row>
    <row r="1202" s="13" customFormat="1">
      <c r="A1202" s="13"/>
      <c r="B1202" s="225"/>
      <c r="C1202" s="226"/>
      <c r="D1202" s="227" t="s">
        <v>164</v>
      </c>
      <c r="E1202" s="228" t="s">
        <v>19</v>
      </c>
      <c r="F1202" s="229" t="s">
        <v>541</v>
      </c>
      <c r="G1202" s="226"/>
      <c r="H1202" s="228" t="s">
        <v>19</v>
      </c>
      <c r="I1202" s="230"/>
      <c r="J1202" s="226"/>
      <c r="K1202" s="226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164</v>
      </c>
      <c r="AU1202" s="235" t="s">
        <v>79</v>
      </c>
      <c r="AV1202" s="13" t="s">
        <v>77</v>
      </c>
      <c r="AW1202" s="13" t="s">
        <v>31</v>
      </c>
      <c r="AX1202" s="13" t="s">
        <v>69</v>
      </c>
      <c r="AY1202" s="235" t="s">
        <v>153</v>
      </c>
    </row>
    <row r="1203" s="14" customFormat="1">
      <c r="A1203" s="14"/>
      <c r="B1203" s="236"/>
      <c r="C1203" s="237"/>
      <c r="D1203" s="227" t="s">
        <v>164</v>
      </c>
      <c r="E1203" s="238" t="s">
        <v>19</v>
      </c>
      <c r="F1203" s="239" t="s">
        <v>594</v>
      </c>
      <c r="G1203" s="237"/>
      <c r="H1203" s="240">
        <v>-6.4000000000000004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164</v>
      </c>
      <c r="AU1203" s="246" t="s">
        <v>79</v>
      </c>
      <c r="AV1203" s="14" t="s">
        <v>79</v>
      </c>
      <c r="AW1203" s="14" t="s">
        <v>31</v>
      </c>
      <c r="AX1203" s="14" t="s">
        <v>69</v>
      </c>
      <c r="AY1203" s="246" t="s">
        <v>153</v>
      </c>
    </row>
    <row r="1204" s="14" customFormat="1">
      <c r="A1204" s="14"/>
      <c r="B1204" s="236"/>
      <c r="C1204" s="237"/>
      <c r="D1204" s="227" t="s">
        <v>164</v>
      </c>
      <c r="E1204" s="238" t="s">
        <v>19</v>
      </c>
      <c r="F1204" s="239" t="s">
        <v>595</v>
      </c>
      <c r="G1204" s="237"/>
      <c r="H1204" s="240">
        <v>-5.4000000000000004</v>
      </c>
      <c r="I1204" s="241"/>
      <c r="J1204" s="237"/>
      <c r="K1204" s="237"/>
      <c r="L1204" s="242"/>
      <c r="M1204" s="243"/>
      <c r="N1204" s="244"/>
      <c r="O1204" s="244"/>
      <c r="P1204" s="244"/>
      <c r="Q1204" s="244"/>
      <c r="R1204" s="244"/>
      <c r="S1204" s="244"/>
      <c r="T1204" s="24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6" t="s">
        <v>164</v>
      </c>
      <c r="AU1204" s="246" t="s">
        <v>79</v>
      </c>
      <c r="AV1204" s="14" t="s">
        <v>79</v>
      </c>
      <c r="AW1204" s="14" t="s">
        <v>31</v>
      </c>
      <c r="AX1204" s="14" t="s">
        <v>69</v>
      </c>
      <c r="AY1204" s="246" t="s">
        <v>153</v>
      </c>
    </row>
    <row r="1205" s="14" customFormat="1">
      <c r="A1205" s="14"/>
      <c r="B1205" s="236"/>
      <c r="C1205" s="237"/>
      <c r="D1205" s="227" t="s">
        <v>164</v>
      </c>
      <c r="E1205" s="238" t="s">
        <v>19</v>
      </c>
      <c r="F1205" s="239" t="s">
        <v>596</v>
      </c>
      <c r="G1205" s="237"/>
      <c r="H1205" s="240">
        <v>-1.2</v>
      </c>
      <c r="I1205" s="241"/>
      <c r="J1205" s="237"/>
      <c r="K1205" s="237"/>
      <c r="L1205" s="242"/>
      <c r="M1205" s="243"/>
      <c r="N1205" s="244"/>
      <c r="O1205" s="244"/>
      <c r="P1205" s="244"/>
      <c r="Q1205" s="244"/>
      <c r="R1205" s="244"/>
      <c r="S1205" s="244"/>
      <c r="T1205" s="24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6" t="s">
        <v>164</v>
      </c>
      <c r="AU1205" s="246" t="s">
        <v>79</v>
      </c>
      <c r="AV1205" s="14" t="s">
        <v>79</v>
      </c>
      <c r="AW1205" s="14" t="s">
        <v>31</v>
      </c>
      <c r="AX1205" s="14" t="s">
        <v>69</v>
      </c>
      <c r="AY1205" s="246" t="s">
        <v>153</v>
      </c>
    </row>
    <row r="1206" s="13" customFormat="1">
      <c r="A1206" s="13"/>
      <c r="B1206" s="225"/>
      <c r="C1206" s="226"/>
      <c r="D1206" s="227" t="s">
        <v>164</v>
      </c>
      <c r="E1206" s="228" t="s">
        <v>19</v>
      </c>
      <c r="F1206" s="229" t="s">
        <v>597</v>
      </c>
      <c r="G1206" s="226"/>
      <c r="H1206" s="228" t="s">
        <v>19</v>
      </c>
      <c r="I1206" s="230"/>
      <c r="J1206" s="226"/>
      <c r="K1206" s="226"/>
      <c r="L1206" s="231"/>
      <c r="M1206" s="232"/>
      <c r="N1206" s="233"/>
      <c r="O1206" s="233"/>
      <c r="P1206" s="233"/>
      <c r="Q1206" s="233"/>
      <c r="R1206" s="233"/>
      <c r="S1206" s="233"/>
      <c r="T1206" s="23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5" t="s">
        <v>164</v>
      </c>
      <c r="AU1206" s="235" t="s">
        <v>79</v>
      </c>
      <c r="AV1206" s="13" t="s">
        <v>77</v>
      </c>
      <c r="AW1206" s="13" t="s">
        <v>31</v>
      </c>
      <c r="AX1206" s="13" t="s">
        <v>69</v>
      </c>
      <c r="AY1206" s="235" t="s">
        <v>153</v>
      </c>
    </row>
    <row r="1207" s="14" customFormat="1">
      <c r="A1207" s="14"/>
      <c r="B1207" s="236"/>
      <c r="C1207" s="237"/>
      <c r="D1207" s="227" t="s">
        <v>164</v>
      </c>
      <c r="E1207" s="238" t="s">
        <v>19</v>
      </c>
      <c r="F1207" s="239" t="s">
        <v>598</v>
      </c>
      <c r="G1207" s="237"/>
      <c r="H1207" s="240">
        <v>34.173000000000002</v>
      </c>
      <c r="I1207" s="241"/>
      <c r="J1207" s="237"/>
      <c r="K1207" s="237"/>
      <c r="L1207" s="242"/>
      <c r="M1207" s="243"/>
      <c r="N1207" s="244"/>
      <c r="O1207" s="244"/>
      <c r="P1207" s="244"/>
      <c r="Q1207" s="244"/>
      <c r="R1207" s="244"/>
      <c r="S1207" s="244"/>
      <c r="T1207" s="24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6" t="s">
        <v>164</v>
      </c>
      <c r="AU1207" s="246" t="s">
        <v>79</v>
      </c>
      <c r="AV1207" s="14" t="s">
        <v>79</v>
      </c>
      <c r="AW1207" s="14" t="s">
        <v>31</v>
      </c>
      <c r="AX1207" s="14" t="s">
        <v>69</v>
      </c>
      <c r="AY1207" s="246" t="s">
        <v>153</v>
      </c>
    </row>
    <row r="1208" s="13" customFormat="1">
      <c r="A1208" s="13"/>
      <c r="B1208" s="225"/>
      <c r="C1208" s="226"/>
      <c r="D1208" s="227" t="s">
        <v>164</v>
      </c>
      <c r="E1208" s="228" t="s">
        <v>19</v>
      </c>
      <c r="F1208" s="229" t="s">
        <v>541</v>
      </c>
      <c r="G1208" s="226"/>
      <c r="H1208" s="228" t="s">
        <v>19</v>
      </c>
      <c r="I1208" s="230"/>
      <c r="J1208" s="226"/>
      <c r="K1208" s="226"/>
      <c r="L1208" s="231"/>
      <c r="M1208" s="232"/>
      <c r="N1208" s="233"/>
      <c r="O1208" s="233"/>
      <c r="P1208" s="233"/>
      <c r="Q1208" s="233"/>
      <c r="R1208" s="233"/>
      <c r="S1208" s="233"/>
      <c r="T1208" s="23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5" t="s">
        <v>164</v>
      </c>
      <c r="AU1208" s="235" t="s">
        <v>79</v>
      </c>
      <c r="AV1208" s="13" t="s">
        <v>77</v>
      </c>
      <c r="AW1208" s="13" t="s">
        <v>31</v>
      </c>
      <c r="AX1208" s="13" t="s">
        <v>69</v>
      </c>
      <c r="AY1208" s="235" t="s">
        <v>153</v>
      </c>
    </row>
    <row r="1209" s="14" customFormat="1">
      <c r="A1209" s="14"/>
      <c r="B1209" s="236"/>
      <c r="C1209" s="237"/>
      <c r="D1209" s="227" t="s">
        <v>164</v>
      </c>
      <c r="E1209" s="238" t="s">
        <v>19</v>
      </c>
      <c r="F1209" s="239" t="s">
        <v>578</v>
      </c>
      <c r="G1209" s="237"/>
      <c r="H1209" s="240">
        <v>-1.6000000000000001</v>
      </c>
      <c r="I1209" s="241"/>
      <c r="J1209" s="237"/>
      <c r="K1209" s="237"/>
      <c r="L1209" s="242"/>
      <c r="M1209" s="243"/>
      <c r="N1209" s="244"/>
      <c r="O1209" s="244"/>
      <c r="P1209" s="244"/>
      <c r="Q1209" s="244"/>
      <c r="R1209" s="244"/>
      <c r="S1209" s="244"/>
      <c r="T1209" s="245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6" t="s">
        <v>164</v>
      </c>
      <c r="AU1209" s="246" t="s">
        <v>79</v>
      </c>
      <c r="AV1209" s="14" t="s">
        <v>79</v>
      </c>
      <c r="AW1209" s="14" t="s">
        <v>31</v>
      </c>
      <c r="AX1209" s="14" t="s">
        <v>69</v>
      </c>
      <c r="AY1209" s="246" t="s">
        <v>153</v>
      </c>
    </row>
    <row r="1210" s="13" customFormat="1">
      <c r="A1210" s="13"/>
      <c r="B1210" s="225"/>
      <c r="C1210" s="226"/>
      <c r="D1210" s="227" t="s">
        <v>164</v>
      </c>
      <c r="E1210" s="228" t="s">
        <v>19</v>
      </c>
      <c r="F1210" s="229" t="s">
        <v>956</v>
      </c>
      <c r="G1210" s="226"/>
      <c r="H1210" s="228" t="s">
        <v>19</v>
      </c>
      <c r="I1210" s="230"/>
      <c r="J1210" s="226"/>
      <c r="K1210" s="226"/>
      <c r="L1210" s="231"/>
      <c r="M1210" s="232"/>
      <c r="N1210" s="233"/>
      <c r="O1210" s="233"/>
      <c r="P1210" s="233"/>
      <c r="Q1210" s="233"/>
      <c r="R1210" s="233"/>
      <c r="S1210" s="233"/>
      <c r="T1210" s="23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5" t="s">
        <v>164</v>
      </c>
      <c r="AU1210" s="235" t="s">
        <v>79</v>
      </c>
      <c r="AV1210" s="13" t="s">
        <v>77</v>
      </c>
      <c r="AW1210" s="13" t="s">
        <v>31</v>
      </c>
      <c r="AX1210" s="13" t="s">
        <v>69</v>
      </c>
      <c r="AY1210" s="235" t="s">
        <v>153</v>
      </c>
    </row>
    <row r="1211" s="14" customFormat="1">
      <c r="A1211" s="14"/>
      <c r="B1211" s="236"/>
      <c r="C1211" s="237"/>
      <c r="D1211" s="227" t="s">
        <v>164</v>
      </c>
      <c r="E1211" s="238" t="s">
        <v>19</v>
      </c>
      <c r="F1211" s="239" t="s">
        <v>600</v>
      </c>
      <c r="G1211" s="237"/>
      <c r="H1211" s="240">
        <v>36.201000000000001</v>
      </c>
      <c r="I1211" s="241"/>
      <c r="J1211" s="237"/>
      <c r="K1211" s="237"/>
      <c r="L1211" s="242"/>
      <c r="M1211" s="243"/>
      <c r="N1211" s="244"/>
      <c r="O1211" s="244"/>
      <c r="P1211" s="244"/>
      <c r="Q1211" s="244"/>
      <c r="R1211" s="244"/>
      <c r="S1211" s="244"/>
      <c r="T1211" s="245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6" t="s">
        <v>164</v>
      </c>
      <c r="AU1211" s="246" t="s">
        <v>79</v>
      </c>
      <c r="AV1211" s="14" t="s">
        <v>79</v>
      </c>
      <c r="AW1211" s="14" t="s">
        <v>31</v>
      </c>
      <c r="AX1211" s="14" t="s">
        <v>69</v>
      </c>
      <c r="AY1211" s="246" t="s">
        <v>153</v>
      </c>
    </row>
    <row r="1212" s="13" customFormat="1">
      <c r="A1212" s="13"/>
      <c r="B1212" s="225"/>
      <c r="C1212" s="226"/>
      <c r="D1212" s="227" t="s">
        <v>164</v>
      </c>
      <c r="E1212" s="228" t="s">
        <v>19</v>
      </c>
      <c r="F1212" s="229" t="s">
        <v>541</v>
      </c>
      <c r="G1212" s="226"/>
      <c r="H1212" s="228" t="s">
        <v>19</v>
      </c>
      <c r="I1212" s="230"/>
      <c r="J1212" s="226"/>
      <c r="K1212" s="226"/>
      <c r="L1212" s="231"/>
      <c r="M1212" s="232"/>
      <c r="N1212" s="233"/>
      <c r="O1212" s="233"/>
      <c r="P1212" s="233"/>
      <c r="Q1212" s="233"/>
      <c r="R1212" s="233"/>
      <c r="S1212" s="233"/>
      <c r="T1212" s="23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5" t="s">
        <v>164</v>
      </c>
      <c r="AU1212" s="235" t="s">
        <v>79</v>
      </c>
      <c r="AV1212" s="13" t="s">
        <v>77</v>
      </c>
      <c r="AW1212" s="13" t="s">
        <v>31</v>
      </c>
      <c r="AX1212" s="13" t="s">
        <v>69</v>
      </c>
      <c r="AY1212" s="235" t="s">
        <v>153</v>
      </c>
    </row>
    <row r="1213" s="14" customFormat="1">
      <c r="A1213" s="14"/>
      <c r="B1213" s="236"/>
      <c r="C1213" s="237"/>
      <c r="D1213" s="227" t="s">
        <v>164</v>
      </c>
      <c r="E1213" s="238" t="s">
        <v>19</v>
      </c>
      <c r="F1213" s="239" t="s">
        <v>590</v>
      </c>
      <c r="G1213" s="237"/>
      <c r="H1213" s="240">
        <v>-2.7999999999999998</v>
      </c>
      <c r="I1213" s="241"/>
      <c r="J1213" s="237"/>
      <c r="K1213" s="237"/>
      <c r="L1213" s="242"/>
      <c r="M1213" s="243"/>
      <c r="N1213" s="244"/>
      <c r="O1213" s="244"/>
      <c r="P1213" s="244"/>
      <c r="Q1213" s="244"/>
      <c r="R1213" s="244"/>
      <c r="S1213" s="244"/>
      <c r="T1213" s="245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6" t="s">
        <v>164</v>
      </c>
      <c r="AU1213" s="246" t="s">
        <v>79</v>
      </c>
      <c r="AV1213" s="14" t="s">
        <v>79</v>
      </c>
      <c r="AW1213" s="14" t="s">
        <v>31</v>
      </c>
      <c r="AX1213" s="14" t="s">
        <v>69</v>
      </c>
      <c r="AY1213" s="246" t="s">
        <v>153</v>
      </c>
    </row>
    <row r="1214" s="13" customFormat="1">
      <c r="A1214" s="13"/>
      <c r="B1214" s="225"/>
      <c r="C1214" s="226"/>
      <c r="D1214" s="227" t="s">
        <v>164</v>
      </c>
      <c r="E1214" s="228" t="s">
        <v>19</v>
      </c>
      <c r="F1214" s="229" t="s">
        <v>957</v>
      </c>
      <c r="G1214" s="226"/>
      <c r="H1214" s="228" t="s">
        <v>19</v>
      </c>
      <c r="I1214" s="230"/>
      <c r="J1214" s="226"/>
      <c r="K1214" s="226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164</v>
      </c>
      <c r="AU1214" s="235" t="s">
        <v>79</v>
      </c>
      <c r="AV1214" s="13" t="s">
        <v>77</v>
      </c>
      <c r="AW1214" s="13" t="s">
        <v>31</v>
      </c>
      <c r="AX1214" s="13" t="s">
        <v>69</v>
      </c>
      <c r="AY1214" s="235" t="s">
        <v>153</v>
      </c>
    </row>
    <row r="1215" s="14" customFormat="1">
      <c r="A1215" s="14"/>
      <c r="B1215" s="236"/>
      <c r="C1215" s="237"/>
      <c r="D1215" s="227" t="s">
        <v>164</v>
      </c>
      <c r="E1215" s="238" t="s">
        <v>19</v>
      </c>
      <c r="F1215" s="239" t="s">
        <v>602</v>
      </c>
      <c r="G1215" s="237"/>
      <c r="H1215" s="240">
        <v>78.933000000000007</v>
      </c>
      <c r="I1215" s="241"/>
      <c r="J1215" s="237"/>
      <c r="K1215" s="237"/>
      <c r="L1215" s="242"/>
      <c r="M1215" s="243"/>
      <c r="N1215" s="244"/>
      <c r="O1215" s="244"/>
      <c r="P1215" s="244"/>
      <c r="Q1215" s="244"/>
      <c r="R1215" s="244"/>
      <c r="S1215" s="244"/>
      <c r="T1215" s="245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6" t="s">
        <v>164</v>
      </c>
      <c r="AU1215" s="246" t="s">
        <v>79</v>
      </c>
      <c r="AV1215" s="14" t="s">
        <v>79</v>
      </c>
      <c r="AW1215" s="14" t="s">
        <v>31</v>
      </c>
      <c r="AX1215" s="14" t="s">
        <v>69</v>
      </c>
      <c r="AY1215" s="246" t="s">
        <v>153</v>
      </c>
    </row>
    <row r="1216" s="13" customFormat="1">
      <c r="A1216" s="13"/>
      <c r="B1216" s="225"/>
      <c r="C1216" s="226"/>
      <c r="D1216" s="227" t="s">
        <v>164</v>
      </c>
      <c r="E1216" s="228" t="s">
        <v>19</v>
      </c>
      <c r="F1216" s="229" t="s">
        <v>541</v>
      </c>
      <c r="G1216" s="226"/>
      <c r="H1216" s="228" t="s">
        <v>19</v>
      </c>
      <c r="I1216" s="230"/>
      <c r="J1216" s="226"/>
      <c r="K1216" s="226"/>
      <c r="L1216" s="231"/>
      <c r="M1216" s="232"/>
      <c r="N1216" s="233"/>
      <c r="O1216" s="233"/>
      <c r="P1216" s="233"/>
      <c r="Q1216" s="233"/>
      <c r="R1216" s="233"/>
      <c r="S1216" s="233"/>
      <c r="T1216" s="23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5" t="s">
        <v>164</v>
      </c>
      <c r="AU1216" s="235" t="s">
        <v>79</v>
      </c>
      <c r="AV1216" s="13" t="s">
        <v>77</v>
      </c>
      <c r="AW1216" s="13" t="s">
        <v>31</v>
      </c>
      <c r="AX1216" s="13" t="s">
        <v>69</v>
      </c>
      <c r="AY1216" s="235" t="s">
        <v>153</v>
      </c>
    </row>
    <row r="1217" s="14" customFormat="1">
      <c r="A1217" s="14"/>
      <c r="B1217" s="236"/>
      <c r="C1217" s="237"/>
      <c r="D1217" s="227" t="s">
        <v>164</v>
      </c>
      <c r="E1217" s="238" t="s">
        <v>19</v>
      </c>
      <c r="F1217" s="239" t="s">
        <v>603</v>
      </c>
      <c r="G1217" s="237"/>
      <c r="H1217" s="240">
        <v>-1.8700000000000001</v>
      </c>
      <c r="I1217" s="241"/>
      <c r="J1217" s="237"/>
      <c r="K1217" s="237"/>
      <c r="L1217" s="242"/>
      <c r="M1217" s="243"/>
      <c r="N1217" s="244"/>
      <c r="O1217" s="244"/>
      <c r="P1217" s="244"/>
      <c r="Q1217" s="244"/>
      <c r="R1217" s="244"/>
      <c r="S1217" s="244"/>
      <c r="T1217" s="24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6" t="s">
        <v>164</v>
      </c>
      <c r="AU1217" s="246" t="s">
        <v>79</v>
      </c>
      <c r="AV1217" s="14" t="s">
        <v>79</v>
      </c>
      <c r="AW1217" s="14" t="s">
        <v>31</v>
      </c>
      <c r="AX1217" s="14" t="s">
        <v>69</v>
      </c>
      <c r="AY1217" s="246" t="s">
        <v>153</v>
      </c>
    </row>
    <row r="1218" s="14" customFormat="1">
      <c r="A1218" s="14"/>
      <c r="B1218" s="236"/>
      <c r="C1218" s="237"/>
      <c r="D1218" s="227" t="s">
        <v>164</v>
      </c>
      <c r="E1218" s="238" t="s">
        <v>19</v>
      </c>
      <c r="F1218" s="239" t="s">
        <v>578</v>
      </c>
      <c r="G1218" s="237"/>
      <c r="H1218" s="240">
        <v>-1.6000000000000001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164</v>
      </c>
      <c r="AU1218" s="246" t="s">
        <v>79</v>
      </c>
      <c r="AV1218" s="14" t="s">
        <v>79</v>
      </c>
      <c r="AW1218" s="14" t="s">
        <v>31</v>
      </c>
      <c r="AX1218" s="14" t="s">
        <v>69</v>
      </c>
      <c r="AY1218" s="246" t="s">
        <v>153</v>
      </c>
    </row>
    <row r="1219" s="14" customFormat="1">
      <c r="A1219" s="14"/>
      <c r="B1219" s="236"/>
      <c r="C1219" s="237"/>
      <c r="D1219" s="227" t="s">
        <v>164</v>
      </c>
      <c r="E1219" s="238" t="s">
        <v>19</v>
      </c>
      <c r="F1219" s="239" t="s">
        <v>590</v>
      </c>
      <c r="G1219" s="237"/>
      <c r="H1219" s="240">
        <v>-2.7999999999999998</v>
      </c>
      <c r="I1219" s="241"/>
      <c r="J1219" s="237"/>
      <c r="K1219" s="237"/>
      <c r="L1219" s="242"/>
      <c r="M1219" s="243"/>
      <c r="N1219" s="244"/>
      <c r="O1219" s="244"/>
      <c r="P1219" s="244"/>
      <c r="Q1219" s="244"/>
      <c r="R1219" s="244"/>
      <c r="S1219" s="244"/>
      <c r="T1219" s="24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6" t="s">
        <v>164</v>
      </c>
      <c r="AU1219" s="246" t="s">
        <v>79</v>
      </c>
      <c r="AV1219" s="14" t="s">
        <v>79</v>
      </c>
      <c r="AW1219" s="14" t="s">
        <v>31</v>
      </c>
      <c r="AX1219" s="14" t="s">
        <v>69</v>
      </c>
      <c r="AY1219" s="246" t="s">
        <v>153</v>
      </c>
    </row>
    <row r="1220" s="16" customFormat="1">
      <c r="A1220" s="16"/>
      <c r="B1220" s="268"/>
      <c r="C1220" s="269"/>
      <c r="D1220" s="227" t="s">
        <v>164</v>
      </c>
      <c r="E1220" s="270" t="s">
        <v>19</v>
      </c>
      <c r="F1220" s="271" t="s">
        <v>571</v>
      </c>
      <c r="G1220" s="269"/>
      <c r="H1220" s="272">
        <v>445.38299999999998</v>
      </c>
      <c r="I1220" s="273"/>
      <c r="J1220" s="269"/>
      <c r="K1220" s="269"/>
      <c r="L1220" s="274"/>
      <c r="M1220" s="275"/>
      <c r="N1220" s="276"/>
      <c r="O1220" s="276"/>
      <c r="P1220" s="276"/>
      <c r="Q1220" s="276"/>
      <c r="R1220" s="276"/>
      <c r="S1220" s="276"/>
      <c r="T1220" s="277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T1220" s="278" t="s">
        <v>164</v>
      </c>
      <c r="AU1220" s="278" t="s">
        <v>79</v>
      </c>
      <c r="AV1220" s="16" t="s">
        <v>173</v>
      </c>
      <c r="AW1220" s="16" t="s">
        <v>31</v>
      </c>
      <c r="AX1220" s="16" t="s">
        <v>69</v>
      </c>
      <c r="AY1220" s="278" t="s">
        <v>153</v>
      </c>
    </row>
    <row r="1221" s="13" customFormat="1">
      <c r="A1221" s="13"/>
      <c r="B1221" s="225"/>
      <c r="C1221" s="226"/>
      <c r="D1221" s="227" t="s">
        <v>164</v>
      </c>
      <c r="E1221" s="228" t="s">
        <v>19</v>
      </c>
      <c r="F1221" s="229" t="s">
        <v>604</v>
      </c>
      <c r="G1221" s="226"/>
      <c r="H1221" s="228" t="s">
        <v>19</v>
      </c>
      <c r="I1221" s="230"/>
      <c r="J1221" s="226"/>
      <c r="K1221" s="226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164</v>
      </c>
      <c r="AU1221" s="235" t="s">
        <v>79</v>
      </c>
      <c r="AV1221" s="13" t="s">
        <v>77</v>
      </c>
      <c r="AW1221" s="13" t="s">
        <v>31</v>
      </c>
      <c r="AX1221" s="13" t="s">
        <v>69</v>
      </c>
      <c r="AY1221" s="235" t="s">
        <v>153</v>
      </c>
    </row>
    <row r="1222" s="13" customFormat="1">
      <c r="A1222" s="13"/>
      <c r="B1222" s="225"/>
      <c r="C1222" s="226"/>
      <c r="D1222" s="227" t="s">
        <v>164</v>
      </c>
      <c r="E1222" s="228" t="s">
        <v>19</v>
      </c>
      <c r="F1222" s="229" t="s">
        <v>605</v>
      </c>
      <c r="G1222" s="226"/>
      <c r="H1222" s="228" t="s">
        <v>19</v>
      </c>
      <c r="I1222" s="230"/>
      <c r="J1222" s="226"/>
      <c r="K1222" s="226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164</v>
      </c>
      <c r="AU1222" s="235" t="s">
        <v>79</v>
      </c>
      <c r="AV1222" s="13" t="s">
        <v>77</v>
      </c>
      <c r="AW1222" s="13" t="s">
        <v>31</v>
      </c>
      <c r="AX1222" s="13" t="s">
        <v>69</v>
      </c>
      <c r="AY1222" s="235" t="s">
        <v>153</v>
      </c>
    </row>
    <row r="1223" s="14" customFormat="1">
      <c r="A1223" s="14"/>
      <c r="B1223" s="236"/>
      <c r="C1223" s="237"/>
      <c r="D1223" s="227" t="s">
        <v>164</v>
      </c>
      <c r="E1223" s="238" t="s">
        <v>19</v>
      </c>
      <c r="F1223" s="239" t="s">
        <v>606</v>
      </c>
      <c r="G1223" s="237"/>
      <c r="H1223" s="240">
        <v>66.674999999999997</v>
      </c>
      <c r="I1223" s="241"/>
      <c r="J1223" s="237"/>
      <c r="K1223" s="237"/>
      <c r="L1223" s="242"/>
      <c r="M1223" s="243"/>
      <c r="N1223" s="244"/>
      <c r="O1223" s="244"/>
      <c r="P1223" s="244"/>
      <c r="Q1223" s="244"/>
      <c r="R1223" s="244"/>
      <c r="S1223" s="244"/>
      <c r="T1223" s="24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6" t="s">
        <v>164</v>
      </c>
      <c r="AU1223" s="246" t="s">
        <v>79</v>
      </c>
      <c r="AV1223" s="14" t="s">
        <v>79</v>
      </c>
      <c r="AW1223" s="14" t="s">
        <v>31</v>
      </c>
      <c r="AX1223" s="14" t="s">
        <v>69</v>
      </c>
      <c r="AY1223" s="246" t="s">
        <v>153</v>
      </c>
    </row>
    <row r="1224" s="13" customFormat="1">
      <c r="A1224" s="13"/>
      <c r="B1224" s="225"/>
      <c r="C1224" s="226"/>
      <c r="D1224" s="227" t="s">
        <v>164</v>
      </c>
      <c r="E1224" s="228" t="s">
        <v>19</v>
      </c>
      <c r="F1224" s="229" t="s">
        <v>541</v>
      </c>
      <c r="G1224" s="226"/>
      <c r="H1224" s="228" t="s">
        <v>19</v>
      </c>
      <c r="I1224" s="230"/>
      <c r="J1224" s="226"/>
      <c r="K1224" s="226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164</v>
      </c>
      <c r="AU1224" s="235" t="s">
        <v>79</v>
      </c>
      <c r="AV1224" s="13" t="s">
        <v>77</v>
      </c>
      <c r="AW1224" s="13" t="s">
        <v>31</v>
      </c>
      <c r="AX1224" s="13" t="s">
        <v>69</v>
      </c>
      <c r="AY1224" s="235" t="s">
        <v>153</v>
      </c>
    </row>
    <row r="1225" s="14" customFormat="1">
      <c r="A1225" s="14"/>
      <c r="B1225" s="236"/>
      <c r="C1225" s="237"/>
      <c r="D1225" s="227" t="s">
        <v>164</v>
      </c>
      <c r="E1225" s="238" t="s">
        <v>19</v>
      </c>
      <c r="F1225" s="239" t="s">
        <v>542</v>
      </c>
      <c r="G1225" s="237"/>
      <c r="H1225" s="240">
        <v>-4.1799999999999997</v>
      </c>
      <c r="I1225" s="241"/>
      <c r="J1225" s="237"/>
      <c r="K1225" s="237"/>
      <c r="L1225" s="242"/>
      <c r="M1225" s="243"/>
      <c r="N1225" s="244"/>
      <c r="O1225" s="244"/>
      <c r="P1225" s="244"/>
      <c r="Q1225" s="244"/>
      <c r="R1225" s="244"/>
      <c r="S1225" s="244"/>
      <c r="T1225" s="24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6" t="s">
        <v>164</v>
      </c>
      <c r="AU1225" s="246" t="s">
        <v>79</v>
      </c>
      <c r="AV1225" s="14" t="s">
        <v>79</v>
      </c>
      <c r="AW1225" s="14" t="s">
        <v>31</v>
      </c>
      <c r="AX1225" s="14" t="s">
        <v>69</v>
      </c>
      <c r="AY1225" s="246" t="s">
        <v>153</v>
      </c>
    </row>
    <row r="1226" s="14" customFormat="1">
      <c r="A1226" s="14"/>
      <c r="B1226" s="236"/>
      <c r="C1226" s="237"/>
      <c r="D1226" s="227" t="s">
        <v>164</v>
      </c>
      <c r="E1226" s="238" t="s">
        <v>19</v>
      </c>
      <c r="F1226" s="239" t="s">
        <v>578</v>
      </c>
      <c r="G1226" s="237"/>
      <c r="H1226" s="240">
        <v>-1.6000000000000001</v>
      </c>
      <c r="I1226" s="241"/>
      <c r="J1226" s="237"/>
      <c r="K1226" s="237"/>
      <c r="L1226" s="242"/>
      <c r="M1226" s="243"/>
      <c r="N1226" s="244"/>
      <c r="O1226" s="244"/>
      <c r="P1226" s="244"/>
      <c r="Q1226" s="244"/>
      <c r="R1226" s="244"/>
      <c r="S1226" s="244"/>
      <c r="T1226" s="24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6" t="s">
        <v>164</v>
      </c>
      <c r="AU1226" s="246" t="s">
        <v>79</v>
      </c>
      <c r="AV1226" s="14" t="s">
        <v>79</v>
      </c>
      <c r="AW1226" s="14" t="s">
        <v>31</v>
      </c>
      <c r="AX1226" s="14" t="s">
        <v>69</v>
      </c>
      <c r="AY1226" s="246" t="s">
        <v>153</v>
      </c>
    </row>
    <row r="1227" s="13" customFormat="1">
      <c r="A1227" s="13"/>
      <c r="B1227" s="225"/>
      <c r="C1227" s="226"/>
      <c r="D1227" s="227" t="s">
        <v>164</v>
      </c>
      <c r="E1227" s="228" t="s">
        <v>19</v>
      </c>
      <c r="F1227" s="229" t="s">
        <v>607</v>
      </c>
      <c r="G1227" s="226"/>
      <c r="H1227" s="228" t="s">
        <v>19</v>
      </c>
      <c r="I1227" s="230"/>
      <c r="J1227" s="226"/>
      <c r="K1227" s="226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164</v>
      </c>
      <c r="AU1227" s="235" t="s">
        <v>79</v>
      </c>
      <c r="AV1227" s="13" t="s">
        <v>77</v>
      </c>
      <c r="AW1227" s="13" t="s">
        <v>31</v>
      </c>
      <c r="AX1227" s="13" t="s">
        <v>69</v>
      </c>
      <c r="AY1227" s="235" t="s">
        <v>153</v>
      </c>
    </row>
    <row r="1228" s="14" customFormat="1">
      <c r="A1228" s="14"/>
      <c r="B1228" s="236"/>
      <c r="C1228" s="237"/>
      <c r="D1228" s="227" t="s">
        <v>164</v>
      </c>
      <c r="E1228" s="238" t="s">
        <v>19</v>
      </c>
      <c r="F1228" s="239" t="s">
        <v>608</v>
      </c>
      <c r="G1228" s="237"/>
      <c r="H1228" s="240">
        <v>56.734999999999999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6" t="s">
        <v>164</v>
      </c>
      <c r="AU1228" s="246" t="s">
        <v>79</v>
      </c>
      <c r="AV1228" s="14" t="s">
        <v>79</v>
      </c>
      <c r="AW1228" s="14" t="s">
        <v>31</v>
      </c>
      <c r="AX1228" s="14" t="s">
        <v>69</v>
      </c>
      <c r="AY1228" s="246" t="s">
        <v>153</v>
      </c>
    </row>
    <row r="1229" s="13" customFormat="1">
      <c r="A1229" s="13"/>
      <c r="B1229" s="225"/>
      <c r="C1229" s="226"/>
      <c r="D1229" s="227" t="s">
        <v>164</v>
      </c>
      <c r="E1229" s="228" t="s">
        <v>19</v>
      </c>
      <c r="F1229" s="229" t="s">
        <v>541</v>
      </c>
      <c r="G1229" s="226"/>
      <c r="H1229" s="228" t="s">
        <v>19</v>
      </c>
      <c r="I1229" s="230"/>
      <c r="J1229" s="226"/>
      <c r="K1229" s="226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164</v>
      </c>
      <c r="AU1229" s="235" t="s">
        <v>79</v>
      </c>
      <c r="AV1229" s="13" t="s">
        <v>77</v>
      </c>
      <c r="AW1229" s="13" t="s">
        <v>31</v>
      </c>
      <c r="AX1229" s="13" t="s">
        <v>69</v>
      </c>
      <c r="AY1229" s="235" t="s">
        <v>153</v>
      </c>
    </row>
    <row r="1230" s="14" customFormat="1">
      <c r="A1230" s="14"/>
      <c r="B1230" s="236"/>
      <c r="C1230" s="237"/>
      <c r="D1230" s="227" t="s">
        <v>164</v>
      </c>
      <c r="E1230" s="238" t="s">
        <v>19</v>
      </c>
      <c r="F1230" s="239" t="s">
        <v>577</v>
      </c>
      <c r="G1230" s="237"/>
      <c r="H1230" s="240">
        <v>-2.8500000000000001</v>
      </c>
      <c r="I1230" s="241"/>
      <c r="J1230" s="237"/>
      <c r="K1230" s="237"/>
      <c r="L1230" s="242"/>
      <c r="M1230" s="243"/>
      <c r="N1230" s="244"/>
      <c r="O1230" s="244"/>
      <c r="P1230" s="244"/>
      <c r="Q1230" s="244"/>
      <c r="R1230" s="244"/>
      <c r="S1230" s="244"/>
      <c r="T1230" s="24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46" t="s">
        <v>164</v>
      </c>
      <c r="AU1230" s="246" t="s">
        <v>79</v>
      </c>
      <c r="AV1230" s="14" t="s">
        <v>79</v>
      </c>
      <c r="AW1230" s="14" t="s">
        <v>31</v>
      </c>
      <c r="AX1230" s="14" t="s">
        <v>69</v>
      </c>
      <c r="AY1230" s="246" t="s">
        <v>153</v>
      </c>
    </row>
    <row r="1231" s="14" customFormat="1">
      <c r="A1231" s="14"/>
      <c r="B1231" s="236"/>
      <c r="C1231" s="237"/>
      <c r="D1231" s="227" t="s">
        <v>164</v>
      </c>
      <c r="E1231" s="238" t="s">
        <v>19</v>
      </c>
      <c r="F1231" s="239" t="s">
        <v>578</v>
      </c>
      <c r="G1231" s="237"/>
      <c r="H1231" s="240">
        <v>-1.6000000000000001</v>
      </c>
      <c r="I1231" s="241"/>
      <c r="J1231" s="237"/>
      <c r="K1231" s="237"/>
      <c r="L1231" s="242"/>
      <c r="M1231" s="243"/>
      <c r="N1231" s="244"/>
      <c r="O1231" s="244"/>
      <c r="P1231" s="244"/>
      <c r="Q1231" s="244"/>
      <c r="R1231" s="244"/>
      <c r="S1231" s="244"/>
      <c r="T1231" s="24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6" t="s">
        <v>164</v>
      </c>
      <c r="AU1231" s="246" t="s">
        <v>79</v>
      </c>
      <c r="AV1231" s="14" t="s">
        <v>79</v>
      </c>
      <c r="AW1231" s="14" t="s">
        <v>31</v>
      </c>
      <c r="AX1231" s="14" t="s">
        <v>69</v>
      </c>
      <c r="AY1231" s="246" t="s">
        <v>153</v>
      </c>
    </row>
    <row r="1232" s="13" customFormat="1">
      <c r="A1232" s="13"/>
      <c r="B1232" s="225"/>
      <c r="C1232" s="226"/>
      <c r="D1232" s="227" t="s">
        <v>164</v>
      </c>
      <c r="E1232" s="228" t="s">
        <v>19</v>
      </c>
      <c r="F1232" s="229" t="s">
        <v>609</v>
      </c>
      <c r="G1232" s="226"/>
      <c r="H1232" s="228" t="s">
        <v>19</v>
      </c>
      <c r="I1232" s="230"/>
      <c r="J1232" s="226"/>
      <c r="K1232" s="226"/>
      <c r="L1232" s="231"/>
      <c r="M1232" s="232"/>
      <c r="N1232" s="233"/>
      <c r="O1232" s="233"/>
      <c r="P1232" s="233"/>
      <c r="Q1232" s="233"/>
      <c r="R1232" s="233"/>
      <c r="S1232" s="233"/>
      <c r="T1232" s="23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5" t="s">
        <v>164</v>
      </c>
      <c r="AU1232" s="235" t="s">
        <v>79</v>
      </c>
      <c r="AV1232" s="13" t="s">
        <v>77</v>
      </c>
      <c r="AW1232" s="13" t="s">
        <v>31</v>
      </c>
      <c r="AX1232" s="13" t="s">
        <v>69</v>
      </c>
      <c r="AY1232" s="235" t="s">
        <v>153</v>
      </c>
    </row>
    <row r="1233" s="14" customFormat="1">
      <c r="A1233" s="14"/>
      <c r="B1233" s="236"/>
      <c r="C1233" s="237"/>
      <c r="D1233" s="227" t="s">
        <v>164</v>
      </c>
      <c r="E1233" s="238" t="s">
        <v>19</v>
      </c>
      <c r="F1233" s="239" t="s">
        <v>610</v>
      </c>
      <c r="G1233" s="237"/>
      <c r="H1233" s="240">
        <v>55.033999999999999</v>
      </c>
      <c r="I1233" s="241"/>
      <c r="J1233" s="237"/>
      <c r="K1233" s="237"/>
      <c r="L1233" s="242"/>
      <c r="M1233" s="243"/>
      <c r="N1233" s="244"/>
      <c r="O1233" s="244"/>
      <c r="P1233" s="244"/>
      <c r="Q1233" s="244"/>
      <c r="R1233" s="244"/>
      <c r="S1233" s="244"/>
      <c r="T1233" s="245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6" t="s">
        <v>164</v>
      </c>
      <c r="AU1233" s="246" t="s">
        <v>79</v>
      </c>
      <c r="AV1233" s="14" t="s">
        <v>79</v>
      </c>
      <c r="AW1233" s="14" t="s">
        <v>31</v>
      </c>
      <c r="AX1233" s="14" t="s">
        <v>69</v>
      </c>
      <c r="AY1233" s="246" t="s">
        <v>153</v>
      </c>
    </row>
    <row r="1234" s="13" customFormat="1">
      <c r="A1234" s="13"/>
      <c r="B1234" s="225"/>
      <c r="C1234" s="226"/>
      <c r="D1234" s="227" t="s">
        <v>164</v>
      </c>
      <c r="E1234" s="228" t="s">
        <v>19</v>
      </c>
      <c r="F1234" s="229" t="s">
        <v>541</v>
      </c>
      <c r="G1234" s="226"/>
      <c r="H1234" s="228" t="s">
        <v>19</v>
      </c>
      <c r="I1234" s="230"/>
      <c r="J1234" s="226"/>
      <c r="K1234" s="226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164</v>
      </c>
      <c r="AU1234" s="235" t="s">
        <v>79</v>
      </c>
      <c r="AV1234" s="13" t="s">
        <v>77</v>
      </c>
      <c r="AW1234" s="13" t="s">
        <v>31</v>
      </c>
      <c r="AX1234" s="13" t="s">
        <v>69</v>
      </c>
      <c r="AY1234" s="235" t="s">
        <v>153</v>
      </c>
    </row>
    <row r="1235" s="14" customFormat="1">
      <c r="A1235" s="14"/>
      <c r="B1235" s="236"/>
      <c r="C1235" s="237"/>
      <c r="D1235" s="227" t="s">
        <v>164</v>
      </c>
      <c r="E1235" s="238" t="s">
        <v>19</v>
      </c>
      <c r="F1235" s="239" t="s">
        <v>542</v>
      </c>
      <c r="G1235" s="237"/>
      <c r="H1235" s="240">
        <v>-4.1799999999999997</v>
      </c>
      <c r="I1235" s="241"/>
      <c r="J1235" s="237"/>
      <c r="K1235" s="237"/>
      <c r="L1235" s="242"/>
      <c r="M1235" s="243"/>
      <c r="N1235" s="244"/>
      <c r="O1235" s="244"/>
      <c r="P1235" s="244"/>
      <c r="Q1235" s="244"/>
      <c r="R1235" s="244"/>
      <c r="S1235" s="244"/>
      <c r="T1235" s="245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6" t="s">
        <v>164</v>
      </c>
      <c r="AU1235" s="246" t="s">
        <v>79</v>
      </c>
      <c r="AV1235" s="14" t="s">
        <v>79</v>
      </c>
      <c r="AW1235" s="14" t="s">
        <v>31</v>
      </c>
      <c r="AX1235" s="14" t="s">
        <v>69</v>
      </c>
      <c r="AY1235" s="246" t="s">
        <v>153</v>
      </c>
    </row>
    <row r="1236" s="14" customFormat="1">
      <c r="A1236" s="14"/>
      <c r="B1236" s="236"/>
      <c r="C1236" s="237"/>
      <c r="D1236" s="227" t="s">
        <v>164</v>
      </c>
      <c r="E1236" s="238" t="s">
        <v>19</v>
      </c>
      <c r="F1236" s="239" t="s">
        <v>578</v>
      </c>
      <c r="G1236" s="237"/>
      <c r="H1236" s="240">
        <v>-1.6000000000000001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164</v>
      </c>
      <c r="AU1236" s="246" t="s">
        <v>79</v>
      </c>
      <c r="AV1236" s="14" t="s">
        <v>79</v>
      </c>
      <c r="AW1236" s="14" t="s">
        <v>31</v>
      </c>
      <c r="AX1236" s="14" t="s">
        <v>69</v>
      </c>
      <c r="AY1236" s="246" t="s">
        <v>153</v>
      </c>
    </row>
    <row r="1237" s="13" customFormat="1">
      <c r="A1237" s="13"/>
      <c r="B1237" s="225"/>
      <c r="C1237" s="226"/>
      <c r="D1237" s="227" t="s">
        <v>164</v>
      </c>
      <c r="E1237" s="228" t="s">
        <v>19</v>
      </c>
      <c r="F1237" s="229" t="s">
        <v>611</v>
      </c>
      <c r="G1237" s="226"/>
      <c r="H1237" s="228" t="s">
        <v>19</v>
      </c>
      <c r="I1237" s="230"/>
      <c r="J1237" s="226"/>
      <c r="K1237" s="226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164</v>
      </c>
      <c r="AU1237" s="235" t="s">
        <v>79</v>
      </c>
      <c r="AV1237" s="13" t="s">
        <v>77</v>
      </c>
      <c r="AW1237" s="13" t="s">
        <v>31</v>
      </c>
      <c r="AX1237" s="13" t="s">
        <v>69</v>
      </c>
      <c r="AY1237" s="235" t="s">
        <v>153</v>
      </c>
    </row>
    <row r="1238" s="14" customFormat="1">
      <c r="A1238" s="14"/>
      <c r="B1238" s="236"/>
      <c r="C1238" s="237"/>
      <c r="D1238" s="227" t="s">
        <v>164</v>
      </c>
      <c r="E1238" s="238" t="s">
        <v>19</v>
      </c>
      <c r="F1238" s="239" t="s">
        <v>552</v>
      </c>
      <c r="G1238" s="237"/>
      <c r="H1238" s="240">
        <v>9.827</v>
      </c>
      <c r="I1238" s="241"/>
      <c r="J1238" s="237"/>
      <c r="K1238" s="237"/>
      <c r="L1238" s="242"/>
      <c r="M1238" s="243"/>
      <c r="N1238" s="244"/>
      <c r="O1238" s="244"/>
      <c r="P1238" s="244"/>
      <c r="Q1238" s="244"/>
      <c r="R1238" s="244"/>
      <c r="S1238" s="244"/>
      <c r="T1238" s="245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6" t="s">
        <v>164</v>
      </c>
      <c r="AU1238" s="246" t="s">
        <v>79</v>
      </c>
      <c r="AV1238" s="14" t="s">
        <v>79</v>
      </c>
      <c r="AW1238" s="14" t="s">
        <v>31</v>
      </c>
      <c r="AX1238" s="14" t="s">
        <v>69</v>
      </c>
      <c r="AY1238" s="246" t="s">
        <v>153</v>
      </c>
    </row>
    <row r="1239" s="13" customFormat="1">
      <c r="A1239" s="13"/>
      <c r="B1239" s="225"/>
      <c r="C1239" s="226"/>
      <c r="D1239" s="227" t="s">
        <v>164</v>
      </c>
      <c r="E1239" s="228" t="s">
        <v>19</v>
      </c>
      <c r="F1239" s="229" t="s">
        <v>541</v>
      </c>
      <c r="G1239" s="226"/>
      <c r="H1239" s="228" t="s">
        <v>19</v>
      </c>
      <c r="I1239" s="230"/>
      <c r="J1239" s="226"/>
      <c r="K1239" s="226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164</v>
      </c>
      <c r="AU1239" s="235" t="s">
        <v>79</v>
      </c>
      <c r="AV1239" s="13" t="s">
        <v>77</v>
      </c>
      <c r="AW1239" s="13" t="s">
        <v>31</v>
      </c>
      <c r="AX1239" s="13" t="s">
        <v>69</v>
      </c>
      <c r="AY1239" s="235" t="s">
        <v>153</v>
      </c>
    </row>
    <row r="1240" s="14" customFormat="1">
      <c r="A1240" s="14"/>
      <c r="B1240" s="236"/>
      <c r="C1240" s="237"/>
      <c r="D1240" s="227" t="s">
        <v>164</v>
      </c>
      <c r="E1240" s="238" t="s">
        <v>19</v>
      </c>
      <c r="F1240" s="239" t="s">
        <v>547</v>
      </c>
      <c r="G1240" s="237"/>
      <c r="H1240" s="240">
        <v>-1.3999999999999999</v>
      </c>
      <c r="I1240" s="241"/>
      <c r="J1240" s="237"/>
      <c r="K1240" s="237"/>
      <c r="L1240" s="242"/>
      <c r="M1240" s="243"/>
      <c r="N1240" s="244"/>
      <c r="O1240" s="244"/>
      <c r="P1240" s="244"/>
      <c r="Q1240" s="244"/>
      <c r="R1240" s="244"/>
      <c r="S1240" s="244"/>
      <c r="T1240" s="24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6" t="s">
        <v>164</v>
      </c>
      <c r="AU1240" s="246" t="s">
        <v>79</v>
      </c>
      <c r="AV1240" s="14" t="s">
        <v>79</v>
      </c>
      <c r="AW1240" s="14" t="s">
        <v>31</v>
      </c>
      <c r="AX1240" s="14" t="s">
        <v>69</v>
      </c>
      <c r="AY1240" s="246" t="s">
        <v>153</v>
      </c>
    </row>
    <row r="1241" s="13" customFormat="1">
      <c r="A1241" s="13"/>
      <c r="B1241" s="225"/>
      <c r="C1241" s="226"/>
      <c r="D1241" s="227" t="s">
        <v>164</v>
      </c>
      <c r="E1241" s="228" t="s">
        <v>19</v>
      </c>
      <c r="F1241" s="229" t="s">
        <v>612</v>
      </c>
      <c r="G1241" s="226"/>
      <c r="H1241" s="228" t="s">
        <v>19</v>
      </c>
      <c r="I1241" s="230"/>
      <c r="J1241" s="226"/>
      <c r="K1241" s="226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164</v>
      </c>
      <c r="AU1241" s="235" t="s">
        <v>79</v>
      </c>
      <c r="AV1241" s="13" t="s">
        <v>77</v>
      </c>
      <c r="AW1241" s="13" t="s">
        <v>31</v>
      </c>
      <c r="AX1241" s="13" t="s">
        <v>69</v>
      </c>
      <c r="AY1241" s="235" t="s">
        <v>153</v>
      </c>
    </row>
    <row r="1242" s="14" customFormat="1">
      <c r="A1242" s="14"/>
      <c r="B1242" s="236"/>
      <c r="C1242" s="237"/>
      <c r="D1242" s="227" t="s">
        <v>164</v>
      </c>
      <c r="E1242" s="238" t="s">
        <v>19</v>
      </c>
      <c r="F1242" s="239" t="s">
        <v>583</v>
      </c>
      <c r="G1242" s="237"/>
      <c r="H1242" s="240">
        <v>52.706000000000003</v>
      </c>
      <c r="I1242" s="241"/>
      <c r="J1242" s="237"/>
      <c r="K1242" s="237"/>
      <c r="L1242" s="242"/>
      <c r="M1242" s="243"/>
      <c r="N1242" s="244"/>
      <c r="O1242" s="244"/>
      <c r="P1242" s="244"/>
      <c r="Q1242" s="244"/>
      <c r="R1242" s="244"/>
      <c r="S1242" s="244"/>
      <c r="T1242" s="24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46" t="s">
        <v>164</v>
      </c>
      <c r="AU1242" s="246" t="s">
        <v>79</v>
      </c>
      <c r="AV1242" s="14" t="s">
        <v>79</v>
      </c>
      <c r="AW1242" s="14" t="s">
        <v>31</v>
      </c>
      <c r="AX1242" s="14" t="s">
        <v>69</v>
      </c>
      <c r="AY1242" s="246" t="s">
        <v>153</v>
      </c>
    </row>
    <row r="1243" s="13" customFormat="1">
      <c r="A1243" s="13"/>
      <c r="B1243" s="225"/>
      <c r="C1243" s="226"/>
      <c r="D1243" s="227" t="s">
        <v>164</v>
      </c>
      <c r="E1243" s="228" t="s">
        <v>19</v>
      </c>
      <c r="F1243" s="229" t="s">
        <v>541</v>
      </c>
      <c r="G1243" s="226"/>
      <c r="H1243" s="228" t="s">
        <v>19</v>
      </c>
      <c r="I1243" s="230"/>
      <c r="J1243" s="226"/>
      <c r="K1243" s="226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164</v>
      </c>
      <c r="AU1243" s="235" t="s">
        <v>79</v>
      </c>
      <c r="AV1243" s="13" t="s">
        <v>77</v>
      </c>
      <c r="AW1243" s="13" t="s">
        <v>31</v>
      </c>
      <c r="AX1243" s="13" t="s">
        <v>69</v>
      </c>
      <c r="AY1243" s="235" t="s">
        <v>153</v>
      </c>
    </row>
    <row r="1244" s="14" customFormat="1">
      <c r="A1244" s="14"/>
      <c r="B1244" s="236"/>
      <c r="C1244" s="237"/>
      <c r="D1244" s="227" t="s">
        <v>164</v>
      </c>
      <c r="E1244" s="238" t="s">
        <v>19</v>
      </c>
      <c r="F1244" s="239" t="s">
        <v>543</v>
      </c>
      <c r="G1244" s="237"/>
      <c r="H1244" s="240">
        <v>-1.8</v>
      </c>
      <c r="I1244" s="241"/>
      <c r="J1244" s="237"/>
      <c r="K1244" s="237"/>
      <c r="L1244" s="242"/>
      <c r="M1244" s="243"/>
      <c r="N1244" s="244"/>
      <c r="O1244" s="244"/>
      <c r="P1244" s="244"/>
      <c r="Q1244" s="244"/>
      <c r="R1244" s="244"/>
      <c r="S1244" s="244"/>
      <c r="T1244" s="24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6" t="s">
        <v>164</v>
      </c>
      <c r="AU1244" s="246" t="s">
        <v>79</v>
      </c>
      <c r="AV1244" s="14" t="s">
        <v>79</v>
      </c>
      <c r="AW1244" s="14" t="s">
        <v>31</v>
      </c>
      <c r="AX1244" s="14" t="s">
        <v>69</v>
      </c>
      <c r="AY1244" s="246" t="s">
        <v>153</v>
      </c>
    </row>
    <row r="1245" s="14" customFormat="1">
      <c r="A1245" s="14"/>
      <c r="B1245" s="236"/>
      <c r="C1245" s="237"/>
      <c r="D1245" s="227" t="s">
        <v>164</v>
      </c>
      <c r="E1245" s="238" t="s">
        <v>19</v>
      </c>
      <c r="F1245" s="239" t="s">
        <v>547</v>
      </c>
      <c r="G1245" s="237"/>
      <c r="H1245" s="240">
        <v>-1.3999999999999999</v>
      </c>
      <c r="I1245" s="241"/>
      <c r="J1245" s="237"/>
      <c r="K1245" s="237"/>
      <c r="L1245" s="242"/>
      <c r="M1245" s="243"/>
      <c r="N1245" s="244"/>
      <c r="O1245" s="244"/>
      <c r="P1245" s="244"/>
      <c r="Q1245" s="244"/>
      <c r="R1245" s="244"/>
      <c r="S1245" s="244"/>
      <c r="T1245" s="24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46" t="s">
        <v>164</v>
      </c>
      <c r="AU1245" s="246" t="s">
        <v>79</v>
      </c>
      <c r="AV1245" s="14" t="s">
        <v>79</v>
      </c>
      <c r="AW1245" s="14" t="s">
        <v>31</v>
      </c>
      <c r="AX1245" s="14" t="s">
        <v>69</v>
      </c>
      <c r="AY1245" s="246" t="s">
        <v>153</v>
      </c>
    </row>
    <row r="1246" s="14" customFormat="1">
      <c r="A1246" s="14"/>
      <c r="B1246" s="236"/>
      <c r="C1246" s="237"/>
      <c r="D1246" s="227" t="s">
        <v>164</v>
      </c>
      <c r="E1246" s="238" t="s">
        <v>19</v>
      </c>
      <c r="F1246" s="239" t="s">
        <v>584</v>
      </c>
      <c r="G1246" s="237"/>
      <c r="H1246" s="240">
        <v>-1.8400000000000001</v>
      </c>
      <c r="I1246" s="241"/>
      <c r="J1246" s="237"/>
      <c r="K1246" s="237"/>
      <c r="L1246" s="242"/>
      <c r="M1246" s="243"/>
      <c r="N1246" s="244"/>
      <c r="O1246" s="244"/>
      <c r="P1246" s="244"/>
      <c r="Q1246" s="244"/>
      <c r="R1246" s="244"/>
      <c r="S1246" s="244"/>
      <c r="T1246" s="24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6" t="s">
        <v>164</v>
      </c>
      <c r="AU1246" s="246" t="s">
        <v>79</v>
      </c>
      <c r="AV1246" s="14" t="s">
        <v>79</v>
      </c>
      <c r="AW1246" s="14" t="s">
        <v>31</v>
      </c>
      <c r="AX1246" s="14" t="s">
        <v>69</v>
      </c>
      <c r="AY1246" s="246" t="s">
        <v>153</v>
      </c>
    </row>
    <row r="1247" s="13" customFormat="1">
      <c r="A1247" s="13"/>
      <c r="B1247" s="225"/>
      <c r="C1247" s="226"/>
      <c r="D1247" s="227" t="s">
        <v>164</v>
      </c>
      <c r="E1247" s="228" t="s">
        <v>19</v>
      </c>
      <c r="F1247" s="229" t="s">
        <v>613</v>
      </c>
      <c r="G1247" s="226"/>
      <c r="H1247" s="228" t="s">
        <v>19</v>
      </c>
      <c r="I1247" s="230"/>
      <c r="J1247" s="226"/>
      <c r="K1247" s="226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164</v>
      </c>
      <c r="AU1247" s="235" t="s">
        <v>79</v>
      </c>
      <c r="AV1247" s="13" t="s">
        <v>77</v>
      </c>
      <c r="AW1247" s="13" t="s">
        <v>31</v>
      </c>
      <c r="AX1247" s="13" t="s">
        <v>69</v>
      </c>
      <c r="AY1247" s="235" t="s">
        <v>153</v>
      </c>
    </row>
    <row r="1248" s="14" customFormat="1">
      <c r="A1248" s="14"/>
      <c r="B1248" s="236"/>
      <c r="C1248" s="237"/>
      <c r="D1248" s="227" t="s">
        <v>164</v>
      </c>
      <c r="E1248" s="238" t="s">
        <v>19</v>
      </c>
      <c r="F1248" s="239" t="s">
        <v>614</v>
      </c>
      <c r="G1248" s="237"/>
      <c r="H1248" s="240">
        <v>14.846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6" t="s">
        <v>164</v>
      </c>
      <c r="AU1248" s="246" t="s">
        <v>79</v>
      </c>
      <c r="AV1248" s="14" t="s">
        <v>79</v>
      </c>
      <c r="AW1248" s="14" t="s">
        <v>31</v>
      </c>
      <c r="AX1248" s="14" t="s">
        <v>69</v>
      </c>
      <c r="AY1248" s="246" t="s">
        <v>153</v>
      </c>
    </row>
    <row r="1249" s="13" customFormat="1">
      <c r="A1249" s="13"/>
      <c r="B1249" s="225"/>
      <c r="C1249" s="226"/>
      <c r="D1249" s="227" t="s">
        <v>164</v>
      </c>
      <c r="E1249" s="228" t="s">
        <v>19</v>
      </c>
      <c r="F1249" s="229" t="s">
        <v>541</v>
      </c>
      <c r="G1249" s="226"/>
      <c r="H1249" s="228" t="s">
        <v>19</v>
      </c>
      <c r="I1249" s="230"/>
      <c r="J1249" s="226"/>
      <c r="K1249" s="226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164</v>
      </c>
      <c r="AU1249" s="235" t="s">
        <v>79</v>
      </c>
      <c r="AV1249" s="13" t="s">
        <v>77</v>
      </c>
      <c r="AW1249" s="13" t="s">
        <v>31</v>
      </c>
      <c r="AX1249" s="13" t="s">
        <v>69</v>
      </c>
      <c r="AY1249" s="235" t="s">
        <v>153</v>
      </c>
    </row>
    <row r="1250" s="14" customFormat="1">
      <c r="A1250" s="14"/>
      <c r="B1250" s="236"/>
      <c r="C1250" s="237"/>
      <c r="D1250" s="227" t="s">
        <v>164</v>
      </c>
      <c r="E1250" s="238" t="s">
        <v>19</v>
      </c>
      <c r="F1250" s="239" t="s">
        <v>615</v>
      </c>
      <c r="G1250" s="237"/>
      <c r="H1250" s="240">
        <v>-1.2</v>
      </c>
      <c r="I1250" s="241"/>
      <c r="J1250" s="237"/>
      <c r="K1250" s="237"/>
      <c r="L1250" s="242"/>
      <c r="M1250" s="243"/>
      <c r="N1250" s="244"/>
      <c r="O1250" s="244"/>
      <c r="P1250" s="244"/>
      <c r="Q1250" s="244"/>
      <c r="R1250" s="244"/>
      <c r="S1250" s="244"/>
      <c r="T1250" s="24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6" t="s">
        <v>164</v>
      </c>
      <c r="AU1250" s="246" t="s">
        <v>79</v>
      </c>
      <c r="AV1250" s="14" t="s">
        <v>79</v>
      </c>
      <c r="AW1250" s="14" t="s">
        <v>31</v>
      </c>
      <c r="AX1250" s="14" t="s">
        <v>69</v>
      </c>
      <c r="AY1250" s="246" t="s">
        <v>153</v>
      </c>
    </row>
    <row r="1251" s="13" customFormat="1">
      <c r="A1251" s="13"/>
      <c r="B1251" s="225"/>
      <c r="C1251" s="226"/>
      <c r="D1251" s="227" t="s">
        <v>164</v>
      </c>
      <c r="E1251" s="228" t="s">
        <v>19</v>
      </c>
      <c r="F1251" s="229" t="s">
        <v>616</v>
      </c>
      <c r="G1251" s="226"/>
      <c r="H1251" s="228" t="s">
        <v>19</v>
      </c>
      <c r="I1251" s="230"/>
      <c r="J1251" s="226"/>
      <c r="K1251" s="226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164</v>
      </c>
      <c r="AU1251" s="235" t="s">
        <v>79</v>
      </c>
      <c r="AV1251" s="13" t="s">
        <v>77</v>
      </c>
      <c r="AW1251" s="13" t="s">
        <v>31</v>
      </c>
      <c r="AX1251" s="13" t="s">
        <v>69</v>
      </c>
      <c r="AY1251" s="235" t="s">
        <v>153</v>
      </c>
    </row>
    <row r="1252" s="14" customFormat="1">
      <c r="A1252" s="14"/>
      <c r="B1252" s="236"/>
      <c r="C1252" s="237"/>
      <c r="D1252" s="227" t="s">
        <v>164</v>
      </c>
      <c r="E1252" s="238" t="s">
        <v>19</v>
      </c>
      <c r="F1252" s="239" t="s">
        <v>614</v>
      </c>
      <c r="G1252" s="237"/>
      <c r="H1252" s="240">
        <v>14.846</v>
      </c>
      <c r="I1252" s="241"/>
      <c r="J1252" s="237"/>
      <c r="K1252" s="237"/>
      <c r="L1252" s="242"/>
      <c r="M1252" s="243"/>
      <c r="N1252" s="244"/>
      <c r="O1252" s="244"/>
      <c r="P1252" s="244"/>
      <c r="Q1252" s="244"/>
      <c r="R1252" s="244"/>
      <c r="S1252" s="244"/>
      <c r="T1252" s="24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6" t="s">
        <v>164</v>
      </c>
      <c r="AU1252" s="246" t="s">
        <v>79</v>
      </c>
      <c r="AV1252" s="14" t="s">
        <v>79</v>
      </c>
      <c r="AW1252" s="14" t="s">
        <v>31</v>
      </c>
      <c r="AX1252" s="14" t="s">
        <v>69</v>
      </c>
      <c r="AY1252" s="246" t="s">
        <v>153</v>
      </c>
    </row>
    <row r="1253" s="13" customFormat="1">
      <c r="A1253" s="13"/>
      <c r="B1253" s="225"/>
      <c r="C1253" s="226"/>
      <c r="D1253" s="227" t="s">
        <v>164</v>
      </c>
      <c r="E1253" s="228" t="s">
        <v>19</v>
      </c>
      <c r="F1253" s="229" t="s">
        <v>541</v>
      </c>
      <c r="G1253" s="226"/>
      <c r="H1253" s="228" t="s">
        <v>19</v>
      </c>
      <c r="I1253" s="230"/>
      <c r="J1253" s="226"/>
      <c r="K1253" s="226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164</v>
      </c>
      <c r="AU1253" s="235" t="s">
        <v>79</v>
      </c>
      <c r="AV1253" s="13" t="s">
        <v>77</v>
      </c>
      <c r="AW1253" s="13" t="s">
        <v>31</v>
      </c>
      <c r="AX1253" s="13" t="s">
        <v>69</v>
      </c>
      <c r="AY1253" s="235" t="s">
        <v>153</v>
      </c>
    </row>
    <row r="1254" s="14" customFormat="1">
      <c r="A1254" s="14"/>
      <c r="B1254" s="236"/>
      <c r="C1254" s="237"/>
      <c r="D1254" s="227" t="s">
        <v>164</v>
      </c>
      <c r="E1254" s="238" t="s">
        <v>19</v>
      </c>
      <c r="F1254" s="239" t="s">
        <v>615</v>
      </c>
      <c r="G1254" s="237"/>
      <c r="H1254" s="240">
        <v>-1.2</v>
      </c>
      <c r="I1254" s="241"/>
      <c r="J1254" s="237"/>
      <c r="K1254" s="237"/>
      <c r="L1254" s="242"/>
      <c r="M1254" s="243"/>
      <c r="N1254" s="244"/>
      <c r="O1254" s="244"/>
      <c r="P1254" s="244"/>
      <c r="Q1254" s="244"/>
      <c r="R1254" s="244"/>
      <c r="S1254" s="244"/>
      <c r="T1254" s="245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6" t="s">
        <v>164</v>
      </c>
      <c r="AU1254" s="246" t="s">
        <v>79</v>
      </c>
      <c r="AV1254" s="14" t="s">
        <v>79</v>
      </c>
      <c r="AW1254" s="14" t="s">
        <v>31</v>
      </c>
      <c r="AX1254" s="14" t="s">
        <v>69</v>
      </c>
      <c r="AY1254" s="246" t="s">
        <v>153</v>
      </c>
    </row>
    <row r="1255" s="13" customFormat="1">
      <c r="A1255" s="13"/>
      <c r="B1255" s="225"/>
      <c r="C1255" s="226"/>
      <c r="D1255" s="227" t="s">
        <v>164</v>
      </c>
      <c r="E1255" s="228" t="s">
        <v>19</v>
      </c>
      <c r="F1255" s="229" t="s">
        <v>618</v>
      </c>
      <c r="G1255" s="226"/>
      <c r="H1255" s="228" t="s">
        <v>19</v>
      </c>
      <c r="I1255" s="230"/>
      <c r="J1255" s="226"/>
      <c r="K1255" s="226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164</v>
      </c>
      <c r="AU1255" s="235" t="s">
        <v>79</v>
      </c>
      <c r="AV1255" s="13" t="s">
        <v>77</v>
      </c>
      <c r="AW1255" s="13" t="s">
        <v>31</v>
      </c>
      <c r="AX1255" s="13" t="s">
        <v>69</v>
      </c>
      <c r="AY1255" s="235" t="s">
        <v>153</v>
      </c>
    </row>
    <row r="1256" s="14" customFormat="1">
      <c r="A1256" s="14"/>
      <c r="B1256" s="236"/>
      <c r="C1256" s="237"/>
      <c r="D1256" s="227" t="s">
        <v>164</v>
      </c>
      <c r="E1256" s="238" t="s">
        <v>19</v>
      </c>
      <c r="F1256" s="239" t="s">
        <v>958</v>
      </c>
      <c r="G1256" s="237"/>
      <c r="H1256" s="240">
        <v>24.852</v>
      </c>
      <c r="I1256" s="241"/>
      <c r="J1256" s="237"/>
      <c r="K1256" s="237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6" t="s">
        <v>164</v>
      </c>
      <c r="AU1256" s="246" t="s">
        <v>79</v>
      </c>
      <c r="AV1256" s="14" t="s">
        <v>79</v>
      </c>
      <c r="AW1256" s="14" t="s">
        <v>31</v>
      </c>
      <c r="AX1256" s="14" t="s">
        <v>69</v>
      </c>
      <c r="AY1256" s="246" t="s">
        <v>153</v>
      </c>
    </row>
    <row r="1257" s="13" customFormat="1">
      <c r="A1257" s="13"/>
      <c r="B1257" s="225"/>
      <c r="C1257" s="226"/>
      <c r="D1257" s="227" t="s">
        <v>164</v>
      </c>
      <c r="E1257" s="228" t="s">
        <v>19</v>
      </c>
      <c r="F1257" s="229" t="s">
        <v>541</v>
      </c>
      <c r="G1257" s="226"/>
      <c r="H1257" s="228" t="s">
        <v>19</v>
      </c>
      <c r="I1257" s="230"/>
      <c r="J1257" s="226"/>
      <c r="K1257" s="226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164</v>
      </c>
      <c r="AU1257" s="235" t="s">
        <v>79</v>
      </c>
      <c r="AV1257" s="13" t="s">
        <v>77</v>
      </c>
      <c r="AW1257" s="13" t="s">
        <v>31</v>
      </c>
      <c r="AX1257" s="13" t="s">
        <v>69</v>
      </c>
      <c r="AY1257" s="235" t="s">
        <v>153</v>
      </c>
    </row>
    <row r="1258" s="14" customFormat="1">
      <c r="A1258" s="14"/>
      <c r="B1258" s="236"/>
      <c r="C1258" s="237"/>
      <c r="D1258" s="227" t="s">
        <v>164</v>
      </c>
      <c r="E1258" s="238" t="s">
        <v>19</v>
      </c>
      <c r="F1258" s="239" t="s">
        <v>590</v>
      </c>
      <c r="G1258" s="237"/>
      <c r="H1258" s="240">
        <v>-2.7999999999999998</v>
      </c>
      <c r="I1258" s="241"/>
      <c r="J1258" s="237"/>
      <c r="K1258" s="237"/>
      <c r="L1258" s="242"/>
      <c r="M1258" s="243"/>
      <c r="N1258" s="244"/>
      <c r="O1258" s="244"/>
      <c r="P1258" s="244"/>
      <c r="Q1258" s="244"/>
      <c r="R1258" s="244"/>
      <c r="S1258" s="244"/>
      <c r="T1258" s="24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46" t="s">
        <v>164</v>
      </c>
      <c r="AU1258" s="246" t="s">
        <v>79</v>
      </c>
      <c r="AV1258" s="14" t="s">
        <v>79</v>
      </c>
      <c r="AW1258" s="14" t="s">
        <v>31</v>
      </c>
      <c r="AX1258" s="14" t="s">
        <v>69</v>
      </c>
      <c r="AY1258" s="246" t="s">
        <v>153</v>
      </c>
    </row>
    <row r="1259" s="13" customFormat="1">
      <c r="A1259" s="13"/>
      <c r="B1259" s="225"/>
      <c r="C1259" s="226"/>
      <c r="D1259" s="227" t="s">
        <v>164</v>
      </c>
      <c r="E1259" s="228" t="s">
        <v>19</v>
      </c>
      <c r="F1259" s="229" t="s">
        <v>621</v>
      </c>
      <c r="G1259" s="226"/>
      <c r="H1259" s="228" t="s">
        <v>19</v>
      </c>
      <c r="I1259" s="230"/>
      <c r="J1259" s="226"/>
      <c r="K1259" s="226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164</v>
      </c>
      <c r="AU1259" s="235" t="s">
        <v>79</v>
      </c>
      <c r="AV1259" s="13" t="s">
        <v>77</v>
      </c>
      <c r="AW1259" s="13" t="s">
        <v>31</v>
      </c>
      <c r="AX1259" s="13" t="s">
        <v>69</v>
      </c>
      <c r="AY1259" s="235" t="s">
        <v>153</v>
      </c>
    </row>
    <row r="1260" s="14" customFormat="1">
      <c r="A1260" s="14"/>
      <c r="B1260" s="236"/>
      <c r="C1260" s="237"/>
      <c r="D1260" s="227" t="s">
        <v>164</v>
      </c>
      <c r="E1260" s="238" t="s">
        <v>19</v>
      </c>
      <c r="F1260" s="239" t="s">
        <v>622</v>
      </c>
      <c r="G1260" s="237"/>
      <c r="H1260" s="240">
        <v>58.533000000000001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6" t="s">
        <v>164</v>
      </c>
      <c r="AU1260" s="246" t="s">
        <v>79</v>
      </c>
      <c r="AV1260" s="14" t="s">
        <v>79</v>
      </c>
      <c r="AW1260" s="14" t="s">
        <v>31</v>
      </c>
      <c r="AX1260" s="14" t="s">
        <v>69</v>
      </c>
      <c r="AY1260" s="246" t="s">
        <v>153</v>
      </c>
    </row>
    <row r="1261" s="13" customFormat="1">
      <c r="A1261" s="13"/>
      <c r="B1261" s="225"/>
      <c r="C1261" s="226"/>
      <c r="D1261" s="227" t="s">
        <v>164</v>
      </c>
      <c r="E1261" s="228" t="s">
        <v>19</v>
      </c>
      <c r="F1261" s="229" t="s">
        <v>541</v>
      </c>
      <c r="G1261" s="226"/>
      <c r="H1261" s="228" t="s">
        <v>19</v>
      </c>
      <c r="I1261" s="230"/>
      <c r="J1261" s="226"/>
      <c r="K1261" s="226"/>
      <c r="L1261" s="231"/>
      <c r="M1261" s="232"/>
      <c r="N1261" s="233"/>
      <c r="O1261" s="233"/>
      <c r="P1261" s="233"/>
      <c r="Q1261" s="233"/>
      <c r="R1261" s="233"/>
      <c r="S1261" s="233"/>
      <c r="T1261" s="23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5" t="s">
        <v>164</v>
      </c>
      <c r="AU1261" s="235" t="s">
        <v>79</v>
      </c>
      <c r="AV1261" s="13" t="s">
        <v>77</v>
      </c>
      <c r="AW1261" s="13" t="s">
        <v>31</v>
      </c>
      <c r="AX1261" s="13" t="s">
        <v>69</v>
      </c>
      <c r="AY1261" s="235" t="s">
        <v>153</v>
      </c>
    </row>
    <row r="1262" s="14" customFormat="1">
      <c r="A1262" s="14"/>
      <c r="B1262" s="236"/>
      <c r="C1262" s="237"/>
      <c r="D1262" s="227" t="s">
        <v>164</v>
      </c>
      <c r="E1262" s="238" t="s">
        <v>19</v>
      </c>
      <c r="F1262" s="239" t="s">
        <v>623</v>
      </c>
      <c r="G1262" s="237"/>
      <c r="H1262" s="240">
        <v>-8</v>
      </c>
      <c r="I1262" s="241"/>
      <c r="J1262" s="237"/>
      <c r="K1262" s="237"/>
      <c r="L1262" s="242"/>
      <c r="M1262" s="243"/>
      <c r="N1262" s="244"/>
      <c r="O1262" s="244"/>
      <c r="P1262" s="244"/>
      <c r="Q1262" s="244"/>
      <c r="R1262" s="244"/>
      <c r="S1262" s="244"/>
      <c r="T1262" s="245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6" t="s">
        <v>164</v>
      </c>
      <c r="AU1262" s="246" t="s">
        <v>79</v>
      </c>
      <c r="AV1262" s="14" t="s">
        <v>79</v>
      </c>
      <c r="AW1262" s="14" t="s">
        <v>31</v>
      </c>
      <c r="AX1262" s="14" t="s">
        <v>69</v>
      </c>
      <c r="AY1262" s="246" t="s">
        <v>153</v>
      </c>
    </row>
    <row r="1263" s="14" customFormat="1">
      <c r="A1263" s="14"/>
      <c r="B1263" s="236"/>
      <c r="C1263" s="237"/>
      <c r="D1263" s="227" t="s">
        <v>164</v>
      </c>
      <c r="E1263" s="238" t="s">
        <v>19</v>
      </c>
      <c r="F1263" s="239" t="s">
        <v>547</v>
      </c>
      <c r="G1263" s="237"/>
      <c r="H1263" s="240">
        <v>-1.3999999999999999</v>
      </c>
      <c r="I1263" s="241"/>
      <c r="J1263" s="237"/>
      <c r="K1263" s="237"/>
      <c r="L1263" s="242"/>
      <c r="M1263" s="243"/>
      <c r="N1263" s="244"/>
      <c r="O1263" s="244"/>
      <c r="P1263" s="244"/>
      <c r="Q1263" s="244"/>
      <c r="R1263" s="244"/>
      <c r="S1263" s="244"/>
      <c r="T1263" s="24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6" t="s">
        <v>164</v>
      </c>
      <c r="AU1263" s="246" t="s">
        <v>79</v>
      </c>
      <c r="AV1263" s="14" t="s">
        <v>79</v>
      </c>
      <c r="AW1263" s="14" t="s">
        <v>31</v>
      </c>
      <c r="AX1263" s="14" t="s">
        <v>69</v>
      </c>
      <c r="AY1263" s="246" t="s">
        <v>153</v>
      </c>
    </row>
    <row r="1264" s="14" customFormat="1">
      <c r="A1264" s="14"/>
      <c r="B1264" s="236"/>
      <c r="C1264" s="237"/>
      <c r="D1264" s="227" t="s">
        <v>164</v>
      </c>
      <c r="E1264" s="238" t="s">
        <v>19</v>
      </c>
      <c r="F1264" s="239" t="s">
        <v>615</v>
      </c>
      <c r="G1264" s="237"/>
      <c r="H1264" s="240">
        <v>-1.2</v>
      </c>
      <c r="I1264" s="241"/>
      <c r="J1264" s="237"/>
      <c r="K1264" s="237"/>
      <c r="L1264" s="242"/>
      <c r="M1264" s="243"/>
      <c r="N1264" s="244"/>
      <c r="O1264" s="244"/>
      <c r="P1264" s="244"/>
      <c r="Q1264" s="244"/>
      <c r="R1264" s="244"/>
      <c r="S1264" s="244"/>
      <c r="T1264" s="24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6" t="s">
        <v>164</v>
      </c>
      <c r="AU1264" s="246" t="s">
        <v>79</v>
      </c>
      <c r="AV1264" s="14" t="s">
        <v>79</v>
      </c>
      <c r="AW1264" s="14" t="s">
        <v>31</v>
      </c>
      <c r="AX1264" s="14" t="s">
        <v>69</v>
      </c>
      <c r="AY1264" s="246" t="s">
        <v>153</v>
      </c>
    </row>
    <row r="1265" s="14" customFormat="1">
      <c r="A1265" s="14"/>
      <c r="B1265" s="236"/>
      <c r="C1265" s="237"/>
      <c r="D1265" s="227" t="s">
        <v>164</v>
      </c>
      <c r="E1265" s="238" t="s">
        <v>19</v>
      </c>
      <c r="F1265" s="239" t="s">
        <v>543</v>
      </c>
      <c r="G1265" s="237"/>
      <c r="H1265" s="240">
        <v>-1.8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6" t="s">
        <v>164</v>
      </c>
      <c r="AU1265" s="246" t="s">
        <v>79</v>
      </c>
      <c r="AV1265" s="14" t="s">
        <v>79</v>
      </c>
      <c r="AW1265" s="14" t="s">
        <v>31</v>
      </c>
      <c r="AX1265" s="14" t="s">
        <v>69</v>
      </c>
      <c r="AY1265" s="246" t="s">
        <v>153</v>
      </c>
    </row>
    <row r="1266" s="13" customFormat="1">
      <c r="A1266" s="13"/>
      <c r="B1266" s="225"/>
      <c r="C1266" s="226"/>
      <c r="D1266" s="227" t="s">
        <v>164</v>
      </c>
      <c r="E1266" s="228" t="s">
        <v>19</v>
      </c>
      <c r="F1266" s="229" t="s">
        <v>624</v>
      </c>
      <c r="G1266" s="226"/>
      <c r="H1266" s="228" t="s">
        <v>19</v>
      </c>
      <c r="I1266" s="230"/>
      <c r="J1266" s="226"/>
      <c r="K1266" s="226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164</v>
      </c>
      <c r="AU1266" s="235" t="s">
        <v>79</v>
      </c>
      <c r="AV1266" s="13" t="s">
        <v>77</v>
      </c>
      <c r="AW1266" s="13" t="s">
        <v>31</v>
      </c>
      <c r="AX1266" s="13" t="s">
        <v>69</v>
      </c>
      <c r="AY1266" s="235" t="s">
        <v>153</v>
      </c>
    </row>
    <row r="1267" s="14" customFormat="1">
      <c r="A1267" s="14"/>
      <c r="B1267" s="236"/>
      <c r="C1267" s="237"/>
      <c r="D1267" s="227" t="s">
        <v>164</v>
      </c>
      <c r="E1267" s="238" t="s">
        <v>19</v>
      </c>
      <c r="F1267" s="239" t="s">
        <v>959</v>
      </c>
      <c r="G1267" s="237"/>
      <c r="H1267" s="240">
        <v>34.073</v>
      </c>
      <c r="I1267" s="241"/>
      <c r="J1267" s="237"/>
      <c r="K1267" s="237"/>
      <c r="L1267" s="242"/>
      <c r="M1267" s="243"/>
      <c r="N1267" s="244"/>
      <c r="O1267" s="244"/>
      <c r="P1267" s="244"/>
      <c r="Q1267" s="244"/>
      <c r="R1267" s="244"/>
      <c r="S1267" s="244"/>
      <c r="T1267" s="24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6" t="s">
        <v>164</v>
      </c>
      <c r="AU1267" s="246" t="s">
        <v>79</v>
      </c>
      <c r="AV1267" s="14" t="s">
        <v>79</v>
      </c>
      <c r="AW1267" s="14" t="s">
        <v>31</v>
      </c>
      <c r="AX1267" s="14" t="s">
        <v>69</v>
      </c>
      <c r="AY1267" s="246" t="s">
        <v>153</v>
      </c>
    </row>
    <row r="1268" s="13" customFormat="1">
      <c r="A1268" s="13"/>
      <c r="B1268" s="225"/>
      <c r="C1268" s="226"/>
      <c r="D1268" s="227" t="s">
        <v>164</v>
      </c>
      <c r="E1268" s="228" t="s">
        <v>19</v>
      </c>
      <c r="F1268" s="229" t="s">
        <v>541</v>
      </c>
      <c r="G1268" s="226"/>
      <c r="H1268" s="228" t="s">
        <v>19</v>
      </c>
      <c r="I1268" s="230"/>
      <c r="J1268" s="226"/>
      <c r="K1268" s="226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164</v>
      </c>
      <c r="AU1268" s="235" t="s">
        <v>79</v>
      </c>
      <c r="AV1268" s="13" t="s">
        <v>77</v>
      </c>
      <c r="AW1268" s="13" t="s">
        <v>31</v>
      </c>
      <c r="AX1268" s="13" t="s">
        <v>69</v>
      </c>
      <c r="AY1268" s="235" t="s">
        <v>153</v>
      </c>
    </row>
    <row r="1269" s="14" customFormat="1">
      <c r="A1269" s="14"/>
      <c r="B1269" s="236"/>
      <c r="C1269" s="237"/>
      <c r="D1269" s="227" t="s">
        <v>164</v>
      </c>
      <c r="E1269" s="238" t="s">
        <v>19</v>
      </c>
      <c r="F1269" s="239" t="s">
        <v>960</v>
      </c>
      <c r="G1269" s="237"/>
      <c r="H1269" s="240">
        <v>-1.573</v>
      </c>
      <c r="I1269" s="241"/>
      <c r="J1269" s="237"/>
      <c r="K1269" s="237"/>
      <c r="L1269" s="242"/>
      <c r="M1269" s="243"/>
      <c r="N1269" s="244"/>
      <c r="O1269" s="244"/>
      <c r="P1269" s="244"/>
      <c r="Q1269" s="244"/>
      <c r="R1269" s="244"/>
      <c r="S1269" s="244"/>
      <c r="T1269" s="24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6" t="s">
        <v>164</v>
      </c>
      <c r="AU1269" s="246" t="s">
        <v>79</v>
      </c>
      <c r="AV1269" s="14" t="s">
        <v>79</v>
      </c>
      <c r="AW1269" s="14" t="s">
        <v>31</v>
      </c>
      <c r="AX1269" s="14" t="s">
        <v>69</v>
      </c>
      <c r="AY1269" s="246" t="s">
        <v>153</v>
      </c>
    </row>
    <row r="1270" s="14" customFormat="1">
      <c r="A1270" s="14"/>
      <c r="B1270" s="236"/>
      <c r="C1270" s="237"/>
      <c r="D1270" s="227" t="s">
        <v>164</v>
      </c>
      <c r="E1270" s="238" t="s">
        <v>19</v>
      </c>
      <c r="F1270" s="239" t="s">
        <v>578</v>
      </c>
      <c r="G1270" s="237"/>
      <c r="H1270" s="240">
        <v>-1.6000000000000001</v>
      </c>
      <c r="I1270" s="241"/>
      <c r="J1270" s="237"/>
      <c r="K1270" s="237"/>
      <c r="L1270" s="242"/>
      <c r="M1270" s="243"/>
      <c r="N1270" s="244"/>
      <c r="O1270" s="244"/>
      <c r="P1270" s="244"/>
      <c r="Q1270" s="244"/>
      <c r="R1270" s="244"/>
      <c r="S1270" s="244"/>
      <c r="T1270" s="24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46" t="s">
        <v>164</v>
      </c>
      <c r="AU1270" s="246" t="s">
        <v>79</v>
      </c>
      <c r="AV1270" s="14" t="s">
        <v>79</v>
      </c>
      <c r="AW1270" s="14" t="s">
        <v>31</v>
      </c>
      <c r="AX1270" s="14" t="s">
        <v>69</v>
      </c>
      <c r="AY1270" s="246" t="s">
        <v>153</v>
      </c>
    </row>
    <row r="1271" s="13" customFormat="1">
      <c r="A1271" s="13"/>
      <c r="B1271" s="225"/>
      <c r="C1271" s="226"/>
      <c r="D1271" s="227" t="s">
        <v>164</v>
      </c>
      <c r="E1271" s="228" t="s">
        <v>19</v>
      </c>
      <c r="F1271" s="229" t="s">
        <v>626</v>
      </c>
      <c r="G1271" s="226"/>
      <c r="H1271" s="228" t="s">
        <v>19</v>
      </c>
      <c r="I1271" s="230"/>
      <c r="J1271" s="226"/>
      <c r="K1271" s="226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164</v>
      </c>
      <c r="AU1271" s="235" t="s">
        <v>79</v>
      </c>
      <c r="AV1271" s="13" t="s">
        <v>77</v>
      </c>
      <c r="AW1271" s="13" t="s">
        <v>31</v>
      </c>
      <c r="AX1271" s="13" t="s">
        <v>69</v>
      </c>
      <c r="AY1271" s="235" t="s">
        <v>153</v>
      </c>
    </row>
    <row r="1272" s="14" customFormat="1">
      <c r="A1272" s="14"/>
      <c r="B1272" s="236"/>
      <c r="C1272" s="237"/>
      <c r="D1272" s="227" t="s">
        <v>164</v>
      </c>
      <c r="E1272" s="238" t="s">
        <v>19</v>
      </c>
      <c r="F1272" s="239" t="s">
        <v>625</v>
      </c>
      <c r="G1272" s="237"/>
      <c r="H1272" s="240">
        <v>30.934000000000001</v>
      </c>
      <c r="I1272" s="241"/>
      <c r="J1272" s="237"/>
      <c r="K1272" s="237"/>
      <c r="L1272" s="242"/>
      <c r="M1272" s="243"/>
      <c r="N1272" s="244"/>
      <c r="O1272" s="244"/>
      <c r="P1272" s="244"/>
      <c r="Q1272" s="244"/>
      <c r="R1272" s="244"/>
      <c r="S1272" s="244"/>
      <c r="T1272" s="24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6" t="s">
        <v>164</v>
      </c>
      <c r="AU1272" s="246" t="s">
        <v>79</v>
      </c>
      <c r="AV1272" s="14" t="s">
        <v>79</v>
      </c>
      <c r="AW1272" s="14" t="s">
        <v>31</v>
      </c>
      <c r="AX1272" s="14" t="s">
        <v>69</v>
      </c>
      <c r="AY1272" s="246" t="s">
        <v>153</v>
      </c>
    </row>
    <row r="1273" s="13" customFormat="1">
      <c r="A1273" s="13"/>
      <c r="B1273" s="225"/>
      <c r="C1273" s="226"/>
      <c r="D1273" s="227" t="s">
        <v>164</v>
      </c>
      <c r="E1273" s="228" t="s">
        <v>19</v>
      </c>
      <c r="F1273" s="229" t="s">
        <v>541</v>
      </c>
      <c r="G1273" s="226"/>
      <c r="H1273" s="228" t="s">
        <v>19</v>
      </c>
      <c r="I1273" s="230"/>
      <c r="J1273" s="226"/>
      <c r="K1273" s="226"/>
      <c r="L1273" s="231"/>
      <c r="M1273" s="232"/>
      <c r="N1273" s="233"/>
      <c r="O1273" s="233"/>
      <c r="P1273" s="233"/>
      <c r="Q1273" s="233"/>
      <c r="R1273" s="233"/>
      <c r="S1273" s="233"/>
      <c r="T1273" s="23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5" t="s">
        <v>164</v>
      </c>
      <c r="AU1273" s="235" t="s">
        <v>79</v>
      </c>
      <c r="AV1273" s="13" t="s">
        <v>77</v>
      </c>
      <c r="AW1273" s="13" t="s">
        <v>31</v>
      </c>
      <c r="AX1273" s="13" t="s">
        <v>69</v>
      </c>
      <c r="AY1273" s="235" t="s">
        <v>153</v>
      </c>
    </row>
    <row r="1274" s="14" customFormat="1">
      <c r="A1274" s="14"/>
      <c r="B1274" s="236"/>
      <c r="C1274" s="237"/>
      <c r="D1274" s="227" t="s">
        <v>164</v>
      </c>
      <c r="E1274" s="238" t="s">
        <v>19</v>
      </c>
      <c r="F1274" s="239" t="s">
        <v>547</v>
      </c>
      <c r="G1274" s="237"/>
      <c r="H1274" s="240">
        <v>-1.3999999999999999</v>
      </c>
      <c r="I1274" s="241"/>
      <c r="J1274" s="237"/>
      <c r="K1274" s="237"/>
      <c r="L1274" s="242"/>
      <c r="M1274" s="243"/>
      <c r="N1274" s="244"/>
      <c r="O1274" s="244"/>
      <c r="P1274" s="244"/>
      <c r="Q1274" s="244"/>
      <c r="R1274" s="244"/>
      <c r="S1274" s="244"/>
      <c r="T1274" s="24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46" t="s">
        <v>164</v>
      </c>
      <c r="AU1274" s="246" t="s">
        <v>79</v>
      </c>
      <c r="AV1274" s="14" t="s">
        <v>79</v>
      </c>
      <c r="AW1274" s="14" t="s">
        <v>31</v>
      </c>
      <c r="AX1274" s="14" t="s">
        <v>69</v>
      </c>
      <c r="AY1274" s="246" t="s">
        <v>153</v>
      </c>
    </row>
    <row r="1275" s="13" customFormat="1">
      <c r="A1275" s="13"/>
      <c r="B1275" s="225"/>
      <c r="C1275" s="226"/>
      <c r="D1275" s="227" t="s">
        <v>164</v>
      </c>
      <c r="E1275" s="228" t="s">
        <v>19</v>
      </c>
      <c r="F1275" s="229" t="s">
        <v>961</v>
      </c>
      <c r="G1275" s="226"/>
      <c r="H1275" s="228" t="s">
        <v>19</v>
      </c>
      <c r="I1275" s="230"/>
      <c r="J1275" s="226"/>
      <c r="K1275" s="226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164</v>
      </c>
      <c r="AU1275" s="235" t="s">
        <v>79</v>
      </c>
      <c r="AV1275" s="13" t="s">
        <v>77</v>
      </c>
      <c r="AW1275" s="13" t="s">
        <v>31</v>
      </c>
      <c r="AX1275" s="13" t="s">
        <v>69</v>
      </c>
      <c r="AY1275" s="235" t="s">
        <v>153</v>
      </c>
    </row>
    <row r="1276" s="14" customFormat="1">
      <c r="A1276" s="14"/>
      <c r="B1276" s="236"/>
      <c r="C1276" s="237"/>
      <c r="D1276" s="227" t="s">
        <v>164</v>
      </c>
      <c r="E1276" s="238" t="s">
        <v>19</v>
      </c>
      <c r="F1276" s="239" t="s">
        <v>627</v>
      </c>
      <c r="G1276" s="237"/>
      <c r="H1276" s="240">
        <v>88.894999999999996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6" t="s">
        <v>164</v>
      </c>
      <c r="AU1276" s="246" t="s">
        <v>79</v>
      </c>
      <c r="AV1276" s="14" t="s">
        <v>79</v>
      </c>
      <c r="AW1276" s="14" t="s">
        <v>31</v>
      </c>
      <c r="AX1276" s="14" t="s">
        <v>69</v>
      </c>
      <c r="AY1276" s="246" t="s">
        <v>153</v>
      </c>
    </row>
    <row r="1277" s="13" customFormat="1">
      <c r="A1277" s="13"/>
      <c r="B1277" s="225"/>
      <c r="C1277" s="226"/>
      <c r="D1277" s="227" t="s">
        <v>164</v>
      </c>
      <c r="E1277" s="228" t="s">
        <v>19</v>
      </c>
      <c r="F1277" s="229" t="s">
        <v>541</v>
      </c>
      <c r="G1277" s="226"/>
      <c r="H1277" s="228" t="s">
        <v>19</v>
      </c>
      <c r="I1277" s="230"/>
      <c r="J1277" s="226"/>
      <c r="K1277" s="226"/>
      <c r="L1277" s="231"/>
      <c r="M1277" s="232"/>
      <c r="N1277" s="233"/>
      <c r="O1277" s="233"/>
      <c r="P1277" s="233"/>
      <c r="Q1277" s="233"/>
      <c r="R1277" s="233"/>
      <c r="S1277" s="233"/>
      <c r="T1277" s="23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5" t="s">
        <v>164</v>
      </c>
      <c r="AU1277" s="235" t="s">
        <v>79</v>
      </c>
      <c r="AV1277" s="13" t="s">
        <v>77</v>
      </c>
      <c r="AW1277" s="13" t="s">
        <v>31</v>
      </c>
      <c r="AX1277" s="13" t="s">
        <v>69</v>
      </c>
      <c r="AY1277" s="235" t="s">
        <v>153</v>
      </c>
    </row>
    <row r="1278" s="14" customFormat="1">
      <c r="A1278" s="14"/>
      <c r="B1278" s="236"/>
      <c r="C1278" s="237"/>
      <c r="D1278" s="227" t="s">
        <v>164</v>
      </c>
      <c r="E1278" s="238" t="s">
        <v>19</v>
      </c>
      <c r="F1278" s="239" t="s">
        <v>578</v>
      </c>
      <c r="G1278" s="237"/>
      <c r="H1278" s="240">
        <v>-1.6000000000000001</v>
      </c>
      <c r="I1278" s="241"/>
      <c r="J1278" s="237"/>
      <c r="K1278" s="237"/>
      <c r="L1278" s="242"/>
      <c r="M1278" s="243"/>
      <c r="N1278" s="244"/>
      <c r="O1278" s="244"/>
      <c r="P1278" s="244"/>
      <c r="Q1278" s="244"/>
      <c r="R1278" s="244"/>
      <c r="S1278" s="244"/>
      <c r="T1278" s="24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46" t="s">
        <v>164</v>
      </c>
      <c r="AU1278" s="246" t="s">
        <v>79</v>
      </c>
      <c r="AV1278" s="14" t="s">
        <v>79</v>
      </c>
      <c r="AW1278" s="14" t="s">
        <v>31</v>
      </c>
      <c r="AX1278" s="14" t="s">
        <v>69</v>
      </c>
      <c r="AY1278" s="246" t="s">
        <v>153</v>
      </c>
    </row>
    <row r="1279" s="14" customFormat="1">
      <c r="A1279" s="14"/>
      <c r="B1279" s="236"/>
      <c r="C1279" s="237"/>
      <c r="D1279" s="227" t="s">
        <v>164</v>
      </c>
      <c r="E1279" s="238" t="s">
        <v>19</v>
      </c>
      <c r="F1279" s="239" t="s">
        <v>628</v>
      </c>
      <c r="G1279" s="237"/>
      <c r="H1279" s="240">
        <v>-1.5</v>
      </c>
      <c r="I1279" s="241"/>
      <c r="J1279" s="237"/>
      <c r="K1279" s="237"/>
      <c r="L1279" s="242"/>
      <c r="M1279" s="243"/>
      <c r="N1279" s="244"/>
      <c r="O1279" s="244"/>
      <c r="P1279" s="244"/>
      <c r="Q1279" s="244"/>
      <c r="R1279" s="244"/>
      <c r="S1279" s="244"/>
      <c r="T1279" s="24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6" t="s">
        <v>164</v>
      </c>
      <c r="AU1279" s="246" t="s">
        <v>79</v>
      </c>
      <c r="AV1279" s="14" t="s">
        <v>79</v>
      </c>
      <c r="AW1279" s="14" t="s">
        <v>31</v>
      </c>
      <c r="AX1279" s="14" t="s">
        <v>69</v>
      </c>
      <c r="AY1279" s="246" t="s">
        <v>153</v>
      </c>
    </row>
    <row r="1280" s="14" customFormat="1">
      <c r="A1280" s="14"/>
      <c r="B1280" s="236"/>
      <c r="C1280" s="237"/>
      <c r="D1280" s="227" t="s">
        <v>164</v>
      </c>
      <c r="E1280" s="238" t="s">
        <v>19</v>
      </c>
      <c r="F1280" s="239" t="s">
        <v>603</v>
      </c>
      <c r="G1280" s="237"/>
      <c r="H1280" s="240">
        <v>-1.8700000000000001</v>
      </c>
      <c r="I1280" s="241"/>
      <c r="J1280" s="237"/>
      <c r="K1280" s="237"/>
      <c r="L1280" s="242"/>
      <c r="M1280" s="243"/>
      <c r="N1280" s="244"/>
      <c r="O1280" s="244"/>
      <c r="P1280" s="244"/>
      <c r="Q1280" s="244"/>
      <c r="R1280" s="244"/>
      <c r="S1280" s="244"/>
      <c r="T1280" s="24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6" t="s">
        <v>164</v>
      </c>
      <c r="AU1280" s="246" t="s">
        <v>79</v>
      </c>
      <c r="AV1280" s="14" t="s">
        <v>79</v>
      </c>
      <c r="AW1280" s="14" t="s">
        <v>31</v>
      </c>
      <c r="AX1280" s="14" t="s">
        <v>69</v>
      </c>
      <c r="AY1280" s="246" t="s">
        <v>153</v>
      </c>
    </row>
    <row r="1281" s="14" customFormat="1">
      <c r="A1281" s="14"/>
      <c r="B1281" s="236"/>
      <c r="C1281" s="237"/>
      <c r="D1281" s="227" t="s">
        <v>164</v>
      </c>
      <c r="E1281" s="238" t="s">
        <v>19</v>
      </c>
      <c r="F1281" s="239" t="s">
        <v>629</v>
      </c>
      <c r="G1281" s="237"/>
      <c r="H1281" s="240">
        <v>-2.5899999999999999</v>
      </c>
      <c r="I1281" s="241"/>
      <c r="J1281" s="237"/>
      <c r="K1281" s="237"/>
      <c r="L1281" s="242"/>
      <c r="M1281" s="243"/>
      <c r="N1281" s="244"/>
      <c r="O1281" s="244"/>
      <c r="P1281" s="244"/>
      <c r="Q1281" s="244"/>
      <c r="R1281" s="244"/>
      <c r="S1281" s="244"/>
      <c r="T1281" s="245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6" t="s">
        <v>164</v>
      </c>
      <c r="AU1281" s="246" t="s">
        <v>79</v>
      </c>
      <c r="AV1281" s="14" t="s">
        <v>79</v>
      </c>
      <c r="AW1281" s="14" t="s">
        <v>31</v>
      </c>
      <c r="AX1281" s="14" t="s">
        <v>69</v>
      </c>
      <c r="AY1281" s="246" t="s">
        <v>153</v>
      </c>
    </row>
    <row r="1282" s="16" customFormat="1">
      <c r="A1282" s="16"/>
      <c r="B1282" s="268"/>
      <c r="C1282" s="269"/>
      <c r="D1282" s="227" t="s">
        <v>164</v>
      </c>
      <c r="E1282" s="270" t="s">
        <v>19</v>
      </c>
      <c r="F1282" s="271" t="s">
        <v>571</v>
      </c>
      <c r="G1282" s="269"/>
      <c r="H1282" s="272">
        <v>455.77300000000002</v>
      </c>
      <c r="I1282" s="273"/>
      <c r="J1282" s="269"/>
      <c r="K1282" s="269"/>
      <c r="L1282" s="274"/>
      <c r="M1282" s="275"/>
      <c r="N1282" s="276"/>
      <c r="O1282" s="276"/>
      <c r="P1282" s="276"/>
      <c r="Q1282" s="276"/>
      <c r="R1282" s="276"/>
      <c r="S1282" s="276"/>
      <c r="T1282" s="277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78" t="s">
        <v>164</v>
      </c>
      <c r="AU1282" s="278" t="s">
        <v>79</v>
      </c>
      <c r="AV1282" s="16" t="s">
        <v>173</v>
      </c>
      <c r="AW1282" s="16" t="s">
        <v>31</v>
      </c>
      <c r="AX1282" s="16" t="s">
        <v>69</v>
      </c>
      <c r="AY1282" s="278" t="s">
        <v>153</v>
      </c>
    </row>
    <row r="1283" s="13" customFormat="1">
      <c r="A1283" s="13"/>
      <c r="B1283" s="225"/>
      <c r="C1283" s="226"/>
      <c r="D1283" s="227" t="s">
        <v>164</v>
      </c>
      <c r="E1283" s="228" t="s">
        <v>19</v>
      </c>
      <c r="F1283" s="229" t="s">
        <v>630</v>
      </c>
      <c r="G1283" s="226"/>
      <c r="H1283" s="228" t="s">
        <v>19</v>
      </c>
      <c r="I1283" s="230"/>
      <c r="J1283" s="226"/>
      <c r="K1283" s="226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164</v>
      </c>
      <c r="AU1283" s="235" t="s">
        <v>79</v>
      </c>
      <c r="AV1283" s="13" t="s">
        <v>77</v>
      </c>
      <c r="AW1283" s="13" t="s">
        <v>31</v>
      </c>
      <c r="AX1283" s="13" t="s">
        <v>69</v>
      </c>
      <c r="AY1283" s="235" t="s">
        <v>153</v>
      </c>
    </row>
    <row r="1284" s="14" customFormat="1">
      <c r="A1284" s="14"/>
      <c r="B1284" s="236"/>
      <c r="C1284" s="237"/>
      <c r="D1284" s="227" t="s">
        <v>164</v>
      </c>
      <c r="E1284" s="238" t="s">
        <v>19</v>
      </c>
      <c r="F1284" s="239" t="s">
        <v>631</v>
      </c>
      <c r="G1284" s="237"/>
      <c r="H1284" s="240">
        <v>288.64499999999998</v>
      </c>
      <c r="I1284" s="241"/>
      <c r="J1284" s="237"/>
      <c r="K1284" s="237"/>
      <c r="L1284" s="242"/>
      <c r="M1284" s="243"/>
      <c r="N1284" s="244"/>
      <c r="O1284" s="244"/>
      <c r="P1284" s="244"/>
      <c r="Q1284" s="244"/>
      <c r="R1284" s="244"/>
      <c r="S1284" s="244"/>
      <c r="T1284" s="24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6" t="s">
        <v>164</v>
      </c>
      <c r="AU1284" s="246" t="s">
        <v>79</v>
      </c>
      <c r="AV1284" s="14" t="s">
        <v>79</v>
      </c>
      <c r="AW1284" s="14" t="s">
        <v>31</v>
      </c>
      <c r="AX1284" s="14" t="s">
        <v>69</v>
      </c>
      <c r="AY1284" s="246" t="s">
        <v>153</v>
      </c>
    </row>
    <row r="1285" s="16" customFormat="1">
      <c r="A1285" s="16"/>
      <c r="B1285" s="268"/>
      <c r="C1285" s="269"/>
      <c r="D1285" s="227" t="s">
        <v>164</v>
      </c>
      <c r="E1285" s="270" t="s">
        <v>19</v>
      </c>
      <c r="F1285" s="271" t="s">
        <v>571</v>
      </c>
      <c r="G1285" s="269"/>
      <c r="H1285" s="272">
        <v>288.64499999999998</v>
      </c>
      <c r="I1285" s="273"/>
      <c r="J1285" s="269"/>
      <c r="K1285" s="269"/>
      <c r="L1285" s="274"/>
      <c r="M1285" s="275"/>
      <c r="N1285" s="276"/>
      <c r="O1285" s="276"/>
      <c r="P1285" s="276"/>
      <c r="Q1285" s="276"/>
      <c r="R1285" s="276"/>
      <c r="S1285" s="276"/>
      <c r="T1285" s="277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T1285" s="278" t="s">
        <v>164</v>
      </c>
      <c r="AU1285" s="278" t="s">
        <v>79</v>
      </c>
      <c r="AV1285" s="16" t="s">
        <v>173</v>
      </c>
      <c r="AW1285" s="16" t="s">
        <v>31</v>
      </c>
      <c r="AX1285" s="16" t="s">
        <v>69</v>
      </c>
      <c r="AY1285" s="278" t="s">
        <v>153</v>
      </c>
    </row>
    <row r="1286" s="15" customFormat="1">
      <c r="A1286" s="15"/>
      <c r="B1286" s="247"/>
      <c r="C1286" s="248"/>
      <c r="D1286" s="227" t="s">
        <v>164</v>
      </c>
      <c r="E1286" s="249" t="s">
        <v>19</v>
      </c>
      <c r="F1286" s="250" t="s">
        <v>167</v>
      </c>
      <c r="G1286" s="248"/>
      <c r="H1286" s="251">
        <v>1844.6099999999999</v>
      </c>
      <c r="I1286" s="252"/>
      <c r="J1286" s="248"/>
      <c r="K1286" s="248"/>
      <c r="L1286" s="253"/>
      <c r="M1286" s="254"/>
      <c r="N1286" s="255"/>
      <c r="O1286" s="255"/>
      <c r="P1286" s="255"/>
      <c r="Q1286" s="255"/>
      <c r="R1286" s="255"/>
      <c r="S1286" s="255"/>
      <c r="T1286" s="256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57" t="s">
        <v>164</v>
      </c>
      <c r="AU1286" s="257" t="s">
        <v>79</v>
      </c>
      <c r="AV1286" s="15" t="s">
        <v>160</v>
      </c>
      <c r="AW1286" s="15" t="s">
        <v>31</v>
      </c>
      <c r="AX1286" s="15" t="s">
        <v>77</v>
      </c>
      <c r="AY1286" s="257" t="s">
        <v>153</v>
      </c>
    </row>
    <row r="1287" s="2" customFormat="1" ht="24.15" customHeight="1">
      <c r="A1287" s="41"/>
      <c r="B1287" s="42"/>
      <c r="C1287" s="207" t="s">
        <v>962</v>
      </c>
      <c r="D1287" s="207" t="s">
        <v>155</v>
      </c>
      <c r="E1287" s="208" t="s">
        <v>963</v>
      </c>
      <c r="F1287" s="209" t="s">
        <v>964</v>
      </c>
      <c r="G1287" s="210" t="s">
        <v>158</v>
      </c>
      <c r="H1287" s="211">
        <v>124.815</v>
      </c>
      <c r="I1287" s="212"/>
      <c r="J1287" s="213">
        <f>ROUND(I1287*H1287,2)</f>
        <v>0</v>
      </c>
      <c r="K1287" s="209" t="s">
        <v>159</v>
      </c>
      <c r="L1287" s="47"/>
      <c r="M1287" s="214" t="s">
        <v>19</v>
      </c>
      <c r="N1287" s="215" t="s">
        <v>40</v>
      </c>
      <c r="O1287" s="87"/>
      <c r="P1287" s="216">
        <f>O1287*H1287</f>
        <v>0</v>
      </c>
      <c r="Q1287" s="216">
        <v>0</v>
      </c>
      <c r="R1287" s="216">
        <f>Q1287*H1287</f>
        <v>0</v>
      </c>
      <c r="S1287" s="216">
        <v>0.014</v>
      </c>
      <c r="T1287" s="217">
        <f>S1287*H1287</f>
        <v>1.7474099999999999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18" t="s">
        <v>160</v>
      </c>
      <c r="AT1287" s="218" t="s">
        <v>155</v>
      </c>
      <c r="AU1287" s="218" t="s">
        <v>79</v>
      </c>
      <c r="AY1287" s="20" t="s">
        <v>153</v>
      </c>
      <c r="BE1287" s="219">
        <f>IF(N1287="základní",J1287,0)</f>
        <v>0</v>
      </c>
      <c r="BF1287" s="219">
        <f>IF(N1287="snížená",J1287,0)</f>
        <v>0</v>
      </c>
      <c r="BG1287" s="219">
        <f>IF(N1287="zákl. přenesená",J1287,0)</f>
        <v>0</v>
      </c>
      <c r="BH1287" s="219">
        <f>IF(N1287="sníž. přenesená",J1287,0)</f>
        <v>0</v>
      </c>
      <c r="BI1287" s="219">
        <f>IF(N1287="nulová",J1287,0)</f>
        <v>0</v>
      </c>
      <c r="BJ1287" s="20" t="s">
        <v>77</v>
      </c>
      <c r="BK1287" s="219">
        <f>ROUND(I1287*H1287,2)</f>
        <v>0</v>
      </c>
      <c r="BL1287" s="20" t="s">
        <v>160</v>
      </c>
      <c r="BM1287" s="218" t="s">
        <v>965</v>
      </c>
    </row>
    <row r="1288" s="2" customFormat="1">
      <c r="A1288" s="41"/>
      <c r="B1288" s="42"/>
      <c r="C1288" s="43"/>
      <c r="D1288" s="220" t="s">
        <v>162</v>
      </c>
      <c r="E1288" s="43"/>
      <c r="F1288" s="221" t="s">
        <v>966</v>
      </c>
      <c r="G1288" s="43"/>
      <c r="H1288" s="43"/>
      <c r="I1288" s="222"/>
      <c r="J1288" s="43"/>
      <c r="K1288" s="43"/>
      <c r="L1288" s="47"/>
      <c r="M1288" s="223"/>
      <c r="N1288" s="224"/>
      <c r="O1288" s="87"/>
      <c r="P1288" s="87"/>
      <c r="Q1288" s="87"/>
      <c r="R1288" s="87"/>
      <c r="S1288" s="87"/>
      <c r="T1288" s="88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T1288" s="20" t="s">
        <v>162</v>
      </c>
      <c r="AU1288" s="20" t="s">
        <v>79</v>
      </c>
    </row>
    <row r="1289" s="13" customFormat="1">
      <c r="A1289" s="13"/>
      <c r="B1289" s="225"/>
      <c r="C1289" s="226"/>
      <c r="D1289" s="227" t="s">
        <v>164</v>
      </c>
      <c r="E1289" s="228" t="s">
        <v>19</v>
      </c>
      <c r="F1289" s="229" t="s">
        <v>691</v>
      </c>
      <c r="G1289" s="226"/>
      <c r="H1289" s="228" t="s">
        <v>19</v>
      </c>
      <c r="I1289" s="230"/>
      <c r="J1289" s="226"/>
      <c r="K1289" s="226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164</v>
      </c>
      <c r="AU1289" s="235" t="s">
        <v>79</v>
      </c>
      <c r="AV1289" s="13" t="s">
        <v>77</v>
      </c>
      <c r="AW1289" s="13" t="s">
        <v>31</v>
      </c>
      <c r="AX1289" s="13" t="s">
        <v>69</v>
      </c>
      <c r="AY1289" s="235" t="s">
        <v>153</v>
      </c>
    </row>
    <row r="1290" s="14" customFormat="1">
      <c r="A1290" s="14"/>
      <c r="B1290" s="236"/>
      <c r="C1290" s="237"/>
      <c r="D1290" s="227" t="s">
        <v>164</v>
      </c>
      <c r="E1290" s="238" t="s">
        <v>19</v>
      </c>
      <c r="F1290" s="239" t="s">
        <v>692</v>
      </c>
      <c r="G1290" s="237"/>
      <c r="H1290" s="240">
        <v>160.81999999999999</v>
      </c>
      <c r="I1290" s="241"/>
      <c r="J1290" s="237"/>
      <c r="K1290" s="237"/>
      <c r="L1290" s="242"/>
      <c r="M1290" s="243"/>
      <c r="N1290" s="244"/>
      <c r="O1290" s="244"/>
      <c r="P1290" s="244"/>
      <c r="Q1290" s="244"/>
      <c r="R1290" s="244"/>
      <c r="S1290" s="244"/>
      <c r="T1290" s="245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6" t="s">
        <v>164</v>
      </c>
      <c r="AU1290" s="246" t="s">
        <v>79</v>
      </c>
      <c r="AV1290" s="14" t="s">
        <v>79</v>
      </c>
      <c r="AW1290" s="14" t="s">
        <v>31</v>
      </c>
      <c r="AX1290" s="14" t="s">
        <v>69</v>
      </c>
      <c r="AY1290" s="246" t="s">
        <v>153</v>
      </c>
    </row>
    <row r="1291" s="13" customFormat="1">
      <c r="A1291" s="13"/>
      <c r="B1291" s="225"/>
      <c r="C1291" s="226"/>
      <c r="D1291" s="227" t="s">
        <v>164</v>
      </c>
      <c r="E1291" s="228" t="s">
        <v>19</v>
      </c>
      <c r="F1291" s="229" t="s">
        <v>541</v>
      </c>
      <c r="G1291" s="226"/>
      <c r="H1291" s="228" t="s">
        <v>19</v>
      </c>
      <c r="I1291" s="230"/>
      <c r="J1291" s="226"/>
      <c r="K1291" s="226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164</v>
      </c>
      <c r="AU1291" s="235" t="s">
        <v>79</v>
      </c>
      <c r="AV1291" s="13" t="s">
        <v>77</v>
      </c>
      <c r="AW1291" s="13" t="s">
        <v>31</v>
      </c>
      <c r="AX1291" s="13" t="s">
        <v>69</v>
      </c>
      <c r="AY1291" s="235" t="s">
        <v>153</v>
      </c>
    </row>
    <row r="1292" s="14" customFormat="1">
      <c r="A1292" s="14"/>
      <c r="B1292" s="236"/>
      <c r="C1292" s="237"/>
      <c r="D1292" s="227" t="s">
        <v>164</v>
      </c>
      <c r="E1292" s="238" t="s">
        <v>19</v>
      </c>
      <c r="F1292" s="239" t="s">
        <v>693</v>
      </c>
      <c r="G1292" s="237"/>
      <c r="H1292" s="240">
        <v>-25.079999999999998</v>
      </c>
      <c r="I1292" s="241"/>
      <c r="J1292" s="237"/>
      <c r="K1292" s="237"/>
      <c r="L1292" s="242"/>
      <c r="M1292" s="243"/>
      <c r="N1292" s="244"/>
      <c r="O1292" s="244"/>
      <c r="P1292" s="244"/>
      <c r="Q1292" s="244"/>
      <c r="R1292" s="244"/>
      <c r="S1292" s="244"/>
      <c r="T1292" s="24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6" t="s">
        <v>164</v>
      </c>
      <c r="AU1292" s="246" t="s">
        <v>79</v>
      </c>
      <c r="AV1292" s="14" t="s">
        <v>79</v>
      </c>
      <c r="AW1292" s="14" t="s">
        <v>31</v>
      </c>
      <c r="AX1292" s="14" t="s">
        <v>69</v>
      </c>
      <c r="AY1292" s="246" t="s">
        <v>153</v>
      </c>
    </row>
    <row r="1293" s="14" customFormat="1">
      <c r="A1293" s="14"/>
      <c r="B1293" s="236"/>
      <c r="C1293" s="237"/>
      <c r="D1293" s="227" t="s">
        <v>164</v>
      </c>
      <c r="E1293" s="238" t="s">
        <v>19</v>
      </c>
      <c r="F1293" s="239" t="s">
        <v>694</v>
      </c>
      <c r="G1293" s="237"/>
      <c r="H1293" s="240">
        <v>-5.2249999999999996</v>
      </c>
      <c r="I1293" s="241"/>
      <c r="J1293" s="237"/>
      <c r="K1293" s="237"/>
      <c r="L1293" s="242"/>
      <c r="M1293" s="243"/>
      <c r="N1293" s="244"/>
      <c r="O1293" s="244"/>
      <c r="P1293" s="244"/>
      <c r="Q1293" s="244"/>
      <c r="R1293" s="244"/>
      <c r="S1293" s="244"/>
      <c r="T1293" s="24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6" t="s">
        <v>164</v>
      </c>
      <c r="AU1293" s="246" t="s">
        <v>79</v>
      </c>
      <c r="AV1293" s="14" t="s">
        <v>79</v>
      </c>
      <c r="AW1293" s="14" t="s">
        <v>31</v>
      </c>
      <c r="AX1293" s="14" t="s">
        <v>69</v>
      </c>
      <c r="AY1293" s="246" t="s">
        <v>153</v>
      </c>
    </row>
    <row r="1294" s="14" customFormat="1">
      <c r="A1294" s="14"/>
      <c r="B1294" s="236"/>
      <c r="C1294" s="237"/>
      <c r="D1294" s="227" t="s">
        <v>164</v>
      </c>
      <c r="E1294" s="238" t="s">
        <v>19</v>
      </c>
      <c r="F1294" s="239" t="s">
        <v>695</v>
      </c>
      <c r="G1294" s="237"/>
      <c r="H1294" s="240">
        <v>-5.7000000000000002</v>
      </c>
      <c r="I1294" s="241"/>
      <c r="J1294" s="237"/>
      <c r="K1294" s="237"/>
      <c r="L1294" s="242"/>
      <c r="M1294" s="243"/>
      <c r="N1294" s="244"/>
      <c r="O1294" s="244"/>
      <c r="P1294" s="244"/>
      <c r="Q1294" s="244"/>
      <c r="R1294" s="244"/>
      <c r="S1294" s="244"/>
      <c r="T1294" s="245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6" t="s">
        <v>164</v>
      </c>
      <c r="AU1294" s="246" t="s">
        <v>79</v>
      </c>
      <c r="AV1294" s="14" t="s">
        <v>79</v>
      </c>
      <c r="AW1294" s="14" t="s">
        <v>31</v>
      </c>
      <c r="AX1294" s="14" t="s">
        <v>69</v>
      </c>
      <c r="AY1294" s="246" t="s">
        <v>153</v>
      </c>
    </row>
    <row r="1295" s="15" customFormat="1">
      <c r="A1295" s="15"/>
      <c r="B1295" s="247"/>
      <c r="C1295" s="248"/>
      <c r="D1295" s="227" t="s">
        <v>164</v>
      </c>
      <c r="E1295" s="249" t="s">
        <v>19</v>
      </c>
      <c r="F1295" s="250" t="s">
        <v>167</v>
      </c>
      <c r="G1295" s="248"/>
      <c r="H1295" s="251">
        <v>124.81500000000001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57" t="s">
        <v>164</v>
      </c>
      <c r="AU1295" s="257" t="s">
        <v>79</v>
      </c>
      <c r="AV1295" s="15" t="s">
        <v>160</v>
      </c>
      <c r="AW1295" s="15" t="s">
        <v>31</v>
      </c>
      <c r="AX1295" s="15" t="s">
        <v>77</v>
      </c>
      <c r="AY1295" s="257" t="s">
        <v>153</v>
      </c>
    </row>
    <row r="1296" s="2" customFormat="1" ht="16.5" customHeight="1">
      <c r="A1296" s="41"/>
      <c r="B1296" s="42"/>
      <c r="C1296" s="207" t="s">
        <v>101</v>
      </c>
      <c r="D1296" s="207" t="s">
        <v>155</v>
      </c>
      <c r="E1296" s="208" t="s">
        <v>967</v>
      </c>
      <c r="F1296" s="209" t="s">
        <v>968</v>
      </c>
      <c r="G1296" s="210" t="s">
        <v>176</v>
      </c>
      <c r="H1296" s="211">
        <v>0.54000000000000004</v>
      </c>
      <c r="I1296" s="212"/>
      <c r="J1296" s="213">
        <f>ROUND(I1296*H1296,2)</f>
        <v>0</v>
      </c>
      <c r="K1296" s="209" t="s">
        <v>159</v>
      </c>
      <c r="L1296" s="47"/>
      <c r="M1296" s="214" t="s">
        <v>19</v>
      </c>
      <c r="N1296" s="215" t="s">
        <v>40</v>
      </c>
      <c r="O1296" s="87"/>
      <c r="P1296" s="216">
        <f>O1296*H1296</f>
        <v>0</v>
      </c>
      <c r="Q1296" s="216">
        <v>0</v>
      </c>
      <c r="R1296" s="216">
        <f>Q1296*H1296</f>
        <v>0</v>
      </c>
      <c r="S1296" s="216">
        <v>2.2000000000000002</v>
      </c>
      <c r="T1296" s="217">
        <f>S1296*H1296</f>
        <v>1.1880000000000002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18" t="s">
        <v>160</v>
      </c>
      <c r="AT1296" s="218" t="s">
        <v>155</v>
      </c>
      <c r="AU1296" s="218" t="s">
        <v>79</v>
      </c>
      <c r="AY1296" s="20" t="s">
        <v>153</v>
      </c>
      <c r="BE1296" s="219">
        <f>IF(N1296="základní",J1296,0)</f>
        <v>0</v>
      </c>
      <c r="BF1296" s="219">
        <f>IF(N1296="snížená",J1296,0)</f>
        <v>0</v>
      </c>
      <c r="BG1296" s="219">
        <f>IF(N1296="zákl. přenesená",J1296,0)</f>
        <v>0</v>
      </c>
      <c r="BH1296" s="219">
        <f>IF(N1296="sníž. přenesená",J1296,0)</f>
        <v>0</v>
      </c>
      <c r="BI1296" s="219">
        <f>IF(N1296="nulová",J1296,0)</f>
        <v>0</v>
      </c>
      <c r="BJ1296" s="20" t="s">
        <v>77</v>
      </c>
      <c r="BK1296" s="219">
        <f>ROUND(I1296*H1296,2)</f>
        <v>0</v>
      </c>
      <c r="BL1296" s="20" t="s">
        <v>160</v>
      </c>
      <c r="BM1296" s="218" t="s">
        <v>969</v>
      </c>
    </row>
    <row r="1297" s="2" customFormat="1">
      <c r="A1297" s="41"/>
      <c r="B1297" s="42"/>
      <c r="C1297" s="43"/>
      <c r="D1297" s="220" t="s">
        <v>162</v>
      </c>
      <c r="E1297" s="43"/>
      <c r="F1297" s="221" t="s">
        <v>970</v>
      </c>
      <c r="G1297" s="43"/>
      <c r="H1297" s="43"/>
      <c r="I1297" s="222"/>
      <c r="J1297" s="43"/>
      <c r="K1297" s="43"/>
      <c r="L1297" s="47"/>
      <c r="M1297" s="223"/>
      <c r="N1297" s="224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162</v>
      </c>
      <c r="AU1297" s="20" t="s">
        <v>79</v>
      </c>
    </row>
    <row r="1298" s="13" customFormat="1">
      <c r="A1298" s="13"/>
      <c r="B1298" s="225"/>
      <c r="C1298" s="226"/>
      <c r="D1298" s="227" t="s">
        <v>164</v>
      </c>
      <c r="E1298" s="228" t="s">
        <v>19</v>
      </c>
      <c r="F1298" s="229" t="s">
        <v>971</v>
      </c>
      <c r="G1298" s="226"/>
      <c r="H1298" s="228" t="s">
        <v>19</v>
      </c>
      <c r="I1298" s="230"/>
      <c r="J1298" s="226"/>
      <c r="K1298" s="226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164</v>
      </c>
      <c r="AU1298" s="235" t="s">
        <v>79</v>
      </c>
      <c r="AV1298" s="13" t="s">
        <v>77</v>
      </c>
      <c r="AW1298" s="13" t="s">
        <v>31</v>
      </c>
      <c r="AX1298" s="13" t="s">
        <v>69</v>
      </c>
      <c r="AY1298" s="235" t="s">
        <v>153</v>
      </c>
    </row>
    <row r="1299" s="14" customFormat="1">
      <c r="A1299" s="14"/>
      <c r="B1299" s="236"/>
      <c r="C1299" s="237"/>
      <c r="D1299" s="227" t="s">
        <v>164</v>
      </c>
      <c r="E1299" s="238" t="s">
        <v>19</v>
      </c>
      <c r="F1299" s="239" t="s">
        <v>972</v>
      </c>
      <c r="G1299" s="237"/>
      <c r="H1299" s="240">
        <v>0.54000000000000004</v>
      </c>
      <c r="I1299" s="241"/>
      <c r="J1299" s="237"/>
      <c r="K1299" s="237"/>
      <c r="L1299" s="242"/>
      <c r="M1299" s="243"/>
      <c r="N1299" s="244"/>
      <c r="O1299" s="244"/>
      <c r="P1299" s="244"/>
      <c r="Q1299" s="244"/>
      <c r="R1299" s="244"/>
      <c r="S1299" s="244"/>
      <c r="T1299" s="24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46" t="s">
        <v>164</v>
      </c>
      <c r="AU1299" s="246" t="s">
        <v>79</v>
      </c>
      <c r="AV1299" s="14" t="s">
        <v>79</v>
      </c>
      <c r="AW1299" s="14" t="s">
        <v>31</v>
      </c>
      <c r="AX1299" s="14" t="s">
        <v>69</v>
      </c>
      <c r="AY1299" s="246" t="s">
        <v>153</v>
      </c>
    </row>
    <row r="1300" s="15" customFormat="1">
      <c r="A1300" s="15"/>
      <c r="B1300" s="247"/>
      <c r="C1300" s="248"/>
      <c r="D1300" s="227" t="s">
        <v>164</v>
      </c>
      <c r="E1300" s="249" t="s">
        <v>19</v>
      </c>
      <c r="F1300" s="250" t="s">
        <v>167</v>
      </c>
      <c r="G1300" s="248"/>
      <c r="H1300" s="251">
        <v>0.54000000000000004</v>
      </c>
      <c r="I1300" s="252"/>
      <c r="J1300" s="248"/>
      <c r="K1300" s="248"/>
      <c r="L1300" s="253"/>
      <c r="M1300" s="254"/>
      <c r="N1300" s="255"/>
      <c r="O1300" s="255"/>
      <c r="P1300" s="255"/>
      <c r="Q1300" s="255"/>
      <c r="R1300" s="255"/>
      <c r="S1300" s="255"/>
      <c r="T1300" s="256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57" t="s">
        <v>164</v>
      </c>
      <c r="AU1300" s="257" t="s">
        <v>79</v>
      </c>
      <c r="AV1300" s="15" t="s">
        <v>160</v>
      </c>
      <c r="AW1300" s="15" t="s">
        <v>31</v>
      </c>
      <c r="AX1300" s="15" t="s">
        <v>77</v>
      </c>
      <c r="AY1300" s="257" t="s">
        <v>153</v>
      </c>
    </row>
    <row r="1301" s="2" customFormat="1" ht="21.75" customHeight="1">
      <c r="A1301" s="41"/>
      <c r="B1301" s="42"/>
      <c r="C1301" s="207" t="s">
        <v>973</v>
      </c>
      <c r="D1301" s="207" t="s">
        <v>155</v>
      </c>
      <c r="E1301" s="208" t="s">
        <v>974</v>
      </c>
      <c r="F1301" s="209" t="s">
        <v>975</v>
      </c>
      <c r="G1301" s="210" t="s">
        <v>158</v>
      </c>
      <c r="H1301" s="211">
        <v>17.579999999999998</v>
      </c>
      <c r="I1301" s="212"/>
      <c r="J1301" s="213">
        <f>ROUND(I1301*H1301,2)</f>
        <v>0</v>
      </c>
      <c r="K1301" s="209" t="s">
        <v>159</v>
      </c>
      <c r="L1301" s="47"/>
      <c r="M1301" s="214" t="s">
        <v>19</v>
      </c>
      <c r="N1301" s="215" t="s">
        <v>40</v>
      </c>
      <c r="O1301" s="87"/>
      <c r="P1301" s="216">
        <f>O1301*H1301</f>
        <v>0</v>
      </c>
      <c r="Q1301" s="216">
        <v>0.020140000000000002</v>
      </c>
      <c r="R1301" s="216">
        <f>Q1301*H1301</f>
        <v>0.35406120000000002</v>
      </c>
      <c r="S1301" s="216">
        <v>0</v>
      </c>
      <c r="T1301" s="217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18" t="s">
        <v>160</v>
      </c>
      <c r="AT1301" s="218" t="s">
        <v>155</v>
      </c>
      <c r="AU1301" s="218" t="s">
        <v>79</v>
      </c>
      <c r="AY1301" s="20" t="s">
        <v>153</v>
      </c>
      <c r="BE1301" s="219">
        <f>IF(N1301="základní",J1301,0)</f>
        <v>0</v>
      </c>
      <c r="BF1301" s="219">
        <f>IF(N1301="snížená",J1301,0)</f>
        <v>0</v>
      </c>
      <c r="BG1301" s="219">
        <f>IF(N1301="zákl. přenesená",J1301,0)</f>
        <v>0</v>
      </c>
      <c r="BH1301" s="219">
        <f>IF(N1301="sníž. přenesená",J1301,0)</f>
        <v>0</v>
      </c>
      <c r="BI1301" s="219">
        <f>IF(N1301="nulová",J1301,0)</f>
        <v>0</v>
      </c>
      <c r="BJ1301" s="20" t="s">
        <v>77</v>
      </c>
      <c r="BK1301" s="219">
        <f>ROUND(I1301*H1301,2)</f>
        <v>0</v>
      </c>
      <c r="BL1301" s="20" t="s">
        <v>160</v>
      </c>
      <c r="BM1301" s="218" t="s">
        <v>976</v>
      </c>
    </row>
    <row r="1302" s="2" customFormat="1">
      <c r="A1302" s="41"/>
      <c r="B1302" s="42"/>
      <c r="C1302" s="43"/>
      <c r="D1302" s="220" t="s">
        <v>162</v>
      </c>
      <c r="E1302" s="43"/>
      <c r="F1302" s="221" t="s">
        <v>977</v>
      </c>
      <c r="G1302" s="43"/>
      <c r="H1302" s="43"/>
      <c r="I1302" s="222"/>
      <c r="J1302" s="43"/>
      <c r="K1302" s="43"/>
      <c r="L1302" s="47"/>
      <c r="M1302" s="223"/>
      <c r="N1302" s="224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162</v>
      </c>
      <c r="AU1302" s="20" t="s">
        <v>79</v>
      </c>
    </row>
    <row r="1303" s="13" customFormat="1">
      <c r="A1303" s="13"/>
      <c r="B1303" s="225"/>
      <c r="C1303" s="226"/>
      <c r="D1303" s="227" t="s">
        <v>164</v>
      </c>
      <c r="E1303" s="228" t="s">
        <v>19</v>
      </c>
      <c r="F1303" s="229" t="s">
        <v>978</v>
      </c>
      <c r="G1303" s="226"/>
      <c r="H1303" s="228" t="s">
        <v>19</v>
      </c>
      <c r="I1303" s="230"/>
      <c r="J1303" s="226"/>
      <c r="K1303" s="226"/>
      <c r="L1303" s="231"/>
      <c r="M1303" s="232"/>
      <c r="N1303" s="233"/>
      <c r="O1303" s="233"/>
      <c r="P1303" s="233"/>
      <c r="Q1303" s="233"/>
      <c r="R1303" s="233"/>
      <c r="S1303" s="233"/>
      <c r="T1303" s="23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5" t="s">
        <v>164</v>
      </c>
      <c r="AU1303" s="235" t="s">
        <v>79</v>
      </c>
      <c r="AV1303" s="13" t="s">
        <v>77</v>
      </c>
      <c r="AW1303" s="13" t="s">
        <v>31</v>
      </c>
      <c r="AX1303" s="13" t="s">
        <v>69</v>
      </c>
      <c r="AY1303" s="235" t="s">
        <v>153</v>
      </c>
    </row>
    <row r="1304" s="14" customFormat="1">
      <c r="A1304" s="14"/>
      <c r="B1304" s="236"/>
      <c r="C1304" s="237"/>
      <c r="D1304" s="227" t="s">
        <v>164</v>
      </c>
      <c r="E1304" s="238" t="s">
        <v>19</v>
      </c>
      <c r="F1304" s="239" t="s">
        <v>979</v>
      </c>
      <c r="G1304" s="237"/>
      <c r="H1304" s="240">
        <v>17.579999999999998</v>
      </c>
      <c r="I1304" s="241"/>
      <c r="J1304" s="237"/>
      <c r="K1304" s="237"/>
      <c r="L1304" s="242"/>
      <c r="M1304" s="243"/>
      <c r="N1304" s="244"/>
      <c r="O1304" s="244"/>
      <c r="P1304" s="244"/>
      <c r="Q1304" s="244"/>
      <c r="R1304" s="244"/>
      <c r="S1304" s="244"/>
      <c r="T1304" s="24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6" t="s">
        <v>164</v>
      </c>
      <c r="AU1304" s="246" t="s">
        <v>79</v>
      </c>
      <c r="AV1304" s="14" t="s">
        <v>79</v>
      </c>
      <c r="AW1304" s="14" t="s">
        <v>31</v>
      </c>
      <c r="AX1304" s="14" t="s">
        <v>69</v>
      </c>
      <c r="AY1304" s="246" t="s">
        <v>153</v>
      </c>
    </row>
    <row r="1305" s="15" customFormat="1">
      <c r="A1305" s="15"/>
      <c r="B1305" s="247"/>
      <c r="C1305" s="248"/>
      <c r="D1305" s="227" t="s">
        <v>164</v>
      </c>
      <c r="E1305" s="249" t="s">
        <v>19</v>
      </c>
      <c r="F1305" s="250" t="s">
        <v>167</v>
      </c>
      <c r="G1305" s="248"/>
      <c r="H1305" s="251">
        <v>17.579999999999998</v>
      </c>
      <c r="I1305" s="252"/>
      <c r="J1305" s="248"/>
      <c r="K1305" s="248"/>
      <c r="L1305" s="253"/>
      <c r="M1305" s="254"/>
      <c r="N1305" s="255"/>
      <c r="O1305" s="255"/>
      <c r="P1305" s="255"/>
      <c r="Q1305" s="255"/>
      <c r="R1305" s="255"/>
      <c r="S1305" s="255"/>
      <c r="T1305" s="256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57" t="s">
        <v>164</v>
      </c>
      <c r="AU1305" s="257" t="s">
        <v>79</v>
      </c>
      <c r="AV1305" s="15" t="s">
        <v>160</v>
      </c>
      <c r="AW1305" s="15" t="s">
        <v>31</v>
      </c>
      <c r="AX1305" s="15" t="s">
        <v>77</v>
      </c>
      <c r="AY1305" s="257" t="s">
        <v>153</v>
      </c>
    </row>
    <row r="1306" s="2" customFormat="1" ht="16.5" customHeight="1">
      <c r="A1306" s="41"/>
      <c r="B1306" s="42"/>
      <c r="C1306" s="207" t="s">
        <v>980</v>
      </c>
      <c r="D1306" s="207" t="s">
        <v>155</v>
      </c>
      <c r="E1306" s="208" t="s">
        <v>981</v>
      </c>
      <c r="F1306" s="209" t="s">
        <v>982</v>
      </c>
      <c r="G1306" s="210" t="s">
        <v>158</v>
      </c>
      <c r="H1306" s="211">
        <v>3.3999999999999999</v>
      </c>
      <c r="I1306" s="212"/>
      <c r="J1306" s="213">
        <f>ROUND(I1306*H1306,2)</f>
        <v>0</v>
      </c>
      <c r="K1306" s="209" t="s">
        <v>19</v>
      </c>
      <c r="L1306" s="47"/>
      <c r="M1306" s="214" t="s">
        <v>19</v>
      </c>
      <c r="N1306" s="215" t="s">
        <v>40</v>
      </c>
      <c r="O1306" s="87"/>
      <c r="P1306" s="216">
        <f>O1306*H1306</f>
        <v>0</v>
      </c>
      <c r="Q1306" s="216">
        <v>0.0035899999999999999</v>
      </c>
      <c r="R1306" s="216">
        <f>Q1306*H1306</f>
        <v>0.012206</v>
      </c>
      <c r="S1306" s="216">
        <v>0</v>
      </c>
      <c r="T1306" s="217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18" t="s">
        <v>160</v>
      </c>
      <c r="AT1306" s="218" t="s">
        <v>155</v>
      </c>
      <c r="AU1306" s="218" t="s">
        <v>79</v>
      </c>
      <c r="AY1306" s="20" t="s">
        <v>153</v>
      </c>
      <c r="BE1306" s="219">
        <f>IF(N1306="základní",J1306,0)</f>
        <v>0</v>
      </c>
      <c r="BF1306" s="219">
        <f>IF(N1306="snížená",J1306,0)</f>
        <v>0</v>
      </c>
      <c r="BG1306" s="219">
        <f>IF(N1306="zákl. přenesená",J1306,0)</f>
        <v>0</v>
      </c>
      <c r="BH1306" s="219">
        <f>IF(N1306="sníž. přenesená",J1306,0)</f>
        <v>0</v>
      </c>
      <c r="BI1306" s="219">
        <f>IF(N1306="nulová",J1306,0)</f>
        <v>0</v>
      </c>
      <c r="BJ1306" s="20" t="s">
        <v>77</v>
      </c>
      <c r="BK1306" s="219">
        <f>ROUND(I1306*H1306,2)</f>
        <v>0</v>
      </c>
      <c r="BL1306" s="20" t="s">
        <v>160</v>
      </c>
      <c r="BM1306" s="218" t="s">
        <v>983</v>
      </c>
    </row>
    <row r="1307" s="13" customFormat="1">
      <c r="A1307" s="13"/>
      <c r="B1307" s="225"/>
      <c r="C1307" s="226"/>
      <c r="D1307" s="227" t="s">
        <v>164</v>
      </c>
      <c r="E1307" s="228" t="s">
        <v>19</v>
      </c>
      <c r="F1307" s="229" t="s">
        <v>984</v>
      </c>
      <c r="G1307" s="226"/>
      <c r="H1307" s="228" t="s">
        <v>19</v>
      </c>
      <c r="I1307" s="230"/>
      <c r="J1307" s="226"/>
      <c r="K1307" s="226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164</v>
      </c>
      <c r="AU1307" s="235" t="s">
        <v>79</v>
      </c>
      <c r="AV1307" s="13" t="s">
        <v>77</v>
      </c>
      <c r="AW1307" s="13" t="s">
        <v>31</v>
      </c>
      <c r="AX1307" s="13" t="s">
        <v>69</v>
      </c>
      <c r="AY1307" s="235" t="s">
        <v>153</v>
      </c>
    </row>
    <row r="1308" s="14" customFormat="1">
      <c r="A1308" s="14"/>
      <c r="B1308" s="236"/>
      <c r="C1308" s="237"/>
      <c r="D1308" s="227" t="s">
        <v>164</v>
      </c>
      <c r="E1308" s="238" t="s">
        <v>19</v>
      </c>
      <c r="F1308" s="239" t="s">
        <v>985</v>
      </c>
      <c r="G1308" s="237"/>
      <c r="H1308" s="240">
        <v>3.3999999999999999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6" t="s">
        <v>164</v>
      </c>
      <c r="AU1308" s="246" t="s">
        <v>79</v>
      </c>
      <c r="AV1308" s="14" t="s">
        <v>79</v>
      </c>
      <c r="AW1308" s="14" t="s">
        <v>31</v>
      </c>
      <c r="AX1308" s="14" t="s">
        <v>69</v>
      </c>
      <c r="AY1308" s="246" t="s">
        <v>153</v>
      </c>
    </row>
    <row r="1309" s="15" customFormat="1">
      <c r="A1309" s="15"/>
      <c r="B1309" s="247"/>
      <c r="C1309" s="248"/>
      <c r="D1309" s="227" t="s">
        <v>164</v>
      </c>
      <c r="E1309" s="249" t="s">
        <v>19</v>
      </c>
      <c r="F1309" s="250" t="s">
        <v>167</v>
      </c>
      <c r="G1309" s="248"/>
      <c r="H1309" s="251">
        <v>3.3999999999999999</v>
      </c>
      <c r="I1309" s="252"/>
      <c r="J1309" s="248"/>
      <c r="K1309" s="248"/>
      <c r="L1309" s="253"/>
      <c r="M1309" s="254"/>
      <c r="N1309" s="255"/>
      <c r="O1309" s="255"/>
      <c r="P1309" s="255"/>
      <c r="Q1309" s="255"/>
      <c r="R1309" s="255"/>
      <c r="S1309" s="255"/>
      <c r="T1309" s="256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57" t="s">
        <v>164</v>
      </c>
      <c r="AU1309" s="257" t="s">
        <v>79</v>
      </c>
      <c r="AV1309" s="15" t="s">
        <v>160</v>
      </c>
      <c r="AW1309" s="15" t="s">
        <v>31</v>
      </c>
      <c r="AX1309" s="15" t="s">
        <v>77</v>
      </c>
      <c r="AY1309" s="257" t="s">
        <v>153</v>
      </c>
    </row>
    <row r="1310" s="2" customFormat="1" ht="21.75" customHeight="1">
      <c r="A1310" s="41"/>
      <c r="B1310" s="42"/>
      <c r="C1310" s="207" t="s">
        <v>986</v>
      </c>
      <c r="D1310" s="207" t="s">
        <v>155</v>
      </c>
      <c r="E1310" s="208" t="s">
        <v>987</v>
      </c>
      <c r="F1310" s="209" t="s">
        <v>988</v>
      </c>
      <c r="G1310" s="210" t="s">
        <v>158</v>
      </c>
      <c r="H1310" s="211">
        <v>17.579999999999998</v>
      </c>
      <c r="I1310" s="212"/>
      <c r="J1310" s="213">
        <f>ROUND(I1310*H1310,2)</f>
        <v>0</v>
      </c>
      <c r="K1310" s="209" t="s">
        <v>159</v>
      </c>
      <c r="L1310" s="47"/>
      <c r="M1310" s="214" t="s">
        <v>19</v>
      </c>
      <c r="N1310" s="215" t="s">
        <v>40</v>
      </c>
      <c r="O1310" s="87"/>
      <c r="P1310" s="216">
        <f>O1310*H1310</f>
        <v>0</v>
      </c>
      <c r="Q1310" s="216">
        <v>0.0053800000000000002</v>
      </c>
      <c r="R1310" s="216">
        <f>Q1310*H1310</f>
        <v>0.094580399999999995</v>
      </c>
      <c r="S1310" s="216">
        <v>0</v>
      </c>
      <c r="T1310" s="217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18" t="s">
        <v>160</v>
      </c>
      <c r="AT1310" s="218" t="s">
        <v>155</v>
      </c>
      <c r="AU1310" s="218" t="s">
        <v>79</v>
      </c>
      <c r="AY1310" s="20" t="s">
        <v>153</v>
      </c>
      <c r="BE1310" s="219">
        <f>IF(N1310="základní",J1310,0)</f>
        <v>0</v>
      </c>
      <c r="BF1310" s="219">
        <f>IF(N1310="snížená",J1310,0)</f>
        <v>0</v>
      </c>
      <c r="BG1310" s="219">
        <f>IF(N1310="zákl. přenesená",J1310,0)</f>
        <v>0</v>
      </c>
      <c r="BH1310" s="219">
        <f>IF(N1310="sníž. přenesená",J1310,0)</f>
        <v>0</v>
      </c>
      <c r="BI1310" s="219">
        <f>IF(N1310="nulová",J1310,0)</f>
        <v>0</v>
      </c>
      <c r="BJ1310" s="20" t="s">
        <v>77</v>
      </c>
      <c r="BK1310" s="219">
        <f>ROUND(I1310*H1310,2)</f>
        <v>0</v>
      </c>
      <c r="BL1310" s="20" t="s">
        <v>160</v>
      </c>
      <c r="BM1310" s="218" t="s">
        <v>989</v>
      </c>
    </row>
    <row r="1311" s="2" customFormat="1">
      <c r="A1311" s="41"/>
      <c r="B1311" s="42"/>
      <c r="C1311" s="43"/>
      <c r="D1311" s="220" t="s">
        <v>162</v>
      </c>
      <c r="E1311" s="43"/>
      <c r="F1311" s="221" t="s">
        <v>990</v>
      </c>
      <c r="G1311" s="43"/>
      <c r="H1311" s="43"/>
      <c r="I1311" s="222"/>
      <c r="J1311" s="43"/>
      <c r="K1311" s="43"/>
      <c r="L1311" s="47"/>
      <c r="M1311" s="223"/>
      <c r="N1311" s="224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162</v>
      </c>
      <c r="AU1311" s="20" t="s">
        <v>79</v>
      </c>
    </row>
    <row r="1312" s="2" customFormat="1" ht="16.5" customHeight="1">
      <c r="A1312" s="41"/>
      <c r="B1312" s="42"/>
      <c r="C1312" s="207" t="s">
        <v>991</v>
      </c>
      <c r="D1312" s="207" t="s">
        <v>155</v>
      </c>
      <c r="E1312" s="208" t="s">
        <v>992</v>
      </c>
      <c r="F1312" s="209" t="s">
        <v>993</v>
      </c>
      <c r="G1312" s="210" t="s">
        <v>158</v>
      </c>
      <c r="H1312" s="211">
        <v>831.70100000000002</v>
      </c>
      <c r="I1312" s="212"/>
      <c r="J1312" s="213">
        <f>ROUND(I1312*H1312,2)</f>
        <v>0</v>
      </c>
      <c r="K1312" s="209" t="s">
        <v>19</v>
      </c>
      <c r="L1312" s="47"/>
      <c r="M1312" s="214" t="s">
        <v>19</v>
      </c>
      <c r="N1312" s="215" t="s">
        <v>40</v>
      </c>
      <c r="O1312" s="87"/>
      <c r="P1312" s="216">
        <f>O1312*H1312</f>
        <v>0</v>
      </c>
      <c r="Q1312" s="216">
        <v>0</v>
      </c>
      <c r="R1312" s="216">
        <f>Q1312*H1312</f>
        <v>0</v>
      </c>
      <c r="S1312" s="216">
        <v>0</v>
      </c>
      <c r="T1312" s="217">
        <f>S1312*H1312</f>
        <v>0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18" t="s">
        <v>160</v>
      </c>
      <c r="AT1312" s="218" t="s">
        <v>155</v>
      </c>
      <c r="AU1312" s="218" t="s">
        <v>79</v>
      </c>
      <c r="AY1312" s="20" t="s">
        <v>153</v>
      </c>
      <c r="BE1312" s="219">
        <f>IF(N1312="základní",J1312,0)</f>
        <v>0</v>
      </c>
      <c r="BF1312" s="219">
        <f>IF(N1312="snížená",J1312,0)</f>
        <v>0</v>
      </c>
      <c r="BG1312" s="219">
        <f>IF(N1312="zákl. přenesená",J1312,0)</f>
        <v>0</v>
      </c>
      <c r="BH1312" s="219">
        <f>IF(N1312="sníž. přenesená",J1312,0)</f>
        <v>0</v>
      </c>
      <c r="BI1312" s="219">
        <f>IF(N1312="nulová",J1312,0)</f>
        <v>0</v>
      </c>
      <c r="BJ1312" s="20" t="s">
        <v>77</v>
      </c>
      <c r="BK1312" s="219">
        <f>ROUND(I1312*H1312,2)</f>
        <v>0</v>
      </c>
      <c r="BL1312" s="20" t="s">
        <v>160</v>
      </c>
      <c r="BM1312" s="218" t="s">
        <v>994</v>
      </c>
    </row>
    <row r="1313" s="2" customFormat="1" ht="16.5" customHeight="1">
      <c r="A1313" s="41"/>
      <c r="B1313" s="42"/>
      <c r="C1313" s="207" t="s">
        <v>995</v>
      </c>
      <c r="D1313" s="207" t="s">
        <v>155</v>
      </c>
      <c r="E1313" s="208" t="s">
        <v>996</v>
      </c>
      <c r="F1313" s="209" t="s">
        <v>997</v>
      </c>
      <c r="G1313" s="210" t="s">
        <v>158</v>
      </c>
      <c r="H1313" s="211">
        <v>831.70100000000002</v>
      </c>
      <c r="I1313" s="212"/>
      <c r="J1313" s="213">
        <f>ROUND(I1313*H1313,2)</f>
        <v>0</v>
      </c>
      <c r="K1313" s="209" t="s">
        <v>19</v>
      </c>
      <c r="L1313" s="47"/>
      <c r="M1313" s="214" t="s">
        <v>19</v>
      </c>
      <c r="N1313" s="215" t="s">
        <v>40</v>
      </c>
      <c r="O1313" s="87"/>
      <c r="P1313" s="216">
        <f>O1313*H1313</f>
        <v>0</v>
      </c>
      <c r="Q1313" s="216">
        <v>0</v>
      </c>
      <c r="R1313" s="216">
        <f>Q1313*H1313</f>
        <v>0</v>
      </c>
      <c r="S1313" s="216">
        <v>0</v>
      </c>
      <c r="T1313" s="217">
        <f>S1313*H1313</f>
        <v>0</v>
      </c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R1313" s="218" t="s">
        <v>160</v>
      </c>
      <c r="AT1313" s="218" t="s">
        <v>155</v>
      </c>
      <c r="AU1313" s="218" t="s">
        <v>79</v>
      </c>
      <c r="AY1313" s="20" t="s">
        <v>153</v>
      </c>
      <c r="BE1313" s="219">
        <f>IF(N1313="základní",J1313,0)</f>
        <v>0</v>
      </c>
      <c r="BF1313" s="219">
        <f>IF(N1313="snížená",J1313,0)</f>
        <v>0</v>
      </c>
      <c r="BG1313" s="219">
        <f>IF(N1313="zákl. přenesená",J1313,0)</f>
        <v>0</v>
      </c>
      <c r="BH1313" s="219">
        <f>IF(N1313="sníž. přenesená",J1313,0)</f>
        <v>0</v>
      </c>
      <c r="BI1313" s="219">
        <f>IF(N1313="nulová",J1313,0)</f>
        <v>0</v>
      </c>
      <c r="BJ1313" s="20" t="s">
        <v>77</v>
      </c>
      <c r="BK1313" s="219">
        <f>ROUND(I1313*H1313,2)</f>
        <v>0</v>
      </c>
      <c r="BL1313" s="20" t="s">
        <v>160</v>
      </c>
      <c r="BM1313" s="218" t="s">
        <v>998</v>
      </c>
    </row>
    <row r="1314" s="12" customFormat="1" ht="22.8" customHeight="1">
      <c r="A1314" s="12"/>
      <c r="B1314" s="191"/>
      <c r="C1314" s="192"/>
      <c r="D1314" s="193" t="s">
        <v>68</v>
      </c>
      <c r="E1314" s="205" t="s">
        <v>999</v>
      </c>
      <c r="F1314" s="205" t="s">
        <v>1000</v>
      </c>
      <c r="G1314" s="192"/>
      <c r="H1314" s="192"/>
      <c r="I1314" s="195"/>
      <c r="J1314" s="206">
        <f>BK1314</f>
        <v>0</v>
      </c>
      <c r="K1314" s="192"/>
      <c r="L1314" s="197"/>
      <c r="M1314" s="198"/>
      <c r="N1314" s="199"/>
      <c r="O1314" s="199"/>
      <c r="P1314" s="200">
        <f>SUM(P1315:P1320)</f>
        <v>0</v>
      </c>
      <c r="Q1314" s="199"/>
      <c r="R1314" s="200">
        <f>SUM(R1315:R1320)</f>
        <v>0</v>
      </c>
      <c r="S1314" s="199"/>
      <c r="T1314" s="201">
        <f>SUM(T1315:T1320)</f>
        <v>0</v>
      </c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R1314" s="202" t="s">
        <v>77</v>
      </c>
      <c r="AT1314" s="203" t="s">
        <v>68</v>
      </c>
      <c r="AU1314" s="203" t="s">
        <v>77</v>
      </c>
      <c r="AY1314" s="202" t="s">
        <v>153</v>
      </c>
      <c r="BK1314" s="204">
        <f>SUM(BK1315:BK1320)</f>
        <v>0</v>
      </c>
    </row>
    <row r="1315" s="2" customFormat="1" ht="21.75" customHeight="1">
      <c r="A1315" s="41"/>
      <c r="B1315" s="42"/>
      <c r="C1315" s="207" t="s">
        <v>1001</v>
      </c>
      <c r="D1315" s="207" t="s">
        <v>155</v>
      </c>
      <c r="E1315" s="208" t="s">
        <v>1002</v>
      </c>
      <c r="F1315" s="209" t="s">
        <v>1003</v>
      </c>
      <c r="G1315" s="210" t="s">
        <v>225</v>
      </c>
      <c r="H1315" s="211">
        <v>206.786</v>
      </c>
      <c r="I1315" s="212"/>
      <c r="J1315" s="213">
        <f>ROUND(I1315*H1315,2)</f>
        <v>0</v>
      </c>
      <c r="K1315" s="209" t="s">
        <v>19</v>
      </c>
      <c r="L1315" s="47"/>
      <c r="M1315" s="214" t="s">
        <v>19</v>
      </c>
      <c r="N1315" s="215" t="s">
        <v>40</v>
      </c>
      <c r="O1315" s="87"/>
      <c r="P1315" s="216">
        <f>O1315*H1315</f>
        <v>0</v>
      </c>
      <c r="Q1315" s="216">
        <v>0</v>
      </c>
      <c r="R1315" s="216">
        <f>Q1315*H1315</f>
        <v>0</v>
      </c>
      <c r="S1315" s="216">
        <v>0</v>
      </c>
      <c r="T1315" s="217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18" t="s">
        <v>160</v>
      </c>
      <c r="AT1315" s="218" t="s">
        <v>155</v>
      </c>
      <c r="AU1315" s="218" t="s">
        <v>79</v>
      </c>
      <c r="AY1315" s="20" t="s">
        <v>153</v>
      </c>
      <c r="BE1315" s="219">
        <f>IF(N1315="základní",J1315,0)</f>
        <v>0</v>
      </c>
      <c r="BF1315" s="219">
        <f>IF(N1315="snížená",J1315,0)</f>
        <v>0</v>
      </c>
      <c r="BG1315" s="219">
        <f>IF(N1315="zákl. přenesená",J1315,0)</f>
        <v>0</v>
      </c>
      <c r="BH1315" s="219">
        <f>IF(N1315="sníž. přenesená",J1315,0)</f>
        <v>0</v>
      </c>
      <c r="BI1315" s="219">
        <f>IF(N1315="nulová",J1315,0)</f>
        <v>0</v>
      </c>
      <c r="BJ1315" s="20" t="s">
        <v>77</v>
      </c>
      <c r="BK1315" s="219">
        <f>ROUND(I1315*H1315,2)</f>
        <v>0</v>
      </c>
      <c r="BL1315" s="20" t="s">
        <v>160</v>
      </c>
      <c r="BM1315" s="218" t="s">
        <v>1004</v>
      </c>
    </row>
    <row r="1316" s="2" customFormat="1" ht="21.75" customHeight="1">
      <c r="A1316" s="41"/>
      <c r="B1316" s="42"/>
      <c r="C1316" s="207" t="s">
        <v>1005</v>
      </c>
      <c r="D1316" s="207" t="s">
        <v>155</v>
      </c>
      <c r="E1316" s="208" t="s">
        <v>1006</v>
      </c>
      <c r="F1316" s="209" t="s">
        <v>1007</v>
      </c>
      <c r="G1316" s="210" t="s">
        <v>225</v>
      </c>
      <c r="H1316" s="211">
        <v>206.786</v>
      </c>
      <c r="I1316" s="212"/>
      <c r="J1316" s="213">
        <f>ROUND(I1316*H1316,2)</f>
        <v>0</v>
      </c>
      <c r="K1316" s="209" t="s">
        <v>19</v>
      </c>
      <c r="L1316" s="47"/>
      <c r="M1316" s="214" t="s">
        <v>19</v>
      </c>
      <c r="N1316" s="215" t="s">
        <v>40</v>
      </c>
      <c r="O1316" s="87"/>
      <c r="P1316" s="216">
        <f>O1316*H1316</f>
        <v>0</v>
      </c>
      <c r="Q1316" s="216">
        <v>0</v>
      </c>
      <c r="R1316" s="216">
        <f>Q1316*H1316</f>
        <v>0</v>
      </c>
      <c r="S1316" s="216">
        <v>0</v>
      </c>
      <c r="T1316" s="217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18" t="s">
        <v>160</v>
      </c>
      <c r="AT1316" s="218" t="s">
        <v>155</v>
      </c>
      <c r="AU1316" s="218" t="s">
        <v>79</v>
      </c>
      <c r="AY1316" s="20" t="s">
        <v>153</v>
      </c>
      <c r="BE1316" s="219">
        <f>IF(N1316="základní",J1316,0)</f>
        <v>0</v>
      </c>
      <c r="BF1316" s="219">
        <f>IF(N1316="snížená",J1316,0)</f>
        <v>0</v>
      </c>
      <c r="BG1316" s="219">
        <f>IF(N1316="zákl. přenesená",J1316,0)</f>
        <v>0</v>
      </c>
      <c r="BH1316" s="219">
        <f>IF(N1316="sníž. přenesená",J1316,0)</f>
        <v>0</v>
      </c>
      <c r="BI1316" s="219">
        <f>IF(N1316="nulová",J1316,0)</f>
        <v>0</v>
      </c>
      <c r="BJ1316" s="20" t="s">
        <v>77</v>
      </c>
      <c r="BK1316" s="219">
        <f>ROUND(I1316*H1316,2)</f>
        <v>0</v>
      </c>
      <c r="BL1316" s="20" t="s">
        <v>160</v>
      </c>
      <c r="BM1316" s="218" t="s">
        <v>1008</v>
      </c>
    </row>
    <row r="1317" s="2" customFormat="1" ht="16.5" customHeight="1">
      <c r="A1317" s="41"/>
      <c r="B1317" s="42"/>
      <c r="C1317" s="207" t="s">
        <v>1009</v>
      </c>
      <c r="D1317" s="207" t="s">
        <v>155</v>
      </c>
      <c r="E1317" s="208" t="s">
        <v>1010</v>
      </c>
      <c r="F1317" s="209" t="s">
        <v>1011</v>
      </c>
      <c r="G1317" s="210" t="s">
        <v>225</v>
      </c>
      <c r="H1317" s="211">
        <v>206.786</v>
      </c>
      <c r="I1317" s="212"/>
      <c r="J1317" s="213">
        <f>ROUND(I1317*H1317,2)</f>
        <v>0</v>
      </c>
      <c r="K1317" s="209" t="s">
        <v>19</v>
      </c>
      <c r="L1317" s="47"/>
      <c r="M1317" s="214" t="s">
        <v>19</v>
      </c>
      <c r="N1317" s="215" t="s">
        <v>40</v>
      </c>
      <c r="O1317" s="87"/>
      <c r="P1317" s="216">
        <f>O1317*H1317</f>
        <v>0</v>
      </c>
      <c r="Q1317" s="216">
        <v>0</v>
      </c>
      <c r="R1317" s="216">
        <f>Q1317*H1317</f>
        <v>0</v>
      </c>
      <c r="S1317" s="216">
        <v>0</v>
      </c>
      <c r="T1317" s="217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18" t="s">
        <v>160</v>
      </c>
      <c r="AT1317" s="218" t="s">
        <v>155</v>
      </c>
      <c r="AU1317" s="218" t="s">
        <v>79</v>
      </c>
      <c r="AY1317" s="20" t="s">
        <v>153</v>
      </c>
      <c r="BE1317" s="219">
        <f>IF(N1317="základní",J1317,0)</f>
        <v>0</v>
      </c>
      <c r="BF1317" s="219">
        <f>IF(N1317="snížená",J1317,0)</f>
        <v>0</v>
      </c>
      <c r="BG1317" s="219">
        <f>IF(N1317="zákl. přenesená",J1317,0)</f>
        <v>0</v>
      </c>
      <c r="BH1317" s="219">
        <f>IF(N1317="sníž. přenesená",J1317,0)</f>
        <v>0</v>
      </c>
      <c r="BI1317" s="219">
        <f>IF(N1317="nulová",J1317,0)</f>
        <v>0</v>
      </c>
      <c r="BJ1317" s="20" t="s">
        <v>77</v>
      </c>
      <c r="BK1317" s="219">
        <f>ROUND(I1317*H1317,2)</f>
        <v>0</v>
      </c>
      <c r="BL1317" s="20" t="s">
        <v>160</v>
      </c>
      <c r="BM1317" s="218" t="s">
        <v>1012</v>
      </c>
    </row>
    <row r="1318" s="2" customFormat="1" ht="16.5" customHeight="1">
      <c r="A1318" s="41"/>
      <c r="B1318" s="42"/>
      <c r="C1318" s="207" t="s">
        <v>1013</v>
      </c>
      <c r="D1318" s="207" t="s">
        <v>155</v>
      </c>
      <c r="E1318" s="208" t="s">
        <v>1014</v>
      </c>
      <c r="F1318" s="209" t="s">
        <v>1015</v>
      </c>
      <c r="G1318" s="210" t="s">
        <v>225</v>
      </c>
      <c r="H1318" s="211">
        <v>3101.79</v>
      </c>
      <c r="I1318" s="212"/>
      <c r="J1318" s="213">
        <f>ROUND(I1318*H1318,2)</f>
        <v>0</v>
      </c>
      <c r="K1318" s="209" t="s">
        <v>19</v>
      </c>
      <c r="L1318" s="47"/>
      <c r="M1318" s="214" t="s">
        <v>19</v>
      </c>
      <c r="N1318" s="215" t="s">
        <v>40</v>
      </c>
      <c r="O1318" s="87"/>
      <c r="P1318" s="216">
        <f>O1318*H1318</f>
        <v>0</v>
      </c>
      <c r="Q1318" s="216">
        <v>0</v>
      </c>
      <c r="R1318" s="216">
        <f>Q1318*H1318</f>
        <v>0</v>
      </c>
      <c r="S1318" s="216">
        <v>0</v>
      </c>
      <c r="T1318" s="217">
        <f>S1318*H1318</f>
        <v>0</v>
      </c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R1318" s="218" t="s">
        <v>160</v>
      </c>
      <c r="AT1318" s="218" t="s">
        <v>155</v>
      </c>
      <c r="AU1318" s="218" t="s">
        <v>79</v>
      </c>
      <c r="AY1318" s="20" t="s">
        <v>153</v>
      </c>
      <c r="BE1318" s="219">
        <f>IF(N1318="základní",J1318,0)</f>
        <v>0</v>
      </c>
      <c r="BF1318" s="219">
        <f>IF(N1318="snížená",J1318,0)</f>
        <v>0</v>
      </c>
      <c r="BG1318" s="219">
        <f>IF(N1318="zákl. přenesená",J1318,0)</f>
        <v>0</v>
      </c>
      <c r="BH1318" s="219">
        <f>IF(N1318="sníž. přenesená",J1318,0)</f>
        <v>0</v>
      </c>
      <c r="BI1318" s="219">
        <f>IF(N1318="nulová",J1318,0)</f>
        <v>0</v>
      </c>
      <c r="BJ1318" s="20" t="s">
        <v>77</v>
      </c>
      <c r="BK1318" s="219">
        <f>ROUND(I1318*H1318,2)</f>
        <v>0</v>
      </c>
      <c r="BL1318" s="20" t="s">
        <v>160</v>
      </c>
      <c r="BM1318" s="218" t="s">
        <v>1016</v>
      </c>
    </row>
    <row r="1319" s="14" customFormat="1">
      <c r="A1319" s="14"/>
      <c r="B1319" s="236"/>
      <c r="C1319" s="237"/>
      <c r="D1319" s="227" t="s">
        <v>164</v>
      </c>
      <c r="E1319" s="237"/>
      <c r="F1319" s="239" t="s">
        <v>1017</v>
      </c>
      <c r="G1319" s="237"/>
      <c r="H1319" s="240">
        <v>3101.79</v>
      </c>
      <c r="I1319" s="241"/>
      <c r="J1319" s="237"/>
      <c r="K1319" s="237"/>
      <c r="L1319" s="242"/>
      <c r="M1319" s="243"/>
      <c r="N1319" s="244"/>
      <c r="O1319" s="244"/>
      <c r="P1319" s="244"/>
      <c r="Q1319" s="244"/>
      <c r="R1319" s="244"/>
      <c r="S1319" s="244"/>
      <c r="T1319" s="24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6" t="s">
        <v>164</v>
      </c>
      <c r="AU1319" s="246" t="s">
        <v>79</v>
      </c>
      <c r="AV1319" s="14" t="s">
        <v>79</v>
      </c>
      <c r="AW1319" s="14" t="s">
        <v>4</v>
      </c>
      <c r="AX1319" s="14" t="s">
        <v>77</v>
      </c>
      <c r="AY1319" s="246" t="s">
        <v>153</v>
      </c>
    </row>
    <row r="1320" s="2" customFormat="1" ht="21.75" customHeight="1">
      <c r="A1320" s="41"/>
      <c r="B1320" s="42"/>
      <c r="C1320" s="207" t="s">
        <v>1018</v>
      </c>
      <c r="D1320" s="207" t="s">
        <v>155</v>
      </c>
      <c r="E1320" s="208" t="s">
        <v>1019</v>
      </c>
      <c r="F1320" s="209" t="s">
        <v>1020</v>
      </c>
      <c r="G1320" s="210" t="s">
        <v>225</v>
      </c>
      <c r="H1320" s="211">
        <v>206.786</v>
      </c>
      <c r="I1320" s="212"/>
      <c r="J1320" s="213">
        <f>ROUND(I1320*H1320,2)</f>
        <v>0</v>
      </c>
      <c r="K1320" s="209" t="s">
        <v>19</v>
      </c>
      <c r="L1320" s="47"/>
      <c r="M1320" s="214" t="s">
        <v>19</v>
      </c>
      <c r="N1320" s="215" t="s">
        <v>40</v>
      </c>
      <c r="O1320" s="87"/>
      <c r="P1320" s="216">
        <f>O1320*H1320</f>
        <v>0</v>
      </c>
      <c r="Q1320" s="216">
        <v>0</v>
      </c>
      <c r="R1320" s="216">
        <f>Q1320*H1320</f>
        <v>0</v>
      </c>
      <c r="S1320" s="216">
        <v>0</v>
      </c>
      <c r="T1320" s="217">
        <f>S1320*H1320</f>
        <v>0</v>
      </c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R1320" s="218" t="s">
        <v>160</v>
      </c>
      <c r="AT1320" s="218" t="s">
        <v>155</v>
      </c>
      <c r="AU1320" s="218" t="s">
        <v>79</v>
      </c>
      <c r="AY1320" s="20" t="s">
        <v>153</v>
      </c>
      <c r="BE1320" s="219">
        <f>IF(N1320="základní",J1320,0)</f>
        <v>0</v>
      </c>
      <c r="BF1320" s="219">
        <f>IF(N1320="snížená",J1320,0)</f>
        <v>0</v>
      </c>
      <c r="BG1320" s="219">
        <f>IF(N1320="zákl. přenesená",J1320,0)</f>
        <v>0</v>
      </c>
      <c r="BH1320" s="219">
        <f>IF(N1320="sníž. přenesená",J1320,0)</f>
        <v>0</v>
      </c>
      <c r="BI1320" s="219">
        <f>IF(N1320="nulová",J1320,0)</f>
        <v>0</v>
      </c>
      <c r="BJ1320" s="20" t="s">
        <v>77</v>
      </c>
      <c r="BK1320" s="219">
        <f>ROUND(I1320*H1320,2)</f>
        <v>0</v>
      </c>
      <c r="BL1320" s="20" t="s">
        <v>160</v>
      </c>
      <c r="BM1320" s="218" t="s">
        <v>1021</v>
      </c>
    </row>
    <row r="1321" s="12" customFormat="1" ht="22.8" customHeight="1">
      <c r="A1321" s="12"/>
      <c r="B1321" s="191"/>
      <c r="C1321" s="192"/>
      <c r="D1321" s="193" t="s">
        <v>68</v>
      </c>
      <c r="E1321" s="205" t="s">
        <v>1022</v>
      </c>
      <c r="F1321" s="205" t="s">
        <v>1023</v>
      </c>
      <c r="G1321" s="192"/>
      <c r="H1321" s="192"/>
      <c r="I1321" s="195"/>
      <c r="J1321" s="206">
        <f>BK1321</f>
        <v>0</v>
      </c>
      <c r="K1321" s="192"/>
      <c r="L1321" s="197"/>
      <c r="M1321" s="198"/>
      <c r="N1321" s="199"/>
      <c r="O1321" s="199"/>
      <c r="P1321" s="200">
        <f>P1322</f>
        <v>0</v>
      </c>
      <c r="Q1321" s="199"/>
      <c r="R1321" s="200">
        <f>R1322</f>
        <v>0</v>
      </c>
      <c r="S1321" s="199"/>
      <c r="T1321" s="201">
        <f>T1322</f>
        <v>0</v>
      </c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R1321" s="202" t="s">
        <v>77</v>
      </c>
      <c r="AT1321" s="203" t="s">
        <v>68</v>
      </c>
      <c r="AU1321" s="203" t="s">
        <v>77</v>
      </c>
      <c r="AY1321" s="202" t="s">
        <v>153</v>
      </c>
      <c r="BK1321" s="204">
        <f>BK1322</f>
        <v>0</v>
      </c>
    </row>
    <row r="1322" s="2" customFormat="1" ht="16.5" customHeight="1">
      <c r="A1322" s="41"/>
      <c r="B1322" s="42"/>
      <c r="C1322" s="207" t="s">
        <v>1024</v>
      </c>
      <c r="D1322" s="207" t="s">
        <v>155</v>
      </c>
      <c r="E1322" s="208" t="s">
        <v>1025</v>
      </c>
      <c r="F1322" s="209" t="s">
        <v>1026</v>
      </c>
      <c r="G1322" s="210" t="s">
        <v>225</v>
      </c>
      <c r="H1322" s="211">
        <v>132.333</v>
      </c>
      <c r="I1322" s="212"/>
      <c r="J1322" s="213">
        <f>ROUND(I1322*H1322,2)</f>
        <v>0</v>
      </c>
      <c r="K1322" s="209" t="s">
        <v>19</v>
      </c>
      <c r="L1322" s="47"/>
      <c r="M1322" s="214" t="s">
        <v>19</v>
      </c>
      <c r="N1322" s="215" t="s">
        <v>40</v>
      </c>
      <c r="O1322" s="87"/>
      <c r="P1322" s="216">
        <f>O1322*H1322</f>
        <v>0</v>
      </c>
      <c r="Q1322" s="216">
        <v>0</v>
      </c>
      <c r="R1322" s="216">
        <f>Q1322*H1322</f>
        <v>0</v>
      </c>
      <c r="S1322" s="216">
        <v>0</v>
      </c>
      <c r="T1322" s="217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18" t="s">
        <v>160</v>
      </c>
      <c r="AT1322" s="218" t="s">
        <v>155</v>
      </c>
      <c r="AU1322" s="218" t="s">
        <v>79</v>
      </c>
      <c r="AY1322" s="20" t="s">
        <v>153</v>
      </c>
      <c r="BE1322" s="219">
        <f>IF(N1322="základní",J1322,0)</f>
        <v>0</v>
      </c>
      <c r="BF1322" s="219">
        <f>IF(N1322="snížená",J1322,0)</f>
        <v>0</v>
      </c>
      <c r="BG1322" s="219">
        <f>IF(N1322="zákl. přenesená",J1322,0)</f>
        <v>0</v>
      </c>
      <c r="BH1322" s="219">
        <f>IF(N1322="sníž. přenesená",J1322,0)</f>
        <v>0</v>
      </c>
      <c r="BI1322" s="219">
        <f>IF(N1322="nulová",J1322,0)</f>
        <v>0</v>
      </c>
      <c r="BJ1322" s="20" t="s">
        <v>77</v>
      </c>
      <c r="BK1322" s="219">
        <f>ROUND(I1322*H1322,2)</f>
        <v>0</v>
      </c>
      <c r="BL1322" s="20" t="s">
        <v>160</v>
      </c>
      <c r="BM1322" s="218" t="s">
        <v>1027</v>
      </c>
    </row>
    <row r="1323" s="12" customFormat="1" ht="25.92" customHeight="1">
      <c r="A1323" s="12"/>
      <c r="B1323" s="191"/>
      <c r="C1323" s="192"/>
      <c r="D1323" s="193" t="s">
        <v>68</v>
      </c>
      <c r="E1323" s="194" t="s">
        <v>1028</v>
      </c>
      <c r="F1323" s="194" t="s">
        <v>1029</v>
      </c>
      <c r="G1323" s="192"/>
      <c r="H1323" s="192"/>
      <c r="I1323" s="195"/>
      <c r="J1323" s="196">
        <f>BK1323</f>
        <v>0</v>
      </c>
      <c r="K1323" s="192"/>
      <c r="L1323" s="197"/>
      <c r="M1323" s="198"/>
      <c r="N1323" s="199"/>
      <c r="O1323" s="199"/>
      <c r="P1323" s="200">
        <f>P1324+P1368+P1387+P1428+P1674+P1743+P1767+P1915+P1960+P2089+P2148+P2257+P2307+P2483</f>
        <v>0</v>
      </c>
      <c r="Q1323" s="199"/>
      <c r="R1323" s="200">
        <f>R1324+R1368+R1387+R1428+R1674+R1743+R1767+R1915+R1960+R2089+R2148+R2257+R2307+R2483</f>
        <v>35.762261339999995</v>
      </c>
      <c r="S1323" s="199"/>
      <c r="T1323" s="201">
        <f>T1324+T1368+T1387+T1428+T1674+T1743+T1767+T1915+T1960+T2089+T2148+T2257+T2307+T2483</f>
        <v>34.115745029999999</v>
      </c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R1323" s="202" t="s">
        <v>79</v>
      </c>
      <c r="AT1323" s="203" t="s">
        <v>68</v>
      </c>
      <c r="AU1323" s="203" t="s">
        <v>69</v>
      </c>
      <c r="AY1323" s="202" t="s">
        <v>153</v>
      </c>
      <c r="BK1323" s="204">
        <f>BK1324+BK1368+BK1387+BK1428+BK1674+BK1743+BK1767+BK1915+BK1960+BK2089+BK2148+BK2257+BK2307+BK2483</f>
        <v>0</v>
      </c>
    </row>
    <row r="1324" s="12" customFormat="1" ht="22.8" customHeight="1">
      <c r="A1324" s="12"/>
      <c r="B1324" s="191"/>
      <c r="C1324" s="192"/>
      <c r="D1324" s="193" t="s">
        <v>68</v>
      </c>
      <c r="E1324" s="205" t="s">
        <v>1030</v>
      </c>
      <c r="F1324" s="205" t="s">
        <v>1031</v>
      </c>
      <c r="G1324" s="192"/>
      <c r="H1324" s="192"/>
      <c r="I1324" s="195"/>
      <c r="J1324" s="206">
        <f>BK1324</f>
        <v>0</v>
      </c>
      <c r="K1324" s="192"/>
      <c r="L1324" s="197"/>
      <c r="M1324" s="198"/>
      <c r="N1324" s="199"/>
      <c r="O1324" s="199"/>
      <c r="P1324" s="200">
        <f>SUM(P1325:P1367)</f>
        <v>0</v>
      </c>
      <c r="Q1324" s="199"/>
      <c r="R1324" s="200">
        <f>SUM(R1325:R1367)</f>
        <v>0.48298239999999998</v>
      </c>
      <c r="S1324" s="199"/>
      <c r="T1324" s="201">
        <f>SUM(T1325:T1367)</f>
        <v>0</v>
      </c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R1324" s="202" t="s">
        <v>79</v>
      </c>
      <c r="AT1324" s="203" t="s">
        <v>68</v>
      </c>
      <c r="AU1324" s="203" t="s">
        <v>77</v>
      </c>
      <c r="AY1324" s="202" t="s">
        <v>153</v>
      </c>
      <c r="BK1324" s="204">
        <f>SUM(BK1325:BK1367)</f>
        <v>0</v>
      </c>
    </row>
    <row r="1325" s="2" customFormat="1" ht="21.75" customHeight="1">
      <c r="A1325" s="41"/>
      <c r="B1325" s="42"/>
      <c r="C1325" s="207" t="s">
        <v>1032</v>
      </c>
      <c r="D1325" s="207" t="s">
        <v>155</v>
      </c>
      <c r="E1325" s="208" t="s">
        <v>1033</v>
      </c>
      <c r="F1325" s="209" t="s">
        <v>1034</v>
      </c>
      <c r="G1325" s="210" t="s">
        <v>158</v>
      </c>
      <c r="H1325" s="211">
        <v>11.300000000000001</v>
      </c>
      <c r="I1325" s="212"/>
      <c r="J1325" s="213">
        <f>ROUND(I1325*H1325,2)</f>
        <v>0</v>
      </c>
      <c r="K1325" s="209" t="s">
        <v>159</v>
      </c>
      <c r="L1325" s="47"/>
      <c r="M1325" s="214" t="s">
        <v>19</v>
      </c>
      <c r="N1325" s="215" t="s">
        <v>40</v>
      </c>
      <c r="O1325" s="87"/>
      <c r="P1325" s="216">
        <f>O1325*H1325</f>
        <v>0</v>
      </c>
      <c r="Q1325" s="216">
        <v>0</v>
      </c>
      <c r="R1325" s="216">
        <f>Q1325*H1325</f>
        <v>0</v>
      </c>
      <c r="S1325" s="216">
        <v>0</v>
      </c>
      <c r="T1325" s="217">
        <f>S1325*H1325</f>
        <v>0</v>
      </c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R1325" s="218" t="s">
        <v>252</v>
      </c>
      <c r="AT1325" s="218" t="s">
        <v>155</v>
      </c>
      <c r="AU1325" s="218" t="s">
        <v>79</v>
      </c>
      <c r="AY1325" s="20" t="s">
        <v>153</v>
      </c>
      <c r="BE1325" s="219">
        <f>IF(N1325="základní",J1325,0)</f>
        <v>0</v>
      </c>
      <c r="BF1325" s="219">
        <f>IF(N1325="snížená",J1325,0)</f>
        <v>0</v>
      </c>
      <c r="BG1325" s="219">
        <f>IF(N1325="zákl. přenesená",J1325,0)</f>
        <v>0</v>
      </c>
      <c r="BH1325" s="219">
        <f>IF(N1325="sníž. přenesená",J1325,0)</f>
        <v>0</v>
      </c>
      <c r="BI1325" s="219">
        <f>IF(N1325="nulová",J1325,0)</f>
        <v>0</v>
      </c>
      <c r="BJ1325" s="20" t="s">
        <v>77</v>
      </c>
      <c r="BK1325" s="219">
        <f>ROUND(I1325*H1325,2)</f>
        <v>0</v>
      </c>
      <c r="BL1325" s="20" t="s">
        <v>252</v>
      </c>
      <c r="BM1325" s="218" t="s">
        <v>1035</v>
      </c>
    </row>
    <row r="1326" s="2" customFormat="1">
      <c r="A1326" s="41"/>
      <c r="B1326" s="42"/>
      <c r="C1326" s="43"/>
      <c r="D1326" s="220" t="s">
        <v>162</v>
      </c>
      <c r="E1326" s="43"/>
      <c r="F1326" s="221" t="s">
        <v>1036</v>
      </c>
      <c r="G1326" s="43"/>
      <c r="H1326" s="43"/>
      <c r="I1326" s="222"/>
      <c r="J1326" s="43"/>
      <c r="K1326" s="43"/>
      <c r="L1326" s="47"/>
      <c r="M1326" s="223"/>
      <c r="N1326" s="224"/>
      <c r="O1326" s="87"/>
      <c r="P1326" s="87"/>
      <c r="Q1326" s="87"/>
      <c r="R1326" s="87"/>
      <c r="S1326" s="87"/>
      <c r="T1326" s="88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T1326" s="20" t="s">
        <v>162</v>
      </c>
      <c r="AU1326" s="20" t="s">
        <v>79</v>
      </c>
    </row>
    <row r="1327" s="13" customFormat="1">
      <c r="A1327" s="13"/>
      <c r="B1327" s="225"/>
      <c r="C1327" s="226"/>
      <c r="D1327" s="227" t="s">
        <v>164</v>
      </c>
      <c r="E1327" s="228" t="s">
        <v>19</v>
      </c>
      <c r="F1327" s="229" t="s">
        <v>1037</v>
      </c>
      <c r="G1327" s="226"/>
      <c r="H1327" s="228" t="s">
        <v>19</v>
      </c>
      <c r="I1327" s="230"/>
      <c r="J1327" s="226"/>
      <c r="K1327" s="226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164</v>
      </c>
      <c r="AU1327" s="235" t="s">
        <v>79</v>
      </c>
      <c r="AV1327" s="13" t="s">
        <v>77</v>
      </c>
      <c r="AW1327" s="13" t="s">
        <v>31</v>
      </c>
      <c r="AX1327" s="13" t="s">
        <v>69</v>
      </c>
      <c r="AY1327" s="235" t="s">
        <v>153</v>
      </c>
    </row>
    <row r="1328" s="14" customFormat="1">
      <c r="A1328" s="14"/>
      <c r="B1328" s="236"/>
      <c r="C1328" s="237"/>
      <c r="D1328" s="227" t="s">
        <v>164</v>
      </c>
      <c r="E1328" s="238" t="s">
        <v>19</v>
      </c>
      <c r="F1328" s="239" t="s">
        <v>1038</v>
      </c>
      <c r="G1328" s="237"/>
      <c r="H1328" s="240">
        <v>11.300000000000001</v>
      </c>
      <c r="I1328" s="241"/>
      <c r="J1328" s="237"/>
      <c r="K1328" s="237"/>
      <c r="L1328" s="242"/>
      <c r="M1328" s="243"/>
      <c r="N1328" s="244"/>
      <c r="O1328" s="244"/>
      <c r="P1328" s="244"/>
      <c r="Q1328" s="244"/>
      <c r="R1328" s="244"/>
      <c r="S1328" s="244"/>
      <c r="T1328" s="24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6" t="s">
        <v>164</v>
      </c>
      <c r="AU1328" s="246" t="s">
        <v>79</v>
      </c>
      <c r="AV1328" s="14" t="s">
        <v>79</v>
      </c>
      <c r="AW1328" s="14" t="s">
        <v>31</v>
      </c>
      <c r="AX1328" s="14" t="s">
        <v>69</v>
      </c>
      <c r="AY1328" s="246" t="s">
        <v>153</v>
      </c>
    </row>
    <row r="1329" s="15" customFormat="1">
      <c r="A1329" s="15"/>
      <c r="B1329" s="247"/>
      <c r="C1329" s="248"/>
      <c r="D1329" s="227" t="s">
        <v>164</v>
      </c>
      <c r="E1329" s="249" t="s">
        <v>19</v>
      </c>
      <c r="F1329" s="250" t="s">
        <v>167</v>
      </c>
      <c r="G1329" s="248"/>
      <c r="H1329" s="251">
        <v>11.300000000000001</v>
      </c>
      <c r="I1329" s="252"/>
      <c r="J1329" s="248"/>
      <c r="K1329" s="248"/>
      <c r="L1329" s="253"/>
      <c r="M1329" s="254"/>
      <c r="N1329" s="255"/>
      <c r="O1329" s="255"/>
      <c r="P1329" s="255"/>
      <c r="Q1329" s="255"/>
      <c r="R1329" s="255"/>
      <c r="S1329" s="255"/>
      <c r="T1329" s="256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57" t="s">
        <v>164</v>
      </c>
      <c r="AU1329" s="257" t="s">
        <v>79</v>
      </c>
      <c r="AV1329" s="15" t="s">
        <v>160</v>
      </c>
      <c r="AW1329" s="15" t="s">
        <v>31</v>
      </c>
      <c r="AX1329" s="15" t="s">
        <v>77</v>
      </c>
      <c r="AY1329" s="257" t="s">
        <v>153</v>
      </c>
    </row>
    <row r="1330" s="2" customFormat="1" ht="16.5" customHeight="1">
      <c r="A1330" s="41"/>
      <c r="B1330" s="42"/>
      <c r="C1330" s="258" t="s">
        <v>1039</v>
      </c>
      <c r="D1330" s="258" t="s">
        <v>253</v>
      </c>
      <c r="E1330" s="259" t="s">
        <v>1040</v>
      </c>
      <c r="F1330" s="260" t="s">
        <v>1041</v>
      </c>
      <c r="G1330" s="261" t="s">
        <v>225</v>
      </c>
      <c r="H1330" s="262">
        <v>0.0040000000000000001</v>
      </c>
      <c r="I1330" s="263"/>
      <c r="J1330" s="264">
        <f>ROUND(I1330*H1330,2)</f>
        <v>0</v>
      </c>
      <c r="K1330" s="260" t="s">
        <v>159</v>
      </c>
      <c r="L1330" s="265"/>
      <c r="M1330" s="266" t="s">
        <v>19</v>
      </c>
      <c r="N1330" s="267" t="s">
        <v>40</v>
      </c>
      <c r="O1330" s="87"/>
      <c r="P1330" s="216">
        <f>O1330*H1330</f>
        <v>0</v>
      </c>
      <c r="Q1330" s="216">
        <v>1</v>
      </c>
      <c r="R1330" s="216">
        <f>Q1330*H1330</f>
        <v>0.0040000000000000001</v>
      </c>
      <c r="S1330" s="216">
        <v>0</v>
      </c>
      <c r="T1330" s="217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18" t="s">
        <v>403</v>
      </c>
      <c r="AT1330" s="218" t="s">
        <v>253</v>
      </c>
      <c r="AU1330" s="218" t="s">
        <v>79</v>
      </c>
      <c r="AY1330" s="20" t="s">
        <v>153</v>
      </c>
      <c r="BE1330" s="219">
        <f>IF(N1330="základní",J1330,0)</f>
        <v>0</v>
      </c>
      <c r="BF1330" s="219">
        <f>IF(N1330="snížená",J1330,0)</f>
        <v>0</v>
      </c>
      <c r="BG1330" s="219">
        <f>IF(N1330="zákl. přenesená",J1330,0)</f>
        <v>0</v>
      </c>
      <c r="BH1330" s="219">
        <f>IF(N1330="sníž. přenesená",J1330,0)</f>
        <v>0</v>
      </c>
      <c r="BI1330" s="219">
        <f>IF(N1330="nulová",J1330,0)</f>
        <v>0</v>
      </c>
      <c r="BJ1330" s="20" t="s">
        <v>77</v>
      </c>
      <c r="BK1330" s="219">
        <f>ROUND(I1330*H1330,2)</f>
        <v>0</v>
      </c>
      <c r="BL1330" s="20" t="s">
        <v>252</v>
      </c>
      <c r="BM1330" s="218" t="s">
        <v>1042</v>
      </c>
    </row>
    <row r="1331" s="14" customFormat="1">
      <c r="A1331" s="14"/>
      <c r="B1331" s="236"/>
      <c r="C1331" s="237"/>
      <c r="D1331" s="227" t="s">
        <v>164</v>
      </c>
      <c r="E1331" s="237"/>
      <c r="F1331" s="239" t="s">
        <v>1043</v>
      </c>
      <c r="G1331" s="237"/>
      <c r="H1331" s="240">
        <v>0.0040000000000000001</v>
      </c>
      <c r="I1331" s="241"/>
      <c r="J1331" s="237"/>
      <c r="K1331" s="237"/>
      <c r="L1331" s="242"/>
      <c r="M1331" s="243"/>
      <c r="N1331" s="244"/>
      <c r="O1331" s="244"/>
      <c r="P1331" s="244"/>
      <c r="Q1331" s="244"/>
      <c r="R1331" s="244"/>
      <c r="S1331" s="244"/>
      <c r="T1331" s="24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6" t="s">
        <v>164</v>
      </c>
      <c r="AU1331" s="246" t="s">
        <v>79</v>
      </c>
      <c r="AV1331" s="14" t="s">
        <v>79</v>
      </c>
      <c r="AW1331" s="14" t="s">
        <v>4</v>
      </c>
      <c r="AX1331" s="14" t="s">
        <v>77</v>
      </c>
      <c r="AY1331" s="246" t="s">
        <v>153</v>
      </c>
    </row>
    <row r="1332" s="2" customFormat="1" ht="16.5" customHeight="1">
      <c r="A1332" s="41"/>
      <c r="B1332" s="42"/>
      <c r="C1332" s="207" t="s">
        <v>1044</v>
      </c>
      <c r="D1332" s="207" t="s">
        <v>155</v>
      </c>
      <c r="E1332" s="208" t="s">
        <v>1045</v>
      </c>
      <c r="F1332" s="209" t="s">
        <v>1046</v>
      </c>
      <c r="G1332" s="210" t="s">
        <v>158</v>
      </c>
      <c r="H1332" s="211">
        <v>11.300000000000001</v>
      </c>
      <c r="I1332" s="212"/>
      <c r="J1332" s="213">
        <f>ROUND(I1332*H1332,2)</f>
        <v>0</v>
      </c>
      <c r="K1332" s="209" t="s">
        <v>159</v>
      </c>
      <c r="L1332" s="47"/>
      <c r="M1332" s="214" t="s">
        <v>19</v>
      </c>
      <c r="N1332" s="215" t="s">
        <v>40</v>
      </c>
      <c r="O1332" s="87"/>
      <c r="P1332" s="216">
        <f>O1332*H1332</f>
        <v>0</v>
      </c>
      <c r="Q1332" s="216">
        <v>0.00040000000000000002</v>
      </c>
      <c r="R1332" s="216">
        <f>Q1332*H1332</f>
        <v>0.0045200000000000006</v>
      </c>
      <c r="S1332" s="216">
        <v>0</v>
      </c>
      <c r="T1332" s="217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18" t="s">
        <v>252</v>
      </c>
      <c r="AT1332" s="218" t="s">
        <v>155</v>
      </c>
      <c r="AU1332" s="218" t="s">
        <v>79</v>
      </c>
      <c r="AY1332" s="20" t="s">
        <v>153</v>
      </c>
      <c r="BE1332" s="219">
        <f>IF(N1332="základní",J1332,0)</f>
        <v>0</v>
      </c>
      <c r="BF1332" s="219">
        <f>IF(N1332="snížená",J1332,0)</f>
        <v>0</v>
      </c>
      <c r="BG1332" s="219">
        <f>IF(N1332="zákl. přenesená",J1332,0)</f>
        <v>0</v>
      </c>
      <c r="BH1332" s="219">
        <f>IF(N1332="sníž. přenesená",J1332,0)</f>
        <v>0</v>
      </c>
      <c r="BI1332" s="219">
        <f>IF(N1332="nulová",J1332,0)</f>
        <v>0</v>
      </c>
      <c r="BJ1332" s="20" t="s">
        <v>77</v>
      </c>
      <c r="BK1332" s="219">
        <f>ROUND(I1332*H1332,2)</f>
        <v>0</v>
      </c>
      <c r="BL1332" s="20" t="s">
        <v>252</v>
      </c>
      <c r="BM1332" s="218" t="s">
        <v>1047</v>
      </c>
    </row>
    <row r="1333" s="2" customFormat="1">
      <c r="A1333" s="41"/>
      <c r="B1333" s="42"/>
      <c r="C1333" s="43"/>
      <c r="D1333" s="220" t="s">
        <v>162</v>
      </c>
      <c r="E1333" s="43"/>
      <c r="F1333" s="221" t="s">
        <v>1048</v>
      </c>
      <c r="G1333" s="43"/>
      <c r="H1333" s="43"/>
      <c r="I1333" s="222"/>
      <c r="J1333" s="43"/>
      <c r="K1333" s="43"/>
      <c r="L1333" s="47"/>
      <c r="M1333" s="223"/>
      <c r="N1333" s="224"/>
      <c r="O1333" s="87"/>
      <c r="P1333" s="87"/>
      <c r="Q1333" s="87"/>
      <c r="R1333" s="87"/>
      <c r="S1333" s="87"/>
      <c r="T1333" s="88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T1333" s="20" t="s">
        <v>162</v>
      </c>
      <c r="AU1333" s="20" t="s">
        <v>79</v>
      </c>
    </row>
    <row r="1334" s="13" customFormat="1">
      <c r="A1334" s="13"/>
      <c r="B1334" s="225"/>
      <c r="C1334" s="226"/>
      <c r="D1334" s="227" t="s">
        <v>164</v>
      </c>
      <c r="E1334" s="228" t="s">
        <v>19</v>
      </c>
      <c r="F1334" s="229" t="s">
        <v>1037</v>
      </c>
      <c r="G1334" s="226"/>
      <c r="H1334" s="228" t="s">
        <v>19</v>
      </c>
      <c r="I1334" s="230"/>
      <c r="J1334" s="226"/>
      <c r="K1334" s="226"/>
      <c r="L1334" s="231"/>
      <c r="M1334" s="232"/>
      <c r="N1334" s="233"/>
      <c r="O1334" s="233"/>
      <c r="P1334" s="233"/>
      <c r="Q1334" s="233"/>
      <c r="R1334" s="233"/>
      <c r="S1334" s="233"/>
      <c r="T1334" s="23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5" t="s">
        <v>164</v>
      </c>
      <c r="AU1334" s="235" t="s">
        <v>79</v>
      </c>
      <c r="AV1334" s="13" t="s">
        <v>77</v>
      </c>
      <c r="AW1334" s="13" t="s">
        <v>31</v>
      </c>
      <c r="AX1334" s="13" t="s">
        <v>69</v>
      </c>
      <c r="AY1334" s="235" t="s">
        <v>153</v>
      </c>
    </row>
    <row r="1335" s="14" customFormat="1">
      <c r="A1335" s="14"/>
      <c r="B1335" s="236"/>
      <c r="C1335" s="237"/>
      <c r="D1335" s="227" t="s">
        <v>164</v>
      </c>
      <c r="E1335" s="238" t="s">
        <v>19</v>
      </c>
      <c r="F1335" s="239" t="s">
        <v>1038</v>
      </c>
      <c r="G1335" s="237"/>
      <c r="H1335" s="240">
        <v>11.300000000000001</v>
      </c>
      <c r="I1335" s="241"/>
      <c r="J1335" s="237"/>
      <c r="K1335" s="237"/>
      <c r="L1335" s="242"/>
      <c r="M1335" s="243"/>
      <c r="N1335" s="244"/>
      <c r="O1335" s="244"/>
      <c r="P1335" s="244"/>
      <c r="Q1335" s="244"/>
      <c r="R1335" s="244"/>
      <c r="S1335" s="244"/>
      <c r="T1335" s="24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6" t="s">
        <v>164</v>
      </c>
      <c r="AU1335" s="246" t="s">
        <v>79</v>
      </c>
      <c r="AV1335" s="14" t="s">
        <v>79</v>
      </c>
      <c r="AW1335" s="14" t="s">
        <v>31</v>
      </c>
      <c r="AX1335" s="14" t="s">
        <v>69</v>
      </c>
      <c r="AY1335" s="246" t="s">
        <v>153</v>
      </c>
    </row>
    <row r="1336" s="15" customFormat="1">
      <c r="A1336" s="15"/>
      <c r="B1336" s="247"/>
      <c r="C1336" s="248"/>
      <c r="D1336" s="227" t="s">
        <v>164</v>
      </c>
      <c r="E1336" s="249" t="s">
        <v>19</v>
      </c>
      <c r="F1336" s="250" t="s">
        <v>167</v>
      </c>
      <c r="G1336" s="248"/>
      <c r="H1336" s="251">
        <v>11.300000000000001</v>
      </c>
      <c r="I1336" s="252"/>
      <c r="J1336" s="248"/>
      <c r="K1336" s="248"/>
      <c r="L1336" s="253"/>
      <c r="M1336" s="254"/>
      <c r="N1336" s="255"/>
      <c r="O1336" s="255"/>
      <c r="P1336" s="255"/>
      <c r="Q1336" s="255"/>
      <c r="R1336" s="255"/>
      <c r="S1336" s="255"/>
      <c r="T1336" s="256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57" t="s">
        <v>164</v>
      </c>
      <c r="AU1336" s="257" t="s">
        <v>79</v>
      </c>
      <c r="AV1336" s="15" t="s">
        <v>160</v>
      </c>
      <c r="AW1336" s="15" t="s">
        <v>31</v>
      </c>
      <c r="AX1336" s="15" t="s">
        <v>77</v>
      </c>
      <c r="AY1336" s="257" t="s">
        <v>153</v>
      </c>
    </row>
    <row r="1337" s="2" customFormat="1" ht="24.15" customHeight="1">
      <c r="A1337" s="41"/>
      <c r="B1337" s="42"/>
      <c r="C1337" s="258" t="s">
        <v>1049</v>
      </c>
      <c r="D1337" s="258" t="s">
        <v>253</v>
      </c>
      <c r="E1337" s="259" t="s">
        <v>1050</v>
      </c>
      <c r="F1337" s="260" t="s">
        <v>1051</v>
      </c>
      <c r="G1337" s="261" t="s">
        <v>158</v>
      </c>
      <c r="H1337" s="262">
        <v>13.797000000000001</v>
      </c>
      <c r="I1337" s="263"/>
      <c r="J1337" s="264">
        <f>ROUND(I1337*H1337,2)</f>
        <v>0</v>
      </c>
      <c r="K1337" s="260" t="s">
        <v>159</v>
      </c>
      <c r="L1337" s="265"/>
      <c r="M1337" s="266" t="s">
        <v>19</v>
      </c>
      <c r="N1337" s="267" t="s">
        <v>40</v>
      </c>
      <c r="O1337" s="87"/>
      <c r="P1337" s="216">
        <f>O1337*H1337</f>
        <v>0</v>
      </c>
      <c r="Q1337" s="216">
        <v>0.0053</v>
      </c>
      <c r="R1337" s="216">
        <f>Q1337*H1337</f>
        <v>0.073124099999999997</v>
      </c>
      <c r="S1337" s="216">
        <v>0</v>
      </c>
      <c r="T1337" s="217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18" t="s">
        <v>403</v>
      </c>
      <c r="AT1337" s="218" t="s">
        <v>253</v>
      </c>
      <c r="AU1337" s="218" t="s">
        <v>79</v>
      </c>
      <c r="AY1337" s="20" t="s">
        <v>153</v>
      </c>
      <c r="BE1337" s="219">
        <f>IF(N1337="základní",J1337,0)</f>
        <v>0</v>
      </c>
      <c r="BF1337" s="219">
        <f>IF(N1337="snížená",J1337,0)</f>
        <v>0</v>
      </c>
      <c r="BG1337" s="219">
        <f>IF(N1337="zákl. přenesená",J1337,0)</f>
        <v>0</v>
      </c>
      <c r="BH1337" s="219">
        <f>IF(N1337="sníž. přenesená",J1337,0)</f>
        <v>0</v>
      </c>
      <c r="BI1337" s="219">
        <f>IF(N1337="nulová",J1337,0)</f>
        <v>0</v>
      </c>
      <c r="BJ1337" s="20" t="s">
        <v>77</v>
      </c>
      <c r="BK1337" s="219">
        <f>ROUND(I1337*H1337,2)</f>
        <v>0</v>
      </c>
      <c r="BL1337" s="20" t="s">
        <v>252</v>
      </c>
      <c r="BM1337" s="218" t="s">
        <v>1052</v>
      </c>
    </row>
    <row r="1338" s="14" customFormat="1">
      <c r="A1338" s="14"/>
      <c r="B1338" s="236"/>
      <c r="C1338" s="237"/>
      <c r="D1338" s="227" t="s">
        <v>164</v>
      </c>
      <c r="E1338" s="237"/>
      <c r="F1338" s="239" t="s">
        <v>1053</v>
      </c>
      <c r="G1338" s="237"/>
      <c r="H1338" s="240">
        <v>13.797000000000001</v>
      </c>
      <c r="I1338" s="241"/>
      <c r="J1338" s="237"/>
      <c r="K1338" s="237"/>
      <c r="L1338" s="242"/>
      <c r="M1338" s="243"/>
      <c r="N1338" s="244"/>
      <c r="O1338" s="244"/>
      <c r="P1338" s="244"/>
      <c r="Q1338" s="244"/>
      <c r="R1338" s="244"/>
      <c r="S1338" s="244"/>
      <c r="T1338" s="245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6" t="s">
        <v>164</v>
      </c>
      <c r="AU1338" s="246" t="s">
        <v>79</v>
      </c>
      <c r="AV1338" s="14" t="s">
        <v>79</v>
      </c>
      <c r="AW1338" s="14" t="s">
        <v>4</v>
      </c>
      <c r="AX1338" s="14" t="s">
        <v>77</v>
      </c>
      <c r="AY1338" s="246" t="s">
        <v>153</v>
      </c>
    </row>
    <row r="1339" s="2" customFormat="1" ht="24.15" customHeight="1">
      <c r="A1339" s="41"/>
      <c r="B1339" s="42"/>
      <c r="C1339" s="207" t="s">
        <v>1054</v>
      </c>
      <c r="D1339" s="207" t="s">
        <v>155</v>
      </c>
      <c r="E1339" s="208" t="s">
        <v>1055</v>
      </c>
      <c r="F1339" s="209" t="s">
        <v>1056</v>
      </c>
      <c r="G1339" s="210" t="s">
        <v>371</v>
      </c>
      <c r="H1339" s="211">
        <v>5</v>
      </c>
      <c r="I1339" s="212"/>
      <c r="J1339" s="213">
        <f>ROUND(I1339*H1339,2)</f>
        <v>0</v>
      </c>
      <c r="K1339" s="209" t="s">
        <v>159</v>
      </c>
      <c r="L1339" s="47"/>
      <c r="M1339" s="214" t="s">
        <v>19</v>
      </c>
      <c r="N1339" s="215" t="s">
        <v>40</v>
      </c>
      <c r="O1339" s="87"/>
      <c r="P1339" s="216">
        <f>O1339*H1339</f>
        <v>0</v>
      </c>
      <c r="Q1339" s="216">
        <v>0</v>
      </c>
      <c r="R1339" s="216">
        <f>Q1339*H1339</f>
        <v>0</v>
      </c>
      <c r="S1339" s="216">
        <v>0</v>
      </c>
      <c r="T1339" s="217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18" t="s">
        <v>252</v>
      </c>
      <c r="AT1339" s="218" t="s">
        <v>155</v>
      </c>
      <c r="AU1339" s="218" t="s">
        <v>79</v>
      </c>
      <c r="AY1339" s="20" t="s">
        <v>153</v>
      </c>
      <c r="BE1339" s="219">
        <f>IF(N1339="základní",J1339,0)</f>
        <v>0</v>
      </c>
      <c r="BF1339" s="219">
        <f>IF(N1339="snížená",J1339,0)</f>
        <v>0</v>
      </c>
      <c r="BG1339" s="219">
        <f>IF(N1339="zákl. přenesená",J1339,0)</f>
        <v>0</v>
      </c>
      <c r="BH1339" s="219">
        <f>IF(N1339="sníž. přenesená",J1339,0)</f>
        <v>0</v>
      </c>
      <c r="BI1339" s="219">
        <f>IF(N1339="nulová",J1339,0)</f>
        <v>0</v>
      </c>
      <c r="BJ1339" s="20" t="s">
        <v>77</v>
      </c>
      <c r="BK1339" s="219">
        <f>ROUND(I1339*H1339,2)</f>
        <v>0</v>
      </c>
      <c r="BL1339" s="20" t="s">
        <v>252</v>
      </c>
      <c r="BM1339" s="218" t="s">
        <v>1057</v>
      </c>
    </row>
    <row r="1340" s="2" customFormat="1">
      <c r="A1340" s="41"/>
      <c r="B1340" s="42"/>
      <c r="C1340" s="43"/>
      <c r="D1340" s="220" t="s">
        <v>162</v>
      </c>
      <c r="E1340" s="43"/>
      <c r="F1340" s="221" t="s">
        <v>1058</v>
      </c>
      <c r="G1340" s="43"/>
      <c r="H1340" s="43"/>
      <c r="I1340" s="222"/>
      <c r="J1340" s="43"/>
      <c r="K1340" s="43"/>
      <c r="L1340" s="47"/>
      <c r="M1340" s="223"/>
      <c r="N1340" s="224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162</v>
      </c>
      <c r="AU1340" s="20" t="s">
        <v>79</v>
      </c>
    </row>
    <row r="1341" s="13" customFormat="1">
      <c r="A1341" s="13"/>
      <c r="B1341" s="225"/>
      <c r="C1341" s="226"/>
      <c r="D1341" s="227" t="s">
        <v>164</v>
      </c>
      <c r="E1341" s="228" t="s">
        <v>19</v>
      </c>
      <c r="F1341" s="229" t="s">
        <v>1059</v>
      </c>
      <c r="G1341" s="226"/>
      <c r="H1341" s="228" t="s">
        <v>19</v>
      </c>
      <c r="I1341" s="230"/>
      <c r="J1341" s="226"/>
      <c r="K1341" s="226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164</v>
      </c>
      <c r="AU1341" s="235" t="s">
        <v>79</v>
      </c>
      <c r="AV1341" s="13" t="s">
        <v>77</v>
      </c>
      <c r="AW1341" s="13" t="s">
        <v>31</v>
      </c>
      <c r="AX1341" s="13" t="s">
        <v>69</v>
      </c>
      <c r="AY1341" s="235" t="s">
        <v>153</v>
      </c>
    </row>
    <row r="1342" s="14" customFormat="1">
      <c r="A1342" s="14"/>
      <c r="B1342" s="236"/>
      <c r="C1342" s="237"/>
      <c r="D1342" s="227" t="s">
        <v>164</v>
      </c>
      <c r="E1342" s="238" t="s">
        <v>19</v>
      </c>
      <c r="F1342" s="239" t="s">
        <v>1060</v>
      </c>
      <c r="G1342" s="237"/>
      <c r="H1342" s="240">
        <v>5</v>
      </c>
      <c r="I1342" s="241"/>
      <c r="J1342" s="237"/>
      <c r="K1342" s="237"/>
      <c r="L1342" s="242"/>
      <c r="M1342" s="243"/>
      <c r="N1342" s="244"/>
      <c r="O1342" s="244"/>
      <c r="P1342" s="244"/>
      <c r="Q1342" s="244"/>
      <c r="R1342" s="244"/>
      <c r="S1342" s="244"/>
      <c r="T1342" s="24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46" t="s">
        <v>164</v>
      </c>
      <c r="AU1342" s="246" t="s">
        <v>79</v>
      </c>
      <c r="AV1342" s="14" t="s">
        <v>79</v>
      </c>
      <c r="AW1342" s="14" t="s">
        <v>31</v>
      </c>
      <c r="AX1342" s="14" t="s">
        <v>69</v>
      </c>
      <c r="AY1342" s="246" t="s">
        <v>153</v>
      </c>
    </row>
    <row r="1343" s="15" customFormat="1">
      <c r="A1343" s="15"/>
      <c r="B1343" s="247"/>
      <c r="C1343" s="248"/>
      <c r="D1343" s="227" t="s">
        <v>164</v>
      </c>
      <c r="E1343" s="249" t="s">
        <v>19</v>
      </c>
      <c r="F1343" s="250" t="s">
        <v>167</v>
      </c>
      <c r="G1343" s="248"/>
      <c r="H1343" s="251">
        <v>5</v>
      </c>
      <c r="I1343" s="252"/>
      <c r="J1343" s="248"/>
      <c r="K1343" s="248"/>
      <c r="L1343" s="253"/>
      <c r="M1343" s="254"/>
      <c r="N1343" s="255"/>
      <c r="O1343" s="255"/>
      <c r="P1343" s="255"/>
      <c r="Q1343" s="255"/>
      <c r="R1343" s="255"/>
      <c r="S1343" s="255"/>
      <c r="T1343" s="256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57" t="s">
        <v>164</v>
      </c>
      <c r="AU1343" s="257" t="s">
        <v>79</v>
      </c>
      <c r="AV1343" s="15" t="s">
        <v>160</v>
      </c>
      <c r="AW1343" s="15" t="s">
        <v>31</v>
      </c>
      <c r="AX1343" s="15" t="s">
        <v>77</v>
      </c>
      <c r="AY1343" s="257" t="s">
        <v>153</v>
      </c>
    </row>
    <row r="1344" s="2" customFormat="1" ht="16.5" customHeight="1">
      <c r="A1344" s="41"/>
      <c r="B1344" s="42"/>
      <c r="C1344" s="258" t="s">
        <v>1061</v>
      </c>
      <c r="D1344" s="258" t="s">
        <v>253</v>
      </c>
      <c r="E1344" s="259" t="s">
        <v>1062</v>
      </c>
      <c r="F1344" s="260" t="s">
        <v>1063</v>
      </c>
      <c r="G1344" s="261" t="s">
        <v>371</v>
      </c>
      <c r="H1344" s="262">
        <v>5.5</v>
      </c>
      <c r="I1344" s="263"/>
      <c r="J1344" s="264">
        <f>ROUND(I1344*H1344,2)</f>
        <v>0</v>
      </c>
      <c r="K1344" s="260" t="s">
        <v>159</v>
      </c>
      <c r="L1344" s="265"/>
      <c r="M1344" s="266" t="s">
        <v>19</v>
      </c>
      <c r="N1344" s="267" t="s">
        <v>40</v>
      </c>
      <c r="O1344" s="87"/>
      <c r="P1344" s="216">
        <f>O1344*H1344</f>
        <v>0</v>
      </c>
      <c r="Q1344" s="216">
        <v>0.00012</v>
      </c>
      <c r="R1344" s="216">
        <f>Q1344*H1344</f>
        <v>0.00066</v>
      </c>
      <c r="S1344" s="216">
        <v>0</v>
      </c>
      <c r="T1344" s="217">
        <f>S1344*H1344</f>
        <v>0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18" t="s">
        <v>403</v>
      </c>
      <c r="AT1344" s="218" t="s">
        <v>253</v>
      </c>
      <c r="AU1344" s="218" t="s">
        <v>79</v>
      </c>
      <c r="AY1344" s="20" t="s">
        <v>153</v>
      </c>
      <c r="BE1344" s="219">
        <f>IF(N1344="základní",J1344,0)</f>
        <v>0</v>
      </c>
      <c r="BF1344" s="219">
        <f>IF(N1344="snížená",J1344,0)</f>
        <v>0</v>
      </c>
      <c r="BG1344" s="219">
        <f>IF(N1344="zákl. přenesená",J1344,0)</f>
        <v>0</v>
      </c>
      <c r="BH1344" s="219">
        <f>IF(N1344="sníž. přenesená",J1344,0)</f>
        <v>0</v>
      </c>
      <c r="BI1344" s="219">
        <f>IF(N1344="nulová",J1344,0)</f>
        <v>0</v>
      </c>
      <c r="BJ1344" s="20" t="s">
        <v>77</v>
      </c>
      <c r="BK1344" s="219">
        <f>ROUND(I1344*H1344,2)</f>
        <v>0</v>
      </c>
      <c r="BL1344" s="20" t="s">
        <v>252</v>
      </c>
      <c r="BM1344" s="218" t="s">
        <v>1064</v>
      </c>
    </row>
    <row r="1345" s="14" customFormat="1">
      <c r="A1345" s="14"/>
      <c r="B1345" s="236"/>
      <c r="C1345" s="237"/>
      <c r="D1345" s="227" t="s">
        <v>164</v>
      </c>
      <c r="E1345" s="237"/>
      <c r="F1345" s="239" t="s">
        <v>1065</v>
      </c>
      <c r="G1345" s="237"/>
      <c r="H1345" s="240">
        <v>5.5</v>
      </c>
      <c r="I1345" s="241"/>
      <c r="J1345" s="237"/>
      <c r="K1345" s="237"/>
      <c r="L1345" s="242"/>
      <c r="M1345" s="243"/>
      <c r="N1345" s="244"/>
      <c r="O1345" s="244"/>
      <c r="P1345" s="244"/>
      <c r="Q1345" s="244"/>
      <c r="R1345" s="244"/>
      <c r="S1345" s="244"/>
      <c r="T1345" s="24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46" t="s">
        <v>164</v>
      </c>
      <c r="AU1345" s="246" t="s">
        <v>79</v>
      </c>
      <c r="AV1345" s="14" t="s">
        <v>79</v>
      </c>
      <c r="AW1345" s="14" t="s">
        <v>4</v>
      </c>
      <c r="AX1345" s="14" t="s">
        <v>77</v>
      </c>
      <c r="AY1345" s="246" t="s">
        <v>153</v>
      </c>
    </row>
    <row r="1346" s="2" customFormat="1" ht="21.75" customHeight="1">
      <c r="A1346" s="41"/>
      <c r="B1346" s="42"/>
      <c r="C1346" s="207" t="s">
        <v>1066</v>
      </c>
      <c r="D1346" s="207" t="s">
        <v>155</v>
      </c>
      <c r="E1346" s="208" t="s">
        <v>1067</v>
      </c>
      <c r="F1346" s="209" t="s">
        <v>1068</v>
      </c>
      <c r="G1346" s="210" t="s">
        <v>158</v>
      </c>
      <c r="H1346" s="211">
        <v>46.460000000000001</v>
      </c>
      <c r="I1346" s="212"/>
      <c r="J1346" s="213">
        <f>ROUND(I1346*H1346,2)</f>
        <v>0</v>
      </c>
      <c r="K1346" s="209" t="s">
        <v>159</v>
      </c>
      <c r="L1346" s="47"/>
      <c r="M1346" s="214" t="s">
        <v>19</v>
      </c>
      <c r="N1346" s="215" t="s">
        <v>40</v>
      </c>
      <c r="O1346" s="87"/>
      <c r="P1346" s="216">
        <f>O1346*H1346</f>
        <v>0</v>
      </c>
      <c r="Q1346" s="216">
        <v>0.0047299999999999998</v>
      </c>
      <c r="R1346" s="216">
        <f>Q1346*H1346</f>
        <v>0.2197558</v>
      </c>
      <c r="S1346" s="216">
        <v>0</v>
      </c>
      <c r="T1346" s="217">
        <f>S1346*H1346</f>
        <v>0</v>
      </c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R1346" s="218" t="s">
        <v>252</v>
      </c>
      <c r="AT1346" s="218" t="s">
        <v>155</v>
      </c>
      <c r="AU1346" s="218" t="s">
        <v>79</v>
      </c>
      <c r="AY1346" s="20" t="s">
        <v>153</v>
      </c>
      <c r="BE1346" s="219">
        <f>IF(N1346="základní",J1346,0)</f>
        <v>0</v>
      </c>
      <c r="BF1346" s="219">
        <f>IF(N1346="snížená",J1346,0)</f>
        <v>0</v>
      </c>
      <c r="BG1346" s="219">
        <f>IF(N1346="zákl. přenesená",J1346,0)</f>
        <v>0</v>
      </c>
      <c r="BH1346" s="219">
        <f>IF(N1346="sníž. přenesená",J1346,0)</f>
        <v>0</v>
      </c>
      <c r="BI1346" s="219">
        <f>IF(N1346="nulová",J1346,0)</f>
        <v>0</v>
      </c>
      <c r="BJ1346" s="20" t="s">
        <v>77</v>
      </c>
      <c r="BK1346" s="219">
        <f>ROUND(I1346*H1346,2)</f>
        <v>0</v>
      </c>
      <c r="BL1346" s="20" t="s">
        <v>252</v>
      </c>
      <c r="BM1346" s="218" t="s">
        <v>1069</v>
      </c>
    </row>
    <row r="1347" s="2" customFormat="1">
      <c r="A1347" s="41"/>
      <c r="B1347" s="42"/>
      <c r="C1347" s="43"/>
      <c r="D1347" s="220" t="s">
        <v>162</v>
      </c>
      <c r="E1347" s="43"/>
      <c r="F1347" s="221" t="s">
        <v>1070</v>
      </c>
      <c r="G1347" s="43"/>
      <c r="H1347" s="43"/>
      <c r="I1347" s="222"/>
      <c r="J1347" s="43"/>
      <c r="K1347" s="43"/>
      <c r="L1347" s="47"/>
      <c r="M1347" s="223"/>
      <c r="N1347" s="224"/>
      <c r="O1347" s="87"/>
      <c r="P1347" s="87"/>
      <c r="Q1347" s="87"/>
      <c r="R1347" s="87"/>
      <c r="S1347" s="87"/>
      <c r="T1347" s="88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T1347" s="20" t="s">
        <v>162</v>
      </c>
      <c r="AU1347" s="20" t="s">
        <v>79</v>
      </c>
    </row>
    <row r="1348" s="13" customFormat="1">
      <c r="A1348" s="13"/>
      <c r="B1348" s="225"/>
      <c r="C1348" s="226"/>
      <c r="D1348" s="227" t="s">
        <v>164</v>
      </c>
      <c r="E1348" s="228" t="s">
        <v>19</v>
      </c>
      <c r="F1348" s="229" t="s">
        <v>282</v>
      </c>
      <c r="G1348" s="226"/>
      <c r="H1348" s="228" t="s">
        <v>19</v>
      </c>
      <c r="I1348" s="230"/>
      <c r="J1348" s="226"/>
      <c r="K1348" s="226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164</v>
      </c>
      <c r="AU1348" s="235" t="s">
        <v>79</v>
      </c>
      <c r="AV1348" s="13" t="s">
        <v>77</v>
      </c>
      <c r="AW1348" s="13" t="s">
        <v>31</v>
      </c>
      <c r="AX1348" s="13" t="s">
        <v>69</v>
      </c>
      <c r="AY1348" s="235" t="s">
        <v>153</v>
      </c>
    </row>
    <row r="1349" s="14" customFormat="1">
      <c r="A1349" s="14"/>
      <c r="B1349" s="236"/>
      <c r="C1349" s="237"/>
      <c r="D1349" s="227" t="s">
        <v>164</v>
      </c>
      <c r="E1349" s="238" t="s">
        <v>19</v>
      </c>
      <c r="F1349" s="239" t="s">
        <v>1071</v>
      </c>
      <c r="G1349" s="237"/>
      <c r="H1349" s="240">
        <v>7.3300000000000001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6" t="s">
        <v>164</v>
      </c>
      <c r="AU1349" s="246" t="s">
        <v>79</v>
      </c>
      <c r="AV1349" s="14" t="s">
        <v>79</v>
      </c>
      <c r="AW1349" s="14" t="s">
        <v>31</v>
      </c>
      <c r="AX1349" s="14" t="s">
        <v>69</v>
      </c>
      <c r="AY1349" s="246" t="s">
        <v>153</v>
      </c>
    </row>
    <row r="1350" s="13" customFormat="1">
      <c r="A1350" s="13"/>
      <c r="B1350" s="225"/>
      <c r="C1350" s="226"/>
      <c r="D1350" s="227" t="s">
        <v>164</v>
      </c>
      <c r="E1350" s="228" t="s">
        <v>19</v>
      </c>
      <c r="F1350" s="229" t="s">
        <v>300</v>
      </c>
      <c r="G1350" s="226"/>
      <c r="H1350" s="228" t="s">
        <v>19</v>
      </c>
      <c r="I1350" s="230"/>
      <c r="J1350" s="226"/>
      <c r="K1350" s="226"/>
      <c r="L1350" s="231"/>
      <c r="M1350" s="232"/>
      <c r="N1350" s="233"/>
      <c r="O1350" s="233"/>
      <c r="P1350" s="233"/>
      <c r="Q1350" s="233"/>
      <c r="R1350" s="233"/>
      <c r="S1350" s="233"/>
      <c r="T1350" s="23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5" t="s">
        <v>164</v>
      </c>
      <c r="AU1350" s="235" t="s">
        <v>79</v>
      </c>
      <c r="AV1350" s="13" t="s">
        <v>77</v>
      </c>
      <c r="AW1350" s="13" t="s">
        <v>31</v>
      </c>
      <c r="AX1350" s="13" t="s">
        <v>69</v>
      </c>
      <c r="AY1350" s="235" t="s">
        <v>153</v>
      </c>
    </row>
    <row r="1351" s="14" customFormat="1">
      <c r="A1351" s="14"/>
      <c r="B1351" s="236"/>
      <c r="C1351" s="237"/>
      <c r="D1351" s="227" t="s">
        <v>164</v>
      </c>
      <c r="E1351" s="238" t="s">
        <v>19</v>
      </c>
      <c r="F1351" s="239" t="s">
        <v>1072</v>
      </c>
      <c r="G1351" s="237"/>
      <c r="H1351" s="240">
        <v>12.73</v>
      </c>
      <c r="I1351" s="241"/>
      <c r="J1351" s="237"/>
      <c r="K1351" s="237"/>
      <c r="L1351" s="242"/>
      <c r="M1351" s="243"/>
      <c r="N1351" s="244"/>
      <c r="O1351" s="244"/>
      <c r="P1351" s="244"/>
      <c r="Q1351" s="244"/>
      <c r="R1351" s="244"/>
      <c r="S1351" s="244"/>
      <c r="T1351" s="245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6" t="s">
        <v>164</v>
      </c>
      <c r="AU1351" s="246" t="s">
        <v>79</v>
      </c>
      <c r="AV1351" s="14" t="s">
        <v>79</v>
      </c>
      <c r="AW1351" s="14" t="s">
        <v>31</v>
      </c>
      <c r="AX1351" s="14" t="s">
        <v>69</v>
      </c>
      <c r="AY1351" s="246" t="s">
        <v>153</v>
      </c>
    </row>
    <row r="1352" s="13" customFormat="1">
      <c r="A1352" s="13"/>
      <c r="B1352" s="225"/>
      <c r="C1352" s="226"/>
      <c r="D1352" s="227" t="s">
        <v>164</v>
      </c>
      <c r="E1352" s="228" t="s">
        <v>19</v>
      </c>
      <c r="F1352" s="229" t="s">
        <v>320</v>
      </c>
      <c r="G1352" s="226"/>
      <c r="H1352" s="228" t="s">
        <v>19</v>
      </c>
      <c r="I1352" s="230"/>
      <c r="J1352" s="226"/>
      <c r="K1352" s="226"/>
      <c r="L1352" s="231"/>
      <c r="M1352" s="232"/>
      <c r="N1352" s="233"/>
      <c r="O1352" s="233"/>
      <c r="P1352" s="233"/>
      <c r="Q1352" s="233"/>
      <c r="R1352" s="233"/>
      <c r="S1352" s="233"/>
      <c r="T1352" s="23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5" t="s">
        <v>164</v>
      </c>
      <c r="AU1352" s="235" t="s">
        <v>79</v>
      </c>
      <c r="AV1352" s="13" t="s">
        <v>77</v>
      </c>
      <c r="AW1352" s="13" t="s">
        <v>31</v>
      </c>
      <c r="AX1352" s="13" t="s">
        <v>69</v>
      </c>
      <c r="AY1352" s="235" t="s">
        <v>153</v>
      </c>
    </row>
    <row r="1353" s="14" customFormat="1">
      <c r="A1353" s="14"/>
      <c r="B1353" s="236"/>
      <c r="C1353" s="237"/>
      <c r="D1353" s="227" t="s">
        <v>164</v>
      </c>
      <c r="E1353" s="238" t="s">
        <v>19</v>
      </c>
      <c r="F1353" s="239" t="s">
        <v>1073</v>
      </c>
      <c r="G1353" s="237"/>
      <c r="H1353" s="240">
        <v>17.41</v>
      </c>
      <c r="I1353" s="241"/>
      <c r="J1353" s="237"/>
      <c r="K1353" s="237"/>
      <c r="L1353" s="242"/>
      <c r="M1353" s="243"/>
      <c r="N1353" s="244"/>
      <c r="O1353" s="244"/>
      <c r="P1353" s="244"/>
      <c r="Q1353" s="244"/>
      <c r="R1353" s="244"/>
      <c r="S1353" s="244"/>
      <c r="T1353" s="24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46" t="s">
        <v>164</v>
      </c>
      <c r="AU1353" s="246" t="s">
        <v>79</v>
      </c>
      <c r="AV1353" s="14" t="s">
        <v>79</v>
      </c>
      <c r="AW1353" s="14" t="s">
        <v>31</v>
      </c>
      <c r="AX1353" s="14" t="s">
        <v>69</v>
      </c>
      <c r="AY1353" s="246" t="s">
        <v>153</v>
      </c>
    </row>
    <row r="1354" s="13" customFormat="1">
      <c r="A1354" s="13"/>
      <c r="B1354" s="225"/>
      <c r="C1354" s="226"/>
      <c r="D1354" s="227" t="s">
        <v>164</v>
      </c>
      <c r="E1354" s="228" t="s">
        <v>19</v>
      </c>
      <c r="F1354" s="229" t="s">
        <v>321</v>
      </c>
      <c r="G1354" s="226"/>
      <c r="H1354" s="228" t="s">
        <v>19</v>
      </c>
      <c r="I1354" s="230"/>
      <c r="J1354" s="226"/>
      <c r="K1354" s="226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164</v>
      </c>
      <c r="AU1354" s="235" t="s">
        <v>79</v>
      </c>
      <c r="AV1354" s="13" t="s">
        <v>77</v>
      </c>
      <c r="AW1354" s="13" t="s">
        <v>31</v>
      </c>
      <c r="AX1354" s="13" t="s">
        <v>69</v>
      </c>
      <c r="AY1354" s="235" t="s">
        <v>153</v>
      </c>
    </row>
    <row r="1355" s="14" customFormat="1">
      <c r="A1355" s="14"/>
      <c r="B1355" s="236"/>
      <c r="C1355" s="237"/>
      <c r="D1355" s="227" t="s">
        <v>164</v>
      </c>
      <c r="E1355" s="238" t="s">
        <v>19</v>
      </c>
      <c r="F1355" s="239" t="s">
        <v>1074</v>
      </c>
      <c r="G1355" s="237"/>
      <c r="H1355" s="240">
        <v>8.9900000000000002</v>
      </c>
      <c r="I1355" s="241"/>
      <c r="J1355" s="237"/>
      <c r="K1355" s="237"/>
      <c r="L1355" s="242"/>
      <c r="M1355" s="243"/>
      <c r="N1355" s="244"/>
      <c r="O1355" s="244"/>
      <c r="P1355" s="244"/>
      <c r="Q1355" s="244"/>
      <c r="R1355" s="244"/>
      <c r="S1355" s="244"/>
      <c r="T1355" s="245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46" t="s">
        <v>164</v>
      </c>
      <c r="AU1355" s="246" t="s">
        <v>79</v>
      </c>
      <c r="AV1355" s="14" t="s">
        <v>79</v>
      </c>
      <c r="AW1355" s="14" t="s">
        <v>31</v>
      </c>
      <c r="AX1355" s="14" t="s">
        <v>69</v>
      </c>
      <c r="AY1355" s="246" t="s">
        <v>153</v>
      </c>
    </row>
    <row r="1356" s="15" customFormat="1">
      <c r="A1356" s="15"/>
      <c r="B1356" s="247"/>
      <c r="C1356" s="248"/>
      <c r="D1356" s="227" t="s">
        <v>164</v>
      </c>
      <c r="E1356" s="249" t="s">
        <v>19</v>
      </c>
      <c r="F1356" s="250" t="s">
        <v>167</v>
      </c>
      <c r="G1356" s="248"/>
      <c r="H1356" s="251">
        <v>46.460000000000001</v>
      </c>
      <c r="I1356" s="252"/>
      <c r="J1356" s="248"/>
      <c r="K1356" s="248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57" t="s">
        <v>164</v>
      </c>
      <c r="AU1356" s="257" t="s">
        <v>79</v>
      </c>
      <c r="AV1356" s="15" t="s">
        <v>160</v>
      </c>
      <c r="AW1356" s="15" t="s">
        <v>31</v>
      </c>
      <c r="AX1356" s="15" t="s">
        <v>77</v>
      </c>
      <c r="AY1356" s="257" t="s">
        <v>153</v>
      </c>
    </row>
    <row r="1357" s="2" customFormat="1" ht="21.75" customHeight="1">
      <c r="A1357" s="41"/>
      <c r="B1357" s="42"/>
      <c r="C1357" s="207" t="s">
        <v>1075</v>
      </c>
      <c r="D1357" s="207" t="s">
        <v>155</v>
      </c>
      <c r="E1357" s="208" t="s">
        <v>1076</v>
      </c>
      <c r="F1357" s="209" t="s">
        <v>1077</v>
      </c>
      <c r="G1357" s="210" t="s">
        <v>158</v>
      </c>
      <c r="H1357" s="211">
        <v>38.25</v>
      </c>
      <c r="I1357" s="212"/>
      <c r="J1357" s="213">
        <f>ROUND(I1357*H1357,2)</f>
        <v>0</v>
      </c>
      <c r="K1357" s="209" t="s">
        <v>159</v>
      </c>
      <c r="L1357" s="47"/>
      <c r="M1357" s="214" t="s">
        <v>19</v>
      </c>
      <c r="N1357" s="215" t="s">
        <v>40</v>
      </c>
      <c r="O1357" s="87"/>
      <c r="P1357" s="216">
        <f>O1357*H1357</f>
        <v>0</v>
      </c>
      <c r="Q1357" s="216">
        <v>0.0047299999999999998</v>
      </c>
      <c r="R1357" s="216">
        <f>Q1357*H1357</f>
        <v>0.18092249999999999</v>
      </c>
      <c r="S1357" s="216">
        <v>0</v>
      </c>
      <c r="T1357" s="217">
        <f>S1357*H1357</f>
        <v>0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18" t="s">
        <v>252</v>
      </c>
      <c r="AT1357" s="218" t="s">
        <v>155</v>
      </c>
      <c r="AU1357" s="218" t="s">
        <v>79</v>
      </c>
      <c r="AY1357" s="20" t="s">
        <v>153</v>
      </c>
      <c r="BE1357" s="219">
        <f>IF(N1357="základní",J1357,0)</f>
        <v>0</v>
      </c>
      <c r="BF1357" s="219">
        <f>IF(N1357="snížená",J1357,0)</f>
        <v>0</v>
      </c>
      <c r="BG1357" s="219">
        <f>IF(N1357="zákl. přenesená",J1357,0)</f>
        <v>0</v>
      </c>
      <c r="BH1357" s="219">
        <f>IF(N1357="sníž. přenesená",J1357,0)</f>
        <v>0</v>
      </c>
      <c r="BI1357" s="219">
        <f>IF(N1357="nulová",J1357,0)</f>
        <v>0</v>
      </c>
      <c r="BJ1357" s="20" t="s">
        <v>77</v>
      </c>
      <c r="BK1357" s="219">
        <f>ROUND(I1357*H1357,2)</f>
        <v>0</v>
      </c>
      <c r="BL1357" s="20" t="s">
        <v>252</v>
      </c>
      <c r="BM1357" s="218" t="s">
        <v>1078</v>
      </c>
    </row>
    <row r="1358" s="2" customFormat="1">
      <c r="A1358" s="41"/>
      <c r="B1358" s="42"/>
      <c r="C1358" s="43"/>
      <c r="D1358" s="220" t="s">
        <v>162</v>
      </c>
      <c r="E1358" s="43"/>
      <c r="F1358" s="221" t="s">
        <v>1079</v>
      </c>
      <c r="G1358" s="43"/>
      <c r="H1358" s="43"/>
      <c r="I1358" s="222"/>
      <c r="J1358" s="43"/>
      <c r="K1358" s="43"/>
      <c r="L1358" s="47"/>
      <c r="M1358" s="223"/>
      <c r="N1358" s="224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T1358" s="20" t="s">
        <v>162</v>
      </c>
      <c r="AU1358" s="20" t="s">
        <v>79</v>
      </c>
    </row>
    <row r="1359" s="13" customFormat="1">
      <c r="A1359" s="13"/>
      <c r="B1359" s="225"/>
      <c r="C1359" s="226"/>
      <c r="D1359" s="227" t="s">
        <v>164</v>
      </c>
      <c r="E1359" s="228" t="s">
        <v>19</v>
      </c>
      <c r="F1359" s="229" t="s">
        <v>1080</v>
      </c>
      <c r="G1359" s="226"/>
      <c r="H1359" s="228" t="s">
        <v>19</v>
      </c>
      <c r="I1359" s="230"/>
      <c r="J1359" s="226"/>
      <c r="K1359" s="226"/>
      <c r="L1359" s="231"/>
      <c r="M1359" s="232"/>
      <c r="N1359" s="233"/>
      <c r="O1359" s="233"/>
      <c r="P1359" s="233"/>
      <c r="Q1359" s="233"/>
      <c r="R1359" s="233"/>
      <c r="S1359" s="233"/>
      <c r="T1359" s="23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5" t="s">
        <v>164</v>
      </c>
      <c r="AU1359" s="235" t="s">
        <v>79</v>
      </c>
      <c r="AV1359" s="13" t="s">
        <v>77</v>
      </c>
      <c r="AW1359" s="13" t="s">
        <v>31</v>
      </c>
      <c r="AX1359" s="13" t="s">
        <v>69</v>
      </c>
      <c r="AY1359" s="235" t="s">
        <v>153</v>
      </c>
    </row>
    <row r="1360" s="14" customFormat="1">
      <c r="A1360" s="14"/>
      <c r="B1360" s="236"/>
      <c r="C1360" s="237"/>
      <c r="D1360" s="227" t="s">
        <v>164</v>
      </c>
      <c r="E1360" s="238" t="s">
        <v>19</v>
      </c>
      <c r="F1360" s="239" t="s">
        <v>1081</v>
      </c>
      <c r="G1360" s="237"/>
      <c r="H1360" s="240">
        <v>8.25</v>
      </c>
      <c r="I1360" s="241"/>
      <c r="J1360" s="237"/>
      <c r="K1360" s="237"/>
      <c r="L1360" s="242"/>
      <c r="M1360" s="243"/>
      <c r="N1360" s="244"/>
      <c r="O1360" s="244"/>
      <c r="P1360" s="244"/>
      <c r="Q1360" s="244"/>
      <c r="R1360" s="244"/>
      <c r="S1360" s="244"/>
      <c r="T1360" s="24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6" t="s">
        <v>164</v>
      </c>
      <c r="AU1360" s="246" t="s">
        <v>79</v>
      </c>
      <c r="AV1360" s="14" t="s">
        <v>79</v>
      </c>
      <c r="AW1360" s="14" t="s">
        <v>31</v>
      </c>
      <c r="AX1360" s="14" t="s">
        <v>69</v>
      </c>
      <c r="AY1360" s="246" t="s">
        <v>153</v>
      </c>
    </row>
    <row r="1361" s="13" customFormat="1">
      <c r="A1361" s="13"/>
      <c r="B1361" s="225"/>
      <c r="C1361" s="226"/>
      <c r="D1361" s="227" t="s">
        <v>164</v>
      </c>
      <c r="E1361" s="228" t="s">
        <v>19</v>
      </c>
      <c r="F1361" s="229" t="s">
        <v>1082</v>
      </c>
      <c r="G1361" s="226"/>
      <c r="H1361" s="228" t="s">
        <v>19</v>
      </c>
      <c r="I1361" s="230"/>
      <c r="J1361" s="226"/>
      <c r="K1361" s="226"/>
      <c r="L1361" s="231"/>
      <c r="M1361" s="232"/>
      <c r="N1361" s="233"/>
      <c r="O1361" s="233"/>
      <c r="P1361" s="233"/>
      <c r="Q1361" s="233"/>
      <c r="R1361" s="233"/>
      <c r="S1361" s="233"/>
      <c r="T1361" s="23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5" t="s">
        <v>164</v>
      </c>
      <c r="AU1361" s="235" t="s">
        <v>79</v>
      </c>
      <c r="AV1361" s="13" t="s">
        <v>77</v>
      </c>
      <c r="AW1361" s="13" t="s">
        <v>31</v>
      </c>
      <c r="AX1361" s="13" t="s">
        <v>69</v>
      </c>
      <c r="AY1361" s="235" t="s">
        <v>153</v>
      </c>
    </row>
    <row r="1362" s="14" customFormat="1">
      <c r="A1362" s="14"/>
      <c r="B1362" s="236"/>
      <c r="C1362" s="237"/>
      <c r="D1362" s="227" t="s">
        <v>164</v>
      </c>
      <c r="E1362" s="238" t="s">
        <v>19</v>
      </c>
      <c r="F1362" s="239" t="s">
        <v>1083</v>
      </c>
      <c r="G1362" s="237"/>
      <c r="H1362" s="240">
        <v>30</v>
      </c>
      <c r="I1362" s="241"/>
      <c r="J1362" s="237"/>
      <c r="K1362" s="237"/>
      <c r="L1362" s="242"/>
      <c r="M1362" s="243"/>
      <c r="N1362" s="244"/>
      <c r="O1362" s="244"/>
      <c r="P1362" s="244"/>
      <c r="Q1362" s="244"/>
      <c r="R1362" s="244"/>
      <c r="S1362" s="244"/>
      <c r="T1362" s="24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46" t="s">
        <v>164</v>
      </c>
      <c r="AU1362" s="246" t="s">
        <v>79</v>
      </c>
      <c r="AV1362" s="14" t="s">
        <v>79</v>
      </c>
      <c r="AW1362" s="14" t="s">
        <v>31</v>
      </c>
      <c r="AX1362" s="14" t="s">
        <v>69</v>
      </c>
      <c r="AY1362" s="246" t="s">
        <v>153</v>
      </c>
    </row>
    <row r="1363" s="15" customFormat="1">
      <c r="A1363" s="15"/>
      <c r="B1363" s="247"/>
      <c r="C1363" s="248"/>
      <c r="D1363" s="227" t="s">
        <v>164</v>
      </c>
      <c r="E1363" s="249" t="s">
        <v>19</v>
      </c>
      <c r="F1363" s="250" t="s">
        <v>167</v>
      </c>
      <c r="G1363" s="248"/>
      <c r="H1363" s="251">
        <v>38.25</v>
      </c>
      <c r="I1363" s="252"/>
      <c r="J1363" s="248"/>
      <c r="K1363" s="248"/>
      <c r="L1363" s="253"/>
      <c r="M1363" s="254"/>
      <c r="N1363" s="255"/>
      <c r="O1363" s="255"/>
      <c r="P1363" s="255"/>
      <c r="Q1363" s="255"/>
      <c r="R1363" s="255"/>
      <c r="S1363" s="255"/>
      <c r="T1363" s="256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57" t="s">
        <v>164</v>
      </c>
      <c r="AU1363" s="257" t="s">
        <v>79</v>
      </c>
      <c r="AV1363" s="15" t="s">
        <v>160</v>
      </c>
      <c r="AW1363" s="15" t="s">
        <v>31</v>
      </c>
      <c r="AX1363" s="15" t="s">
        <v>77</v>
      </c>
      <c r="AY1363" s="257" t="s">
        <v>153</v>
      </c>
    </row>
    <row r="1364" s="2" customFormat="1" ht="33" customHeight="1">
      <c r="A1364" s="41"/>
      <c r="B1364" s="42"/>
      <c r="C1364" s="207" t="s">
        <v>1084</v>
      </c>
      <c r="D1364" s="207" t="s">
        <v>155</v>
      </c>
      <c r="E1364" s="208" t="s">
        <v>1085</v>
      </c>
      <c r="F1364" s="209" t="s">
        <v>1086</v>
      </c>
      <c r="G1364" s="210" t="s">
        <v>225</v>
      </c>
      <c r="H1364" s="211">
        <v>0.48299999999999998</v>
      </c>
      <c r="I1364" s="212"/>
      <c r="J1364" s="213">
        <f>ROUND(I1364*H1364,2)</f>
        <v>0</v>
      </c>
      <c r="K1364" s="209" t="s">
        <v>159</v>
      </c>
      <c r="L1364" s="47"/>
      <c r="M1364" s="214" t="s">
        <v>19</v>
      </c>
      <c r="N1364" s="215" t="s">
        <v>40</v>
      </c>
      <c r="O1364" s="87"/>
      <c r="P1364" s="216">
        <f>O1364*H1364</f>
        <v>0</v>
      </c>
      <c r="Q1364" s="216">
        <v>0</v>
      </c>
      <c r="R1364" s="216">
        <f>Q1364*H1364</f>
        <v>0</v>
      </c>
      <c r="S1364" s="216">
        <v>0</v>
      </c>
      <c r="T1364" s="217">
        <f>S1364*H1364</f>
        <v>0</v>
      </c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R1364" s="218" t="s">
        <v>252</v>
      </c>
      <c r="AT1364" s="218" t="s">
        <v>155</v>
      </c>
      <c r="AU1364" s="218" t="s">
        <v>79</v>
      </c>
      <c r="AY1364" s="20" t="s">
        <v>153</v>
      </c>
      <c r="BE1364" s="219">
        <f>IF(N1364="základní",J1364,0)</f>
        <v>0</v>
      </c>
      <c r="BF1364" s="219">
        <f>IF(N1364="snížená",J1364,0)</f>
        <v>0</v>
      </c>
      <c r="BG1364" s="219">
        <f>IF(N1364="zákl. přenesená",J1364,0)</f>
        <v>0</v>
      </c>
      <c r="BH1364" s="219">
        <f>IF(N1364="sníž. přenesená",J1364,0)</f>
        <v>0</v>
      </c>
      <c r="BI1364" s="219">
        <f>IF(N1364="nulová",J1364,0)</f>
        <v>0</v>
      </c>
      <c r="BJ1364" s="20" t="s">
        <v>77</v>
      </c>
      <c r="BK1364" s="219">
        <f>ROUND(I1364*H1364,2)</f>
        <v>0</v>
      </c>
      <c r="BL1364" s="20" t="s">
        <v>252</v>
      </c>
      <c r="BM1364" s="218" t="s">
        <v>1087</v>
      </c>
    </row>
    <row r="1365" s="2" customFormat="1">
      <c r="A1365" s="41"/>
      <c r="B1365" s="42"/>
      <c r="C1365" s="43"/>
      <c r="D1365" s="220" t="s">
        <v>162</v>
      </c>
      <c r="E1365" s="43"/>
      <c r="F1365" s="221" t="s">
        <v>1088</v>
      </c>
      <c r="G1365" s="43"/>
      <c r="H1365" s="43"/>
      <c r="I1365" s="222"/>
      <c r="J1365" s="43"/>
      <c r="K1365" s="43"/>
      <c r="L1365" s="47"/>
      <c r="M1365" s="223"/>
      <c r="N1365" s="224"/>
      <c r="O1365" s="87"/>
      <c r="P1365" s="87"/>
      <c r="Q1365" s="87"/>
      <c r="R1365" s="87"/>
      <c r="S1365" s="87"/>
      <c r="T1365" s="88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T1365" s="20" t="s">
        <v>162</v>
      </c>
      <c r="AU1365" s="20" t="s">
        <v>79</v>
      </c>
    </row>
    <row r="1366" s="2" customFormat="1" ht="37.8" customHeight="1">
      <c r="A1366" s="41"/>
      <c r="B1366" s="42"/>
      <c r="C1366" s="207" t="s">
        <v>1089</v>
      </c>
      <c r="D1366" s="207" t="s">
        <v>155</v>
      </c>
      <c r="E1366" s="208" t="s">
        <v>1090</v>
      </c>
      <c r="F1366" s="209" t="s">
        <v>1091</v>
      </c>
      <c r="G1366" s="210" t="s">
        <v>225</v>
      </c>
      <c r="H1366" s="211">
        <v>0.48299999999999998</v>
      </c>
      <c r="I1366" s="212"/>
      <c r="J1366" s="213">
        <f>ROUND(I1366*H1366,2)</f>
        <v>0</v>
      </c>
      <c r="K1366" s="209" t="s">
        <v>159</v>
      </c>
      <c r="L1366" s="47"/>
      <c r="M1366" s="214" t="s">
        <v>19</v>
      </c>
      <c r="N1366" s="215" t="s">
        <v>40</v>
      </c>
      <c r="O1366" s="87"/>
      <c r="P1366" s="216">
        <f>O1366*H1366</f>
        <v>0</v>
      </c>
      <c r="Q1366" s="216">
        <v>0</v>
      </c>
      <c r="R1366" s="216">
        <f>Q1366*H1366</f>
        <v>0</v>
      </c>
      <c r="S1366" s="216">
        <v>0</v>
      </c>
      <c r="T1366" s="217">
        <f>S1366*H1366</f>
        <v>0</v>
      </c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R1366" s="218" t="s">
        <v>252</v>
      </c>
      <c r="AT1366" s="218" t="s">
        <v>155</v>
      </c>
      <c r="AU1366" s="218" t="s">
        <v>79</v>
      </c>
      <c r="AY1366" s="20" t="s">
        <v>153</v>
      </c>
      <c r="BE1366" s="219">
        <f>IF(N1366="základní",J1366,0)</f>
        <v>0</v>
      </c>
      <c r="BF1366" s="219">
        <f>IF(N1366="snížená",J1366,0)</f>
        <v>0</v>
      </c>
      <c r="BG1366" s="219">
        <f>IF(N1366="zákl. přenesená",J1366,0)</f>
        <v>0</v>
      </c>
      <c r="BH1366" s="219">
        <f>IF(N1366="sníž. přenesená",J1366,0)</f>
        <v>0</v>
      </c>
      <c r="BI1366" s="219">
        <f>IF(N1366="nulová",J1366,0)</f>
        <v>0</v>
      </c>
      <c r="BJ1366" s="20" t="s">
        <v>77</v>
      </c>
      <c r="BK1366" s="219">
        <f>ROUND(I1366*H1366,2)</f>
        <v>0</v>
      </c>
      <c r="BL1366" s="20" t="s">
        <v>252</v>
      </c>
      <c r="BM1366" s="218" t="s">
        <v>1092</v>
      </c>
    </row>
    <row r="1367" s="2" customFormat="1">
      <c r="A1367" s="41"/>
      <c r="B1367" s="42"/>
      <c r="C1367" s="43"/>
      <c r="D1367" s="220" t="s">
        <v>162</v>
      </c>
      <c r="E1367" s="43"/>
      <c r="F1367" s="221" t="s">
        <v>1093</v>
      </c>
      <c r="G1367" s="43"/>
      <c r="H1367" s="43"/>
      <c r="I1367" s="222"/>
      <c r="J1367" s="43"/>
      <c r="K1367" s="43"/>
      <c r="L1367" s="47"/>
      <c r="M1367" s="223"/>
      <c r="N1367" s="224"/>
      <c r="O1367" s="87"/>
      <c r="P1367" s="87"/>
      <c r="Q1367" s="87"/>
      <c r="R1367" s="87"/>
      <c r="S1367" s="87"/>
      <c r="T1367" s="88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T1367" s="20" t="s">
        <v>162</v>
      </c>
      <c r="AU1367" s="20" t="s">
        <v>79</v>
      </c>
    </row>
    <row r="1368" s="12" customFormat="1" ht="22.8" customHeight="1">
      <c r="A1368" s="12"/>
      <c r="B1368" s="191"/>
      <c r="C1368" s="192"/>
      <c r="D1368" s="193" t="s">
        <v>68</v>
      </c>
      <c r="E1368" s="205" t="s">
        <v>1094</v>
      </c>
      <c r="F1368" s="205" t="s">
        <v>1095</v>
      </c>
      <c r="G1368" s="192"/>
      <c r="H1368" s="192"/>
      <c r="I1368" s="195"/>
      <c r="J1368" s="206">
        <f>BK1368</f>
        <v>0</v>
      </c>
      <c r="K1368" s="192"/>
      <c r="L1368" s="197"/>
      <c r="M1368" s="198"/>
      <c r="N1368" s="199"/>
      <c r="O1368" s="199"/>
      <c r="P1368" s="200">
        <f>SUM(P1369:P1386)</f>
        <v>0</v>
      </c>
      <c r="Q1368" s="199"/>
      <c r="R1368" s="200">
        <f>SUM(R1369:R1386)</f>
        <v>0.030250000000000003</v>
      </c>
      <c r="S1368" s="199"/>
      <c r="T1368" s="201">
        <f>SUM(T1369:T1386)</f>
        <v>0</v>
      </c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R1368" s="202" t="s">
        <v>79</v>
      </c>
      <c r="AT1368" s="203" t="s">
        <v>68</v>
      </c>
      <c r="AU1368" s="203" t="s">
        <v>77</v>
      </c>
      <c r="AY1368" s="202" t="s">
        <v>153</v>
      </c>
      <c r="BK1368" s="204">
        <f>SUM(BK1369:BK1386)</f>
        <v>0</v>
      </c>
    </row>
    <row r="1369" s="2" customFormat="1" ht="16.5" customHeight="1">
      <c r="A1369" s="41"/>
      <c r="B1369" s="42"/>
      <c r="C1369" s="207" t="s">
        <v>1096</v>
      </c>
      <c r="D1369" s="207" t="s">
        <v>155</v>
      </c>
      <c r="E1369" s="208" t="s">
        <v>1097</v>
      </c>
      <c r="F1369" s="209" t="s">
        <v>1098</v>
      </c>
      <c r="G1369" s="210" t="s">
        <v>195</v>
      </c>
      <c r="H1369" s="211">
        <v>9</v>
      </c>
      <c r="I1369" s="212"/>
      <c r="J1369" s="213">
        <f>ROUND(I1369*H1369,2)</f>
        <v>0</v>
      </c>
      <c r="K1369" s="209" t="s">
        <v>159</v>
      </c>
      <c r="L1369" s="47"/>
      <c r="M1369" s="214" t="s">
        <v>19</v>
      </c>
      <c r="N1369" s="215" t="s">
        <v>40</v>
      </c>
      <c r="O1369" s="87"/>
      <c r="P1369" s="216">
        <f>O1369*H1369</f>
        <v>0</v>
      </c>
      <c r="Q1369" s="216">
        <v>0</v>
      </c>
      <c r="R1369" s="216">
        <f>Q1369*H1369</f>
        <v>0</v>
      </c>
      <c r="S1369" s="216">
        <v>0</v>
      </c>
      <c r="T1369" s="217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18" t="s">
        <v>252</v>
      </c>
      <c r="AT1369" s="218" t="s">
        <v>155</v>
      </c>
      <c r="AU1369" s="218" t="s">
        <v>79</v>
      </c>
      <c r="AY1369" s="20" t="s">
        <v>153</v>
      </c>
      <c r="BE1369" s="219">
        <f>IF(N1369="základní",J1369,0)</f>
        <v>0</v>
      </c>
      <c r="BF1369" s="219">
        <f>IF(N1369="snížená",J1369,0)</f>
        <v>0</v>
      </c>
      <c r="BG1369" s="219">
        <f>IF(N1369="zákl. přenesená",J1369,0)</f>
        <v>0</v>
      </c>
      <c r="BH1369" s="219">
        <f>IF(N1369="sníž. přenesená",J1369,0)</f>
        <v>0</v>
      </c>
      <c r="BI1369" s="219">
        <f>IF(N1369="nulová",J1369,0)</f>
        <v>0</v>
      </c>
      <c r="BJ1369" s="20" t="s">
        <v>77</v>
      </c>
      <c r="BK1369" s="219">
        <f>ROUND(I1369*H1369,2)</f>
        <v>0</v>
      </c>
      <c r="BL1369" s="20" t="s">
        <v>252</v>
      </c>
      <c r="BM1369" s="218" t="s">
        <v>1099</v>
      </c>
    </row>
    <row r="1370" s="2" customFormat="1">
      <c r="A1370" s="41"/>
      <c r="B1370" s="42"/>
      <c r="C1370" s="43"/>
      <c r="D1370" s="220" t="s">
        <v>162</v>
      </c>
      <c r="E1370" s="43"/>
      <c r="F1370" s="221" t="s">
        <v>1100</v>
      </c>
      <c r="G1370" s="43"/>
      <c r="H1370" s="43"/>
      <c r="I1370" s="222"/>
      <c r="J1370" s="43"/>
      <c r="K1370" s="43"/>
      <c r="L1370" s="47"/>
      <c r="M1370" s="223"/>
      <c r="N1370" s="224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162</v>
      </c>
      <c r="AU1370" s="20" t="s">
        <v>79</v>
      </c>
    </row>
    <row r="1371" s="2" customFormat="1" ht="16.5" customHeight="1">
      <c r="A1371" s="41"/>
      <c r="B1371" s="42"/>
      <c r="C1371" s="258" t="s">
        <v>1101</v>
      </c>
      <c r="D1371" s="258" t="s">
        <v>253</v>
      </c>
      <c r="E1371" s="259" t="s">
        <v>1102</v>
      </c>
      <c r="F1371" s="260" t="s">
        <v>1103</v>
      </c>
      <c r="G1371" s="261" t="s">
        <v>195</v>
      </c>
      <c r="H1371" s="262">
        <v>9</v>
      </c>
      <c r="I1371" s="263"/>
      <c r="J1371" s="264">
        <f>ROUND(I1371*H1371,2)</f>
        <v>0</v>
      </c>
      <c r="K1371" s="260" t="s">
        <v>159</v>
      </c>
      <c r="L1371" s="265"/>
      <c r="M1371" s="266" t="s">
        <v>19</v>
      </c>
      <c r="N1371" s="267" t="s">
        <v>40</v>
      </c>
      <c r="O1371" s="87"/>
      <c r="P1371" s="216">
        <f>O1371*H1371</f>
        <v>0</v>
      </c>
      <c r="Q1371" s="216">
        <v>0.00050000000000000001</v>
      </c>
      <c r="R1371" s="216">
        <f>Q1371*H1371</f>
        <v>0.0045000000000000005</v>
      </c>
      <c r="S1371" s="216">
        <v>0</v>
      </c>
      <c r="T1371" s="217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18" t="s">
        <v>403</v>
      </c>
      <c r="AT1371" s="218" t="s">
        <v>253</v>
      </c>
      <c r="AU1371" s="218" t="s">
        <v>79</v>
      </c>
      <c r="AY1371" s="20" t="s">
        <v>153</v>
      </c>
      <c r="BE1371" s="219">
        <f>IF(N1371="základní",J1371,0)</f>
        <v>0</v>
      </c>
      <c r="BF1371" s="219">
        <f>IF(N1371="snížená",J1371,0)</f>
        <v>0</v>
      </c>
      <c r="BG1371" s="219">
        <f>IF(N1371="zákl. přenesená",J1371,0)</f>
        <v>0</v>
      </c>
      <c r="BH1371" s="219">
        <f>IF(N1371="sníž. přenesená",J1371,0)</f>
        <v>0</v>
      </c>
      <c r="BI1371" s="219">
        <f>IF(N1371="nulová",J1371,0)</f>
        <v>0</v>
      </c>
      <c r="BJ1371" s="20" t="s">
        <v>77</v>
      </c>
      <c r="BK1371" s="219">
        <f>ROUND(I1371*H1371,2)</f>
        <v>0</v>
      </c>
      <c r="BL1371" s="20" t="s">
        <v>252</v>
      </c>
      <c r="BM1371" s="218" t="s">
        <v>1104</v>
      </c>
    </row>
    <row r="1372" s="2" customFormat="1" ht="16.5" customHeight="1">
      <c r="A1372" s="41"/>
      <c r="B1372" s="42"/>
      <c r="C1372" s="258" t="s">
        <v>1105</v>
      </c>
      <c r="D1372" s="258" t="s">
        <v>253</v>
      </c>
      <c r="E1372" s="259" t="s">
        <v>1106</v>
      </c>
      <c r="F1372" s="260" t="s">
        <v>1107</v>
      </c>
      <c r="G1372" s="261" t="s">
        <v>195</v>
      </c>
      <c r="H1372" s="262">
        <v>9</v>
      </c>
      <c r="I1372" s="263"/>
      <c r="J1372" s="264">
        <f>ROUND(I1372*H1372,2)</f>
        <v>0</v>
      </c>
      <c r="K1372" s="260" t="s">
        <v>159</v>
      </c>
      <c r="L1372" s="265"/>
      <c r="M1372" s="266" t="s">
        <v>19</v>
      </c>
      <c r="N1372" s="267" t="s">
        <v>40</v>
      </c>
      <c r="O1372" s="87"/>
      <c r="P1372" s="216">
        <f>O1372*H1372</f>
        <v>0</v>
      </c>
      <c r="Q1372" s="216">
        <v>0.0012999999999999999</v>
      </c>
      <c r="R1372" s="216">
        <f>Q1372*H1372</f>
        <v>0.011699999999999999</v>
      </c>
      <c r="S1372" s="216">
        <v>0</v>
      </c>
      <c r="T1372" s="217">
        <f>S1372*H1372</f>
        <v>0</v>
      </c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R1372" s="218" t="s">
        <v>403</v>
      </c>
      <c r="AT1372" s="218" t="s">
        <v>253</v>
      </c>
      <c r="AU1372" s="218" t="s">
        <v>79</v>
      </c>
      <c r="AY1372" s="20" t="s">
        <v>153</v>
      </c>
      <c r="BE1372" s="219">
        <f>IF(N1372="základní",J1372,0)</f>
        <v>0</v>
      </c>
      <c r="BF1372" s="219">
        <f>IF(N1372="snížená",J1372,0)</f>
        <v>0</v>
      </c>
      <c r="BG1372" s="219">
        <f>IF(N1372="zákl. přenesená",J1372,0)</f>
        <v>0</v>
      </c>
      <c r="BH1372" s="219">
        <f>IF(N1372="sníž. přenesená",J1372,0)</f>
        <v>0</v>
      </c>
      <c r="BI1372" s="219">
        <f>IF(N1372="nulová",J1372,0)</f>
        <v>0</v>
      </c>
      <c r="BJ1372" s="20" t="s">
        <v>77</v>
      </c>
      <c r="BK1372" s="219">
        <f>ROUND(I1372*H1372,2)</f>
        <v>0</v>
      </c>
      <c r="BL1372" s="20" t="s">
        <v>252</v>
      </c>
      <c r="BM1372" s="218" t="s">
        <v>1108</v>
      </c>
    </row>
    <row r="1373" s="2" customFormat="1" ht="16.5" customHeight="1">
      <c r="A1373" s="41"/>
      <c r="B1373" s="42"/>
      <c r="C1373" s="258" t="s">
        <v>1109</v>
      </c>
      <c r="D1373" s="258" t="s">
        <v>253</v>
      </c>
      <c r="E1373" s="259" t="s">
        <v>1110</v>
      </c>
      <c r="F1373" s="260" t="s">
        <v>1111</v>
      </c>
      <c r="G1373" s="261" t="s">
        <v>195</v>
      </c>
      <c r="H1373" s="262">
        <v>9</v>
      </c>
      <c r="I1373" s="263"/>
      <c r="J1373" s="264">
        <f>ROUND(I1373*H1373,2)</f>
        <v>0</v>
      </c>
      <c r="K1373" s="260" t="s">
        <v>159</v>
      </c>
      <c r="L1373" s="265"/>
      <c r="M1373" s="266" t="s">
        <v>19</v>
      </c>
      <c r="N1373" s="267" t="s">
        <v>40</v>
      </c>
      <c r="O1373" s="87"/>
      <c r="P1373" s="216">
        <f>O1373*H1373</f>
        <v>0</v>
      </c>
      <c r="Q1373" s="216">
        <v>0.00080000000000000004</v>
      </c>
      <c r="R1373" s="216">
        <f>Q1373*H1373</f>
        <v>0.0072000000000000007</v>
      </c>
      <c r="S1373" s="216">
        <v>0</v>
      </c>
      <c r="T1373" s="217">
        <f>S1373*H1373</f>
        <v>0</v>
      </c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R1373" s="218" t="s">
        <v>403</v>
      </c>
      <c r="AT1373" s="218" t="s">
        <v>253</v>
      </c>
      <c r="AU1373" s="218" t="s">
        <v>79</v>
      </c>
      <c r="AY1373" s="20" t="s">
        <v>153</v>
      </c>
      <c r="BE1373" s="219">
        <f>IF(N1373="základní",J1373,0)</f>
        <v>0</v>
      </c>
      <c r="BF1373" s="219">
        <f>IF(N1373="snížená",J1373,0)</f>
        <v>0</v>
      </c>
      <c r="BG1373" s="219">
        <f>IF(N1373="zákl. přenesená",J1373,0)</f>
        <v>0</v>
      </c>
      <c r="BH1373" s="219">
        <f>IF(N1373="sníž. přenesená",J1373,0)</f>
        <v>0</v>
      </c>
      <c r="BI1373" s="219">
        <f>IF(N1373="nulová",J1373,0)</f>
        <v>0</v>
      </c>
      <c r="BJ1373" s="20" t="s">
        <v>77</v>
      </c>
      <c r="BK1373" s="219">
        <f>ROUND(I1373*H1373,2)</f>
        <v>0</v>
      </c>
      <c r="BL1373" s="20" t="s">
        <v>252</v>
      </c>
      <c r="BM1373" s="218" t="s">
        <v>1112</v>
      </c>
    </row>
    <row r="1374" s="2" customFormat="1" ht="16.5" customHeight="1">
      <c r="A1374" s="41"/>
      <c r="B1374" s="42"/>
      <c r="C1374" s="207" t="s">
        <v>1113</v>
      </c>
      <c r="D1374" s="207" t="s">
        <v>155</v>
      </c>
      <c r="E1374" s="208" t="s">
        <v>1114</v>
      </c>
      <c r="F1374" s="209" t="s">
        <v>1115</v>
      </c>
      <c r="G1374" s="210" t="s">
        <v>195</v>
      </c>
      <c r="H1374" s="211">
        <v>9</v>
      </c>
      <c r="I1374" s="212"/>
      <c r="J1374" s="213">
        <f>ROUND(I1374*H1374,2)</f>
        <v>0</v>
      </c>
      <c r="K1374" s="209" t="s">
        <v>159</v>
      </c>
      <c r="L1374" s="47"/>
      <c r="M1374" s="214" t="s">
        <v>19</v>
      </c>
      <c r="N1374" s="215" t="s">
        <v>40</v>
      </c>
      <c r="O1374" s="87"/>
      <c r="P1374" s="216">
        <f>O1374*H1374</f>
        <v>0</v>
      </c>
      <c r="Q1374" s="216">
        <v>0</v>
      </c>
      <c r="R1374" s="216">
        <f>Q1374*H1374</f>
        <v>0</v>
      </c>
      <c r="S1374" s="216">
        <v>0</v>
      </c>
      <c r="T1374" s="217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18" t="s">
        <v>252</v>
      </c>
      <c r="AT1374" s="218" t="s">
        <v>155</v>
      </c>
      <c r="AU1374" s="218" t="s">
        <v>79</v>
      </c>
      <c r="AY1374" s="20" t="s">
        <v>153</v>
      </c>
      <c r="BE1374" s="219">
        <f>IF(N1374="základní",J1374,0)</f>
        <v>0</v>
      </c>
      <c r="BF1374" s="219">
        <f>IF(N1374="snížená",J1374,0)</f>
        <v>0</v>
      </c>
      <c r="BG1374" s="219">
        <f>IF(N1374="zákl. přenesená",J1374,0)</f>
        <v>0</v>
      </c>
      <c r="BH1374" s="219">
        <f>IF(N1374="sníž. přenesená",J1374,0)</f>
        <v>0</v>
      </c>
      <c r="BI1374" s="219">
        <f>IF(N1374="nulová",J1374,0)</f>
        <v>0</v>
      </c>
      <c r="BJ1374" s="20" t="s">
        <v>77</v>
      </c>
      <c r="BK1374" s="219">
        <f>ROUND(I1374*H1374,2)</f>
        <v>0</v>
      </c>
      <c r="BL1374" s="20" t="s">
        <v>252</v>
      </c>
      <c r="BM1374" s="218" t="s">
        <v>1116</v>
      </c>
    </row>
    <row r="1375" s="2" customFormat="1">
      <c r="A1375" s="41"/>
      <c r="B1375" s="42"/>
      <c r="C1375" s="43"/>
      <c r="D1375" s="220" t="s">
        <v>162</v>
      </c>
      <c r="E1375" s="43"/>
      <c r="F1375" s="221" t="s">
        <v>1117</v>
      </c>
      <c r="G1375" s="43"/>
      <c r="H1375" s="43"/>
      <c r="I1375" s="222"/>
      <c r="J1375" s="43"/>
      <c r="K1375" s="43"/>
      <c r="L1375" s="47"/>
      <c r="M1375" s="223"/>
      <c r="N1375" s="224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162</v>
      </c>
      <c r="AU1375" s="20" t="s">
        <v>79</v>
      </c>
    </row>
    <row r="1376" s="2" customFormat="1" ht="16.5" customHeight="1">
      <c r="A1376" s="41"/>
      <c r="B1376" s="42"/>
      <c r="C1376" s="258" t="s">
        <v>1118</v>
      </c>
      <c r="D1376" s="258" t="s">
        <v>253</v>
      </c>
      <c r="E1376" s="259" t="s">
        <v>1119</v>
      </c>
      <c r="F1376" s="260" t="s">
        <v>1120</v>
      </c>
      <c r="G1376" s="261" t="s">
        <v>195</v>
      </c>
      <c r="H1376" s="262">
        <v>9</v>
      </c>
      <c r="I1376" s="263"/>
      <c r="J1376" s="264">
        <f>ROUND(I1376*H1376,2)</f>
        <v>0</v>
      </c>
      <c r="K1376" s="260" t="s">
        <v>159</v>
      </c>
      <c r="L1376" s="265"/>
      <c r="M1376" s="266" t="s">
        <v>19</v>
      </c>
      <c r="N1376" s="267" t="s">
        <v>40</v>
      </c>
      <c r="O1376" s="87"/>
      <c r="P1376" s="216">
        <f>O1376*H1376</f>
        <v>0</v>
      </c>
      <c r="Q1376" s="216">
        <v>0.00050000000000000001</v>
      </c>
      <c r="R1376" s="216">
        <f>Q1376*H1376</f>
        <v>0.0045000000000000005</v>
      </c>
      <c r="S1376" s="216">
        <v>0</v>
      </c>
      <c r="T1376" s="217">
        <f>S1376*H1376</f>
        <v>0</v>
      </c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R1376" s="218" t="s">
        <v>403</v>
      </c>
      <c r="AT1376" s="218" t="s">
        <v>253</v>
      </c>
      <c r="AU1376" s="218" t="s">
        <v>79</v>
      </c>
      <c r="AY1376" s="20" t="s">
        <v>153</v>
      </c>
      <c r="BE1376" s="219">
        <f>IF(N1376="základní",J1376,0)</f>
        <v>0</v>
      </c>
      <c r="BF1376" s="219">
        <f>IF(N1376="snížená",J1376,0)</f>
        <v>0</v>
      </c>
      <c r="BG1376" s="219">
        <f>IF(N1376="zákl. přenesená",J1376,0)</f>
        <v>0</v>
      </c>
      <c r="BH1376" s="219">
        <f>IF(N1376="sníž. přenesená",J1376,0)</f>
        <v>0</v>
      </c>
      <c r="BI1376" s="219">
        <f>IF(N1376="nulová",J1376,0)</f>
        <v>0</v>
      </c>
      <c r="BJ1376" s="20" t="s">
        <v>77</v>
      </c>
      <c r="BK1376" s="219">
        <f>ROUND(I1376*H1376,2)</f>
        <v>0</v>
      </c>
      <c r="BL1376" s="20" t="s">
        <v>252</v>
      </c>
      <c r="BM1376" s="218" t="s">
        <v>1121</v>
      </c>
    </row>
    <row r="1377" s="2" customFormat="1" ht="16.5" customHeight="1">
      <c r="A1377" s="41"/>
      <c r="B1377" s="42"/>
      <c r="C1377" s="207" t="s">
        <v>1122</v>
      </c>
      <c r="D1377" s="207" t="s">
        <v>155</v>
      </c>
      <c r="E1377" s="208" t="s">
        <v>1123</v>
      </c>
      <c r="F1377" s="209" t="s">
        <v>1124</v>
      </c>
      <c r="G1377" s="210" t="s">
        <v>195</v>
      </c>
      <c r="H1377" s="211">
        <v>1</v>
      </c>
      <c r="I1377" s="212"/>
      <c r="J1377" s="213">
        <f>ROUND(I1377*H1377,2)</f>
        <v>0</v>
      </c>
      <c r="K1377" s="209" t="s">
        <v>159</v>
      </c>
      <c r="L1377" s="47"/>
      <c r="M1377" s="214" t="s">
        <v>19</v>
      </c>
      <c r="N1377" s="215" t="s">
        <v>40</v>
      </c>
      <c r="O1377" s="87"/>
      <c r="P1377" s="216">
        <f>O1377*H1377</f>
        <v>0</v>
      </c>
      <c r="Q1377" s="216">
        <v>0</v>
      </c>
      <c r="R1377" s="216">
        <f>Q1377*H1377</f>
        <v>0</v>
      </c>
      <c r="S1377" s="216">
        <v>0</v>
      </c>
      <c r="T1377" s="217">
        <f>S1377*H1377</f>
        <v>0</v>
      </c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R1377" s="218" t="s">
        <v>252</v>
      </c>
      <c r="AT1377" s="218" t="s">
        <v>155</v>
      </c>
      <c r="AU1377" s="218" t="s">
        <v>79</v>
      </c>
      <c r="AY1377" s="20" t="s">
        <v>153</v>
      </c>
      <c r="BE1377" s="219">
        <f>IF(N1377="základní",J1377,0)</f>
        <v>0</v>
      </c>
      <c r="BF1377" s="219">
        <f>IF(N1377="snížená",J1377,0)</f>
        <v>0</v>
      </c>
      <c r="BG1377" s="219">
        <f>IF(N1377="zákl. přenesená",J1377,0)</f>
        <v>0</v>
      </c>
      <c r="BH1377" s="219">
        <f>IF(N1377="sníž. přenesená",J1377,0)</f>
        <v>0</v>
      </c>
      <c r="BI1377" s="219">
        <f>IF(N1377="nulová",J1377,0)</f>
        <v>0</v>
      </c>
      <c r="BJ1377" s="20" t="s">
        <v>77</v>
      </c>
      <c r="BK1377" s="219">
        <f>ROUND(I1377*H1377,2)</f>
        <v>0</v>
      </c>
      <c r="BL1377" s="20" t="s">
        <v>252</v>
      </c>
      <c r="BM1377" s="218" t="s">
        <v>1125</v>
      </c>
    </row>
    <row r="1378" s="2" customFormat="1">
      <c r="A1378" s="41"/>
      <c r="B1378" s="42"/>
      <c r="C1378" s="43"/>
      <c r="D1378" s="220" t="s">
        <v>162</v>
      </c>
      <c r="E1378" s="43"/>
      <c r="F1378" s="221" t="s">
        <v>1126</v>
      </c>
      <c r="G1378" s="43"/>
      <c r="H1378" s="43"/>
      <c r="I1378" s="222"/>
      <c r="J1378" s="43"/>
      <c r="K1378" s="43"/>
      <c r="L1378" s="47"/>
      <c r="M1378" s="223"/>
      <c r="N1378" s="224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T1378" s="20" t="s">
        <v>162</v>
      </c>
      <c r="AU1378" s="20" t="s">
        <v>79</v>
      </c>
    </row>
    <row r="1379" s="2" customFormat="1" ht="16.5" customHeight="1">
      <c r="A1379" s="41"/>
      <c r="B1379" s="42"/>
      <c r="C1379" s="258" t="s">
        <v>1127</v>
      </c>
      <c r="D1379" s="258" t="s">
        <v>253</v>
      </c>
      <c r="E1379" s="259" t="s">
        <v>1128</v>
      </c>
      <c r="F1379" s="260" t="s">
        <v>1129</v>
      </c>
      <c r="G1379" s="261" t="s">
        <v>195</v>
      </c>
      <c r="H1379" s="262">
        <v>1</v>
      </c>
      <c r="I1379" s="263"/>
      <c r="J1379" s="264">
        <f>ROUND(I1379*H1379,2)</f>
        <v>0</v>
      </c>
      <c r="K1379" s="260" t="s">
        <v>159</v>
      </c>
      <c r="L1379" s="265"/>
      <c r="M1379" s="266" t="s">
        <v>19</v>
      </c>
      <c r="N1379" s="267" t="s">
        <v>40</v>
      </c>
      <c r="O1379" s="87"/>
      <c r="P1379" s="216">
        <f>O1379*H1379</f>
        <v>0</v>
      </c>
      <c r="Q1379" s="216">
        <v>0.0015</v>
      </c>
      <c r="R1379" s="216">
        <f>Q1379*H1379</f>
        <v>0.0015</v>
      </c>
      <c r="S1379" s="216">
        <v>0</v>
      </c>
      <c r="T1379" s="217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18" t="s">
        <v>403</v>
      </c>
      <c r="AT1379" s="218" t="s">
        <v>253</v>
      </c>
      <c r="AU1379" s="218" t="s">
        <v>79</v>
      </c>
      <c r="AY1379" s="20" t="s">
        <v>153</v>
      </c>
      <c r="BE1379" s="219">
        <f>IF(N1379="základní",J1379,0)</f>
        <v>0</v>
      </c>
      <c r="BF1379" s="219">
        <f>IF(N1379="snížená",J1379,0)</f>
        <v>0</v>
      </c>
      <c r="BG1379" s="219">
        <f>IF(N1379="zákl. přenesená",J1379,0)</f>
        <v>0</v>
      </c>
      <c r="BH1379" s="219">
        <f>IF(N1379="sníž. přenesená",J1379,0)</f>
        <v>0</v>
      </c>
      <c r="BI1379" s="219">
        <f>IF(N1379="nulová",J1379,0)</f>
        <v>0</v>
      </c>
      <c r="BJ1379" s="20" t="s">
        <v>77</v>
      </c>
      <c r="BK1379" s="219">
        <f>ROUND(I1379*H1379,2)</f>
        <v>0</v>
      </c>
      <c r="BL1379" s="20" t="s">
        <v>252</v>
      </c>
      <c r="BM1379" s="218" t="s">
        <v>1130</v>
      </c>
    </row>
    <row r="1380" s="2" customFormat="1" ht="16.5" customHeight="1">
      <c r="A1380" s="41"/>
      <c r="B1380" s="42"/>
      <c r="C1380" s="207" t="s">
        <v>1131</v>
      </c>
      <c r="D1380" s="207" t="s">
        <v>155</v>
      </c>
      <c r="E1380" s="208" t="s">
        <v>1132</v>
      </c>
      <c r="F1380" s="209" t="s">
        <v>1133</v>
      </c>
      <c r="G1380" s="210" t="s">
        <v>195</v>
      </c>
      <c r="H1380" s="211">
        <v>1</v>
      </c>
      <c r="I1380" s="212"/>
      <c r="J1380" s="213">
        <f>ROUND(I1380*H1380,2)</f>
        <v>0</v>
      </c>
      <c r="K1380" s="209" t="s">
        <v>159</v>
      </c>
      <c r="L1380" s="47"/>
      <c r="M1380" s="214" t="s">
        <v>19</v>
      </c>
      <c r="N1380" s="215" t="s">
        <v>40</v>
      </c>
      <c r="O1380" s="87"/>
      <c r="P1380" s="216">
        <f>O1380*H1380</f>
        <v>0</v>
      </c>
      <c r="Q1380" s="216">
        <v>0</v>
      </c>
      <c r="R1380" s="216">
        <f>Q1380*H1380</f>
        <v>0</v>
      </c>
      <c r="S1380" s="216">
        <v>0</v>
      </c>
      <c r="T1380" s="217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18" t="s">
        <v>252</v>
      </c>
      <c r="AT1380" s="218" t="s">
        <v>155</v>
      </c>
      <c r="AU1380" s="218" t="s">
        <v>79</v>
      </c>
      <c r="AY1380" s="20" t="s">
        <v>153</v>
      </c>
      <c r="BE1380" s="219">
        <f>IF(N1380="základní",J1380,0)</f>
        <v>0</v>
      </c>
      <c r="BF1380" s="219">
        <f>IF(N1380="snížená",J1380,0)</f>
        <v>0</v>
      </c>
      <c r="BG1380" s="219">
        <f>IF(N1380="zákl. přenesená",J1380,0)</f>
        <v>0</v>
      </c>
      <c r="BH1380" s="219">
        <f>IF(N1380="sníž. přenesená",J1380,0)</f>
        <v>0</v>
      </c>
      <c r="BI1380" s="219">
        <f>IF(N1380="nulová",J1380,0)</f>
        <v>0</v>
      </c>
      <c r="BJ1380" s="20" t="s">
        <v>77</v>
      </c>
      <c r="BK1380" s="219">
        <f>ROUND(I1380*H1380,2)</f>
        <v>0</v>
      </c>
      <c r="BL1380" s="20" t="s">
        <v>252</v>
      </c>
      <c r="BM1380" s="218" t="s">
        <v>1134</v>
      </c>
    </row>
    <row r="1381" s="2" customFormat="1">
      <c r="A1381" s="41"/>
      <c r="B1381" s="42"/>
      <c r="C1381" s="43"/>
      <c r="D1381" s="220" t="s">
        <v>162</v>
      </c>
      <c r="E1381" s="43"/>
      <c r="F1381" s="221" t="s">
        <v>1135</v>
      </c>
      <c r="G1381" s="43"/>
      <c r="H1381" s="43"/>
      <c r="I1381" s="222"/>
      <c r="J1381" s="43"/>
      <c r="K1381" s="43"/>
      <c r="L1381" s="47"/>
      <c r="M1381" s="223"/>
      <c r="N1381" s="224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162</v>
      </c>
      <c r="AU1381" s="20" t="s">
        <v>79</v>
      </c>
    </row>
    <row r="1382" s="2" customFormat="1" ht="16.5" customHeight="1">
      <c r="A1382" s="41"/>
      <c r="B1382" s="42"/>
      <c r="C1382" s="258" t="s">
        <v>1136</v>
      </c>
      <c r="D1382" s="258" t="s">
        <v>253</v>
      </c>
      <c r="E1382" s="259" t="s">
        <v>1137</v>
      </c>
      <c r="F1382" s="260" t="s">
        <v>1138</v>
      </c>
      <c r="G1382" s="261" t="s">
        <v>195</v>
      </c>
      <c r="H1382" s="262">
        <v>1</v>
      </c>
      <c r="I1382" s="263"/>
      <c r="J1382" s="264">
        <f>ROUND(I1382*H1382,2)</f>
        <v>0</v>
      </c>
      <c r="K1382" s="260" t="s">
        <v>159</v>
      </c>
      <c r="L1382" s="265"/>
      <c r="M1382" s="266" t="s">
        <v>19</v>
      </c>
      <c r="N1382" s="267" t="s">
        <v>40</v>
      </c>
      <c r="O1382" s="87"/>
      <c r="P1382" s="216">
        <f>O1382*H1382</f>
        <v>0</v>
      </c>
      <c r="Q1382" s="216">
        <v>0.00084999999999999995</v>
      </c>
      <c r="R1382" s="216">
        <f>Q1382*H1382</f>
        <v>0.00084999999999999995</v>
      </c>
      <c r="S1382" s="216">
        <v>0</v>
      </c>
      <c r="T1382" s="217">
        <f>S1382*H1382</f>
        <v>0</v>
      </c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R1382" s="218" t="s">
        <v>403</v>
      </c>
      <c r="AT1382" s="218" t="s">
        <v>253</v>
      </c>
      <c r="AU1382" s="218" t="s">
        <v>79</v>
      </c>
      <c r="AY1382" s="20" t="s">
        <v>153</v>
      </c>
      <c r="BE1382" s="219">
        <f>IF(N1382="základní",J1382,0)</f>
        <v>0</v>
      </c>
      <c r="BF1382" s="219">
        <f>IF(N1382="snížená",J1382,0)</f>
        <v>0</v>
      </c>
      <c r="BG1382" s="219">
        <f>IF(N1382="zákl. přenesená",J1382,0)</f>
        <v>0</v>
      </c>
      <c r="BH1382" s="219">
        <f>IF(N1382="sníž. přenesená",J1382,0)</f>
        <v>0</v>
      </c>
      <c r="BI1382" s="219">
        <f>IF(N1382="nulová",J1382,0)</f>
        <v>0</v>
      </c>
      <c r="BJ1382" s="20" t="s">
        <v>77</v>
      </c>
      <c r="BK1382" s="219">
        <f>ROUND(I1382*H1382,2)</f>
        <v>0</v>
      </c>
      <c r="BL1382" s="20" t="s">
        <v>252</v>
      </c>
      <c r="BM1382" s="218" t="s">
        <v>1139</v>
      </c>
    </row>
    <row r="1383" s="2" customFormat="1" ht="24.15" customHeight="1">
      <c r="A1383" s="41"/>
      <c r="B1383" s="42"/>
      <c r="C1383" s="207" t="s">
        <v>1140</v>
      </c>
      <c r="D1383" s="207" t="s">
        <v>155</v>
      </c>
      <c r="E1383" s="208" t="s">
        <v>1141</v>
      </c>
      <c r="F1383" s="209" t="s">
        <v>1142</v>
      </c>
      <c r="G1383" s="210" t="s">
        <v>225</v>
      </c>
      <c r="H1383" s="211">
        <v>0.029999999999999999</v>
      </c>
      <c r="I1383" s="212"/>
      <c r="J1383" s="213">
        <f>ROUND(I1383*H1383,2)</f>
        <v>0</v>
      </c>
      <c r="K1383" s="209" t="s">
        <v>159</v>
      </c>
      <c r="L1383" s="47"/>
      <c r="M1383" s="214" t="s">
        <v>19</v>
      </c>
      <c r="N1383" s="215" t="s">
        <v>40</v>
      </c>
      <c r="O1383" s="87"/>
      <c r="P1383" s="216">
        <f>O1383*H1383</f>
        <v>0</v>
      </c>
      <c r="Q1383" s="216">
        <v>0</v>
      </c>
      <c r="R1383" s="216">
        <f>Q1383*H1383</f>
        <v>0</v>
      </c>
      <c r="S1383" s="216">
        <v>0</v>
      </c>
      <c r="T1383" s="217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18" t="s">
        <v>252</v>
      </c>
      <c r="AT1383" s="218" t="s">
        <v>155</v>
      </c>
      <c r="AU1383" s="218" t="s">
        <v>79</v>
      </c>
      <c r="AY1383" s="20" t="s">
        <v>153</v>
      </c>
      <c r="BE1383" s="219">
        <f>IF(N1383="základní",J1383,0)</f>
        <v>0</v>
      </c>
      <c r="BF1383" s="219">
        <f>IF(N1383="snížená",J1383,0)</f>
        <v>0</v>
      </c>
      <c r="BG1383" s="219">
        <f>IF(N1383="zákl. přenesená",J1383,0)</f>
        <v>0</v>
      </c>
      <c r="BH1383" s="219">
        <f>IF(N1383="sníž. přenesená",J1383,0)</f>
        <v>0</v>
      </c>
      <c r="BI1383" s="219">
        <f>IF(N1383="nulová",J1383,0)</f>
        <v>0</v>
      </c>
      <c r="BJ1383" s="20" t="s">
        <v>77</v>
      </c>
      <c r="BK1383" s="219">
        <f>ROUND(I1383*H1383,2)</f>
        <v>0</v>
      </c>
      <c r="BL1383" s="20" t="s">
        <v>252</v>
      </c>
      <c r="BM1383" s="218" t="s">
        <v>1143</v>
      </c>
    </row>
    <row r="1384" s="2" customFormat="1">
      <c r="A1384" s="41"/>
      <c r="B1384" s="42"/>
      <c r="C1384" s="43"/>
      <c r="D1384" s="220" t="s">
        <v>162</v>
      </c>
      <c r="E1384" s="43"/>
      <c r="F1384" s="221" t="s">
        <v>1144</v>
      </c>
      <c r="G1384" s="43"/>
      <c r="H1384" s="43"/>
      <c r="I1384" s="222"/>
      <c r="J1384" s="43"/>
      <c r="K1384" s="43"/>
      <c r="L1384" s="47"/>
      <c r="M1384" s="223"/>
      <c r="N1384" s="224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T1384" s="20" t="s">
        <v>162</v>
      </c>
      <c r="AU1384" s="20" t="s">
        <v>79</v>
      </c>
    </row>
    <row r="1385" s="2" customFormat="1" ht="37.8" customHeight="1">
      <c r="A1385" s="41"/>
      <c r="B1385" s="42"/>
      <c r="C1385" s="207" t="s">
        <v>1145</v>
      </c>
      <c r="D1385" s="207" t="s">
        <v>155</v>
      </c>
      <c r="E1385" s="208" t="s">
        <v>1146</v>
      </c>
      <c r="F1385" s="209" t="s">
        <v>1147</v>
      </c>
      <c r="G1385" s="210" t="s">
        <v>225</v>
      </c>
      <c r="H1385" s="211">
        <v>0.029999999999999999</v>
      </c>
      <c r="I1385" s="212"/>
      <c r="J1385" s="213">
        <f>ROUND(I1385*H1385,2)</f>
        <v>0</v>
      </c>
      <c r="K1385" s="209" t="s">
        <v>159</v>
      </c>
      <c r="L1385" s="47"/>
      <c r="M1385" s="214" t="s">
        <v>19</v>
      </c>
      <c r="N1385" s="215" t="s">
        <v>40</v>
      </c>
      <c r="O1385" s="87"/>
      <c r="P1385" s="216">
        <f>O1385*H1385</f>
        <v>0</v>
      </c>
      <c r="Q1385" s="216">
        <v>0</v>
      </c>
      <c r="R1385" s="216">
        <f>Q1385*H1385</f>
        <v>0</v>
      </c>
      <c r="S1385" s="216">
        <v>0</v>
      </c>
      <c r="T1385" s="217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18" t="s">
        <v>252</v>
      </c>
      <c r="AT1385" s="218" t="s">
        <v>155</v>
      </c>
      <c r="AU1385" s="218" t="s">
        <v>79</v>
      </c>
      <c r="AY1385" s="20" t="s">
        <v>153</v>
      </c>
      <c r="BE1385" s="219">
        <f>IF(N1385="základní",J1385,0)</f>
        <v>0</v>
      </c>
      <c r="BF1385" s="219">
        <f>IF(N1385="snížená",J1385,0)</f>
        <v>0</v>
      </c>
      <c r="BG1385" s="219">
        <f>IF(N1385="zákl. přenesená",J1385,0)</f>
        <v>0</v>
      </c>
      <c r="BH1385" s="219">
        <f>IF(N1385="sníž. přenesená",J1385,0)</f>
        <v>0</v>
      </c>
      <c r="BI1385" s="219">
        <f>IF(N1385="nulová",J1385,0)</f>
        <v>0</v>
      </c>
      <c r="BJ1385" s="20" t="s">
        <v>77</v>
      </c>
      <c r="BK1385" s="219">
        <f>ROUND(I1385*H1385,2)</f>
        <v>0</v>
      </c>
      <c r="BL1385" s="20" t="s">
        <v>252</v>
      </c>
      <c r="BM1385" s="218" t="s">
        <v>1148</v>
      </c>
    </row>
    <row r="1386" s="2" customFormat="1">
      <c r="A1386" s="41"/>
      <c r="B1386" s="42"/>
      <c r="C1386" s="43"/>
      <c r="D1386" s="220" t="s">
        <v>162</v>
      </c>
      <c r="E1386" s="43"/>
      <c r="F1386" s="221" t="s">
        <v>1149</v>
      </c>
      <c r="G1386" s="43"/>
      <c r="H1386" s="43"/>
      <c r="I1386" s="222"/>
      <c r="J1386" s="43"/>
      <c r="K1386" s="43"/>
      <c r="L1386" s="47"/>
      <c r="M1386" s="223"/>
      <c r="N1386" s="224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162</v>
      </c>
      <c r="AU1386" s="20" t="s">
        <v>79</v>
      </c>
    </row>
    <row r="1387" s="12" customFormat="1" ht="22.8" customHeight="1">
      <c r="A1387" s="12"/>
      <c r="B1387" s="191"/>
      <c r="C1387" s="192"/>
      <c r="D1387" s="193" t="s">
        <v>68</v>
      </c>
      <c r="E1387" s="205" t="s">
        <v>1150</v>
      </c>
      <c r="F1387" s="205" t="s">
        <v>1151</v>
      </c>
      <c r="G1387" s="192"/>
      <c r="H1387" s="192"/>
      <c r="I1387" s="195"/>
      <c r="J1387" s="206">
        <f>BK1387</f>
        <v>0</v>
      </c>
      <c r="K1387" s="192"/>
      <c r="L1387" s="197"/>
      <c r="M1387" s="198"/>
      <c r="N1387" s="199"/>
      <c r="O1387" s="199"/>
      <c r="P1387" s="200">
        <f>SUM(P1388:P1427)</f>
        <v>0</v>
      </c>
      <c r="Q1387" s="199"/>
      <c r="R1387" s="200">
        <f>SUM(R1388:R1427)</f>
        <v>0.64248563999999997</v>
      </c>
      <c r="S1387" s="199"/>
      <c r="T1387" s="201">
        <f>SUM(T1388:T1427)</f>
        <v>0.14784</v>
      </c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R1387" s="202" t="s">
        <v>79</v>
      </c>
      <c r="AT1387" s="203" t="s">
        <v>68</v>
      </c>
      <c r="AU1387" s="203" t="s">
        <v>77</v>
      </c>
      <c r="AY1387" s="202" t="s">
        <v>153</v>
      </c>
      <c r="BK1387" s="204">
        <f>SUM(BK1388:BK1427)</f>
        <v>0</v>
      </c>
    </row>
    <row r="1388" s="2" customFormat="1" ht="16.5" customHeight="1">
      <c r="A1388" s="41"/>
      <c r="B1388" s="42"/>
      <c r="C1388" s="207" t="s">
        <v>1152</v>
      </c>
      <c r="D1388" s="207" t="s">
        <v>155</v>
      </c>
      <c r="E1388" s="208" t="s">
        <v>1153</v>
      </c>
      <c r="F1388" s="209" t="s">
        <v>1154</v>
      </c>
      <c r="G1388" s="210" t="s">
        <v>158</v>
      </c>
      <c r="H1388" s="211">
        <v>14.279999999999999</v>
      </c>
      <c r="I1388" s="212"/>
      <c r="J1388" s="213">
        <f>ROUND(I1388*H1388,2)</f>
        <v>0</v>
      </c>
      <c r="K1388" s="209" t="s">
        <v>19</v>
      </c>
      <c r="L1388" s="47"/>
      <c r="M1388" s="214" t="s">
        <v>19</v>
      </c>
      <c r="N1388" s="215" t="s">
        <v>40</v>
      </c>
      <c r="O1388" s="87"/>
      <c r="P1388" s="216">
        <f>O1388*H1388</f>
        <v>0</v>
      </c>
      <c r="Q1388" s="216">
        <v>0</v>
      </c>
      <c r="R1388" s="216">
        <f>Q1388*H1388</f>
        <v>0</v>
      </c>
      <c r="S1388" s="216">
        <v>0</v>
      </c>
      <c r="T1388" s="217">
        <f>S1388*H1388</f>
        <v>0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18" t="s">
        <v>252</v>
      </c>
      <c r="AT1388" s="218" t="s">
        <v>155</v>
      </c>
      <c r="AU1388" s="218" t="s">
        <v>79</v>
      </c>
      <c r="AY1388" s="20" t="s">
        <v>153</v>
      </c>
      <c r="BE1388" s="219">
        <f>IF(N1388="základní",J1388,0)</f>
        <v>0</v>
      </c>
      <c r="BF1388" s="219">
        <f>IF(N1388="snížená",J1388,0)</f>
        <v>0</v>
      </c>
      <c r="BG1388" s="219">
        <f>IF(N1388="zákl. přenesená",J1388,0)</f>
        <v>0</v>
      </c>
      <c r="BH1388" s="219">
        <f>IF(N1388="sníž. přenesená",J1388,0)</f>
        <v>0</v>
      </c>
      <c r="BI1388" s="219">
        <f>IF(N1388="nulová",J1388,0)</f>
        <v>0</v>
      </c>
      <c r="BJ1388" s="20" t="s">
        <v>77</v>
      </c>
      <c r="BK1388" s="219">
        <f>ROUND(I1388*H1388,2)</f>
        <v>0</v>
      </c>
      <c r="BL1388" s="20" t="s">
        <v>252</v>
      </c>
      <c r="BM1388" s="218" t="s">
        <v>1155</v>
      </c>
    </row>
    <row r="1389" s="14" customFormat="1">
      <c r="A1389" s="14"/>
      <c r="B1389" s="236"/>
      <c r="C1389" s="237"/>
      <c r="D1389" s="227" t="s">
        <v>164</v>
      </c>
      <c r="E1389" s="238" t="s">
        <v>19</v>
      </c>
      <c r="F1389" s="239" t="s">
        <v>1156</v>
      </c>
      <c r="G1389" s="237"/>
      <c r="H1389" s="240">
        <v>14.279999999999999</v>
      </c>
      <c r="I1389" s="241"/>
      <c r="J1389" s="237"/>
      <c r="K1389" s="237"/>
      <c r="L1389" s="242"/>
      <c r="M1389" s="243"/>
      <c r="N1389" s="244"/>
      <c r="O1389" s="244"/>
      <c r="P1389" s="244"/>
      <c r="Q1389" s="244"/>
      <c r="R1389" s="244"/>
      <c r="S1389" s="244"/>
      <c r="T1389" s="24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46" t="s">
        <v>164</v>
      </c>
      <c r="AU1389" s="246" t="s">
        <v>79</v>
      </c>
      <c r="AV1389" s="14" t="s">
        <v>79</v>
      </c>
      <c r="AW1389" s="14" t="s">
        <v>31</v>
      </c>
      <c r="AX1389" s="14" t="s">
        <v>69</v>
      </c>
      <c r="AY1389" s="246" t="s">
        <v>153</v>
      </c>
    </row>
    <row r="1390" s="15" customFormat="1">
      <c r="A1390" s="15"/>
      <c r="B1390" s="247"/>
      <c r="C1390" s="248"/>
      <c r="D1390" s="227" t="s">
        <v>164</v>
      </c>
      <c r="E1390" s="249" t="s">
        <v>19</v>
      </c>
      <c r="F1390" s="250" t="s">
        <v>167</v>
      </c>
      <c r="G1390" s="248"/>
      <c r="H1390" s="251">
        <v>14.279999999999999</v>
      </c>
      <c r="I1390" s="252"/>
      <c r="J1390" s="248"/>
      <c r="K1390" s="248"/>
      <c r="L1390" s="253"/>
      <c r="M1390" s="254"/>
      <c r="N1390" s="255"/>
      <c r="O1390" s="255"/>
      <c r="P1390" s="255"/>
      <c r="Q1390" s="255"/>
      <c r="R1390" s="255"/>
      <c r="S1390" s="255"/>
      <c r="T1390" s="256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57" t="s">
        <v>164</v>
      </c>
      <c r="AU1390" s="257" t="s">
        <v>79</v>
      </c>
      <c r="AV1390" s="15" t="s">
        <v>160</v>
      </c>
      <c r="AW1390" s="15" t="s">
        <v>31</v>
      </c>
      <c r="AX1390" s="15" t="s">
        <v>77</v>
      </c>
      <c r="AY1390" s="257" t="s">
        <v>153</v>
      </c>
    </row>
    <row r="1391" s="2" customFormat="1" ht="16.5" customHeight="1">
      <c r="A1391" s="41"/>
      <c r="B1391" s="42"/>
      <c r="C1391" s="207" t="s">
        <v>1157</v>
      </c>
      <c r="D1391" s="207" t="s">
        <v>155</v>
      </c>
      <c r="E1391" s="208" t="s">
        <v>1158</v>
      </c>
      <c r="F1391" s="209" t="s">
        <v>1159</v>
      </c>
      <c r="G1391" s="210" t="s">
        <v>1160</v>
      </c>
      <c r="H1391" s="211">
        <v>1</v>
      </c>
      <c r="I1391" s="212"/>
      <c r="J1391" s="213">
        <f>ROUND(I1391*H1391,2)</f>
        <v>0</v>
      </c>
      <c r="K1391" s="209" t="s">
        <v>19</v>
      </c>
      <c r="L1391" s="47"/>
      <c r="M1391" s="214" t="s">
        <v>19</v>
      </c>
      <c r="N1391" s="215" t="s">
        <v>40</v>
      </c>
      <c r="O1391" s="87"/>
      <c r="P1391" s="216">
        <f>O1391*H1391</f>
        <v>0</v>
      </c>
      <c r="Q1391" s="216">
        <v>0</v>
      </c>
      <c r="R1391" s="216">
        <f>Q1391*H1391</f>
        <v>0</v>
      </c>
      <c r="S1391" s="216">
        <v>0</v>
      </c>
      <c r="T1391" s="217">
        <f>S1391*H1391</f>
        <v>0</v>
      </c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R1391" s="218" t="s">
        <v>252</v>
      </c>
      <c r="AT1391" s="218" t="s">
        <v>155</v>
      </c>
      <c r="AU1391" s="218" t="s">
        <v>79</v>
      </c>
      <c r="AY1391" s="20" t="s">
        <v>153</v>
      </c>
      <c r="BE1391" s="219">
        <f>IF(N1391="základní",J1391,0)</f>
        <v>0</v>
      </c>
      <c r="BF1391" s="219">
        <f>IF(N1391="snížená",J1391,0)</f>
        <v>0</v>
      </c>
      <c r="BG1391" s="219">
        <f>IF(N1391="zákl. přenesená",J1391,0)</f>
        <v>0</v>
      </c>
      <c r="BH1391" s="219">
        <f>IF(N1391="sníž. přenesená",J1391,0)</f>
        <v>0</v>
      </c>
      <c r="BI1391" s="219">
        <f>IF(N1391="nulová",J1391,0)</f>
        <v>0</v>
      </c>
      <c r="BJ1391" s="20" t="s">
        <v>77</v>
      </c>
      <c r="BK1391" s="219">
        <f>ROUND(I1391*H1391,2)</f>
        <v>0</v>
      </c>
      <c r="BL1391" s="20" t="s">
        <v>252</v>
      </c>
      <c r="BM1391" s="218" t="s">
        <v>1161</v>
      </c>
    </row>
    <row r="1392" s="2" customFormat="1" ht="24.15" customHeight="1">
      <c r="A1392" s="41"/>
      <c r="B1392" s="42"/>
      <c r="C1392" s="207" t="s">
        <v>1162</v>
      </c>
      <c r="D1392" s="207" t="s">
        <v>155</v>
      </c>
      <c r="E1392" s="208" t="s">
        <v>1163</v>
      </c>
      <c r="F1392" s="209" t="s">
        <v>1164</v>
      </c>
      <c r="G1392" s="210" t="s">
        <v>371</v>
      </c>
      <c r="H1392" s="211">
        <v>12</v>
      </c>
      <c r="I1392" s="212"/>
      <c r="J1392" s="213">
        <f>ROUND(I1392*H1392,2)</f>
        <v>0</v>
      </c>
      <c r="K1392" s="209" t="s">
        <v>159</v>
      </c>
      <c r="L1392" s="47"/>
      <c r="M1392" s="214" t="s">
        <v>19</v>
      </c>
      <c r="N1392" s="215" t="s">
        <v>40</v>
      </c>
      <c r="O1392" s="87"/>
      <c r="P1392" s="216">
        <f>O1392*H1392</f>
        <v>0</v>
      </c>
      <c r="Q1392" s="216">
        <v>0</v>
      </c>
      <c r="R1392" s="216">
        <f>Q1392*H1392</f>
        <v>0</v>
      </c>
      <c r="S1392" s="216">
        <v>0.012319999999999999</v>
      </c>
      <c r="T1392" s="217">
        <f>S1392*H1392</f>
        <v>0.14784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18" t="s">
        <v>252</v>
      </c>
      <c r="AT1392" s="218" t="s">
        <v>155</v>
      </c>
      <c r="AU1392" s="218" t="s">
        <v>79</v>
      </c>
      <c r="AY1392" s="20" t="s">
        <v>153</v>
      </c>
      <c r="BE1392" s="219">
        <f>IF(N1392="základní",J1392,0)</f>
        <v>0</v>
      </c>
      <c r="BF1392" s="219">
        <f>IF(N1392="snížená",J1392,0)</f>
        <v>0</v>
      </c>
      <c r="BG1392" s="219">
        <f>IF(N1392="zákl. přenesená",J1392,0)</f>
        <v>0</v>
      </c>
      <c r="BH1392" s="219">
        <f>IF(N1392="sníž. přenesená",J1392,0)</f>
        <v>0</v>
      </c>
      <c r="BI1392" s="219">
        <f>IF(N1392="nulová",J1392,0)</f>
        <v>0</v>
      </c>
      <c r="BJ1392" s="20" t="s">
        <v>77</v>
      </c>
      <c r="BK1392" s="219">
        <f>ROUND(I1392*H1392,2)</f>
        <v>0</v>
      </c>
      <c r="BL1392" s="20" t="s">
        <v>252</v>
      </c>
      <c r="BM1392" s="218" t="s">
        <v>1165</v>
      </c>
    </row>
    <row r="1393" s="2" customFormat="1">
      <c r="A1393" s="41"/>
      <c r="B1393" s="42"/>
      <c r="C1393" s="43"/>
      <c r="D1393" s="220" t="s">
        <v>162</v>
      </c>
      <c r="E1393" s="43"/>
      <c r="F1393" s="221" t="s">
        <v>1166</v>
      </c>
      <c r="G1393" s="43"/>
      <c r="H1393" s="43"/>
      <c r="I1393" s="222"/>
      <c r="J1393" s="43"/>
      <c r="K1393" s="43"/>
      <c r="L1393" s="47"/>
      <c r="M1393" s="223"/>
      <c r="N1393" s="224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162</v>
      </c>
      <c r="AU1393" s="20" t="s">
        <v>79</v>
      </c>
    </row>
    <row r="1394" s="13" customFormat="1">
      <c r="A1394" s="13"/>
      <c r="B1394" s="225"/>
      <c r="C1394" s="226"/>
      <c r="D1394" s="227" t="s">
        <v>164</v>
      </c>
      <c r="E1394" s="228" t="s">
        <v>19</v>
      </c>
      <c r="F1394" s="229" t="s">
        <v>1167</v>
      </c>
      <c r="G1394" s="226"/>
      <c r="H1394" s="228" t="s">
        <v>19</v>
      </c>
      <c r="I1394" s="230"/>
      <c r="J1394" s="226"/>
      <c r="K1394" s="226"/>
      <c r="L1394" s="231"/>
      <c r="M1394" s="232"/>
      <c r="N1394" s="233"/>
      <c r="O1394" s="233"/>
      <c r="P1394" s="233"/>
      <c r="Q1394" s="233"/>
      <c r="R1394" s="233"/>
      <c r="S1394" s="233"/>
      <c r="T1394" s="23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5" t="s">
        <v>164</v>
      </c>
      <c r="AU1394" s="235" t="s">
        <v>79</v>
      </c>
      <c r="AV1394" s="13" t="s">
        <v>77</v>
      </c>
      <c r="AW1394" s="13" t="s">
        <v>31</v>
      </c>
      <c r="AX1394" s="13" t="s">
        <v>69</v>
      </c>
      <c r="AY1394" s="235" t="s">
        <v>153</v>
      </c>
    </row>
    <row r="1395" s="14" customFormat="1">
      <c r="A1395" s="14"/>
      <c r="B1395" s="236"/>
      <c r="C1395" s="237"/>
      <c r="D1395" s="227" t="s">
        <v>164</v>
      </c>
      <c r="E1395" s="238" t="s">
        <v>19</v>
      </c>
      <c r="F1395" s="239" t="s">
        <v>1168</v>
      </c>
      <c r="G1395" s="237"/>
      <c r="H1395" s="240">
        <v>12</v>
      </c>
      <c r="I1395" s="241"/>
      <c r="J1395" s="237"/>
      <c r="K1395" s="237"/>
      <c r="L1395" s="242"/>
      <c r="M1395" s="243"/>
      <c r="N1395" s="244"/>
      <c r="O1395" s="244"/>
      <c r="P1395" s="244"/>
      <c r="Q1395" s="244"/>
      <c r="R1395" s="244"/>
      <c r="S1395" s="244"/>
      <c r="T1395" s="24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46" t="s">
        <v>164</v>
      </c>
      <c r="AU1395" s="246" t="s">
        <v>79</v>
      </c>
      <c r="AV1395" s="14" t="s">
        <v>79</v>
      </c>
      <c r="AW1395" s="14" t="s">
        <v>31</v>
      </c>
      <c r="AX1395" s="14" t="s">
        <v>69</v>
      </c>
      <c r="AY1395" s="246" t="s">
        <v>153</v>
      </c>
    </row>
    <row r="1396" s="15" customFormat="1">
      <c r="A1396" s="15"/>
      <c r="B1396" s="247"/>
      <c r="C1396" s="248"/>
      <c r="D1396" s="227" t="s">
        <v>164</v>
      </c>
      <c r="E1396" s="249" t="s">
        <v>19</v>
      </c>
      <c r="F1396" s="250" t="s">
        <v>167</v>
      </c>
      <c r="G1396" s="248"/>
      <c r="H1396" s="251">
        <v>12</v>
      </c>
      <c r="I1396" s="252"/>
      <c r="J1396" s="248"/>
      <c r="K1396" s="248"/>
      <c r="L1396" s="253"/>
      <c r="M1396" s="254"/>
      <c r="N1396" s="255"/>
      <c r="O1396" s="255"/>
      <c r="P1396" s="255"/>
      <c r="Q1396" s="255"/>
      <c r="R1396" s="255"/>
      <c r="S1396" s="255"/>
      <c r="T1396" s="256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57" t="s">
        <v>164</v>
      </c>
      <c r="AU1396" s="257" t="s">
        <v>79</v>
      </c>
      <c r="AV1396" s="15" t="s">
        <v>160</v>
      </c>
      <c r="AW1396" s="15" t="s">
        <v>31</v>
      </c>
      <c r="AX1396" s="15" t="s">
        <v>77</v>
      </c>
      <c r="AY1396" s="257" t="s">
        <v>153</v>
      </c>
    </row>
    <row r="1397" s="2" customFormat="1" ht="16.5" customHeight="1">
      <c r="A1397" s="41"/>
      <c r="B1397" s="42"/>
      <c r="C1397" s="207" t="s">
        <v>1169</v>
      </c>
      <c r="D1397" s="207" t="s">
        <v>155</v>
      </c>
      <c r="E1397" s="208" t="s">
        <v>1170</v>
      </c>
      <c r="F1397" s="209" t="s">
        <v>1171</v>
      </c>
      <c r="G1397" s="210" t="s">
        <v>371</v>
      </c>
      <c r="H1397" s="211">
        <v>12</v>
      </c>
      <c r="I1397" s="212"/>
      <c r="J1397" s="213">
        <f>ROUND(I1397*H1397,2)</f>
        <v>0</v>
      </c>
      <c r="K1397" s="209" t="s">
        <v>159</v>
      </c>
      <c r="L1397" s="47"/>
      <c r="M1397" s="214" t="s">
        <v>19</v>
      </c>
      <c r="N1397" s="215" t="s">
        <v>40</v>
      </c>
      <c r="O1397" s="87"/>
      <c r="P1397" s="216">
        <f>O1397*H1397</f>
        <v>0</v>
      </c>
      <c r="Q1397" s="216">
        <v>0.01363</v>
      </c>
      <c r="R1397" s="216">
        <f>Q1397*H1397</f>
        <v>0.16355999999999998</v>
      </c>
      <c r="S1397" s="216">
        <v>0</v>
      </c>
      <c r="T1397" s="217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18" t="s">
        <v>252</v>
      </c>
      <c r="AT1397" s="218" t="s">
        <v>155</v>
      </c>
      <c r="AU1397" s="218" t="s">
        <v>79</v>
      </c>
      <c r="AY1397" s="20" t="s">
        <v>153</v>
      </c>
      <c r="BE1397" s="219">
        <f>IF(N1397="základní",J1397,0)</f>
        <v>0</v>
      </c>
      <c r="BF1397" s="219">
        <f>IF(N1397="snížená",J1397,0)</f>
        <v>0</v>
      </c>
      <c r="BG1397" s="219">
        <f>IF(N1397="zákl. přenesená",J1397,0)</f>
        <v>0</v>
      </c>
      <c r="BH1397" s="219">
        <f>IF(N1397="sníž. přenesená",J1397,0)</f>
        <v>0</v>
      </c>
      <c r="BI1397" s="219">
        <f>IF(N1397="nulová",J1397,0)</f>
        <v>0</v>
      </c>
      <c r="BJ1397" s="20" t="s">
        <v>77</v>
      </c>
      <c r="BK1397" s="219">
        <f>ROUND(I1397*H1397,2)</f>
        <v>0</v>
      </c>
      <c r="BL1397" s="20" t="s">
        <v>252</v>
      </c>
      <c r="BM1397" s="218" t="s">
        <v>1172</v>
      </c>
    </row>
    <row r="1398" s="2" customFormat="1">
      <c r="A1398" s="41"/>
      <c r="B1398" s="42"/>
      <c r="C1398" s="43"/>
      <c r="D1398" s="220" t="s">
        <v>162</v>
      </c>
      <c r="E1398" s="43"/>
      <c r="F1398" s="221" t="s">
        <v>1173</v>
      </c>
      <c r="G1398" s="43"/>
      <c r="H1398" s="43"/>
      <c r="I1398" s="222"/>
      <c r="J1398" s="43"/>
      <c r="K1398" s="43"/>
      <c r="L1398" s="47"/>
      <c r="M1398" s="223"/>
      <c r="N1398" s="224"/>
      <c r="O1398" s="87"/>
      <c r="P1398" s="87"/>
      <c r="Q1398" s="87"/>
      <c r="R1398" s="87"/>
      <c r="S1398" s="87"/>
      <c r="T1398" s="88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T1398" s="20" t="s">
        <v>162</v>
      </c>
      <c r="AU1398" s="20" t="s">
        <v>79</v>
      </c>
    </row>
    <row r="1399" s="13" customFormat="1">
      <c r="A1399" s="13"/>
      <c r="B1399" s="225"/>
      <c r="C1399" s="226"/>
      <c r="D1399" s="227" t="s">
        <v>164</v>
      </c>
      <c r="E1399" s="228" t="s">
        <v>19</v>
      </c>
      <c r="F1399" s="229" t="s">
        <v>1167</v>
      </c>
      <c r="G1399" s="226"/>
      <c r="H1399" s="228" t="s">
        <v>19</v>
      </c>
      <c r="I1399" s="230"/>
      <c r="J1399" s="226"/>
      <c r="K1399" s="226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164</v>
      </c>
      <c r="AU1399" s="235" t="s">
        <v>79</v>
      </c>
      <c r="AV1399" s="13" t="s">
        <v>77</v>
      </c>
      <c r="AW1399" s="13" t="s">
        <v>31</v>
      </c>
      <c r="AX1399" s="13" t="s">
        <v>69</v>
      </c>
      <c r="AY1399" s="235" t="s">
        <v>153</v>
      </c>
    </row>
    <row r="1400" s="14" customFormat="1">
      <c r="A1400" s="14"/>
      <c r="B1400" s="236"/>
      <c r="C1400" s="237"/>
      <c r="D1400" s="227" t="s">
        <v>164</v>
      </c>
      <c r="E1400" s="238" t="s">
        <v>19</v>
      </c>
      <c r="F1400" s="239" t="s">
        <v>1168</v>
      </c>
      <c r="G1400" s="237"/>
      <c r="H1400" s="240">
        <v>12</v>
      </c>
      <c r="I1400" s="241"/>
      <c r="J1400" s="237"/>
      <c r="K1400" s="237"/>
      <c r="L1400" s="242"/>
      <c r="M1400" s="243"/>
      <c r="N1400" s="244"/>
      <c r="O1400" s="244"/>
      <c r="P1400" s="244"/>
      <c r="Q1400" s="244"/>
      <c r="R1400" s="244"/>
      <c r="S1400" s="244"/>
      <c r="T1400" s="24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6" t="s">
        <v>164</v>
      </c>
      <c r="AU1400" s="246" t="s">
        <v>79</v>
      </c>
      <c r="AV1400" s="14" t="s">
        <v>79</v>
      </c>
      <c r="AW1400" s="14" t="s">
        <v>31</v>
      </c>
      <c r="AX1400" s="14" t="s">
        <v>69</v>
      </c>
      <c r="AY1400" s="246" t="s">
        <v>153</v>
      </c>
    </row>
    <row r="1401" s="15" customFormat="1">
      <c r="A1401" s="15"/>
      <c r="B1401" s="247"/>
      <c r="C1401" s="248"/>
      <c r="D1401" s="227" t="s">
        <v>164</v>
      </c>
      <c r="E1401" s="249" t="s">
        <v>19</v>
      </c>
      <c r="F1401" s="250" t="s">
        <v>167</v>
      </c>
      <c r="G1401" s="248"/>
      <c r="H1401" s="251">
        <v>12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57" t="s">
        <v>164</v>
      </c>
      <c r="AU1401" s="257" t="s">
        <v>79</v>
      </c>
      <c r="AV1401" s="15" t="s">
        <v>160</v>
      </c>
      <c r="AW1401" s="15" t="s">
        <v>31</v>
      </c>
      <c r="AX1401" s="15" t="s">
        <v>77</v>
      </c>
      <c r="AY1401" s="257" t="s">
        <v>153</v>
      </c>
    </row>
    <row r="1402" s="2" customFormat="1" ht="16.5" customHeight="1">
      <c r="A1402" s="41"/>
      <c r="B1402" s="42"/>
      <c r="C1402" s="207" t="s">
        <v>1174</v>
      </c>
      <c r="D1402" s="207" t="s">
        <v>155</v>
      </c>
      <c r="E1402" s="208" t="s">
        <v>1175</v>
      </c>
      <c r="F1402" s="209" t="s">
        <v>1176</v>
      </c>
      <c r="G1402" s="210" t="s">
        <v>158</v>
      </c>
      <c r="H1402" s="211">
        <v>15.708</v>
      </c>
      <c r="I1402" s="212"/>
      <c r="J1402" s="213">
        <f>ROUND(I1402*H1402,2)</f>
        <v>0</v>
      </c>
      <c r="K1402" s="209" t="s">
        <v>19</v>
      </c>
      <c r="L1402" s="47"/>
      <c r="M1402" s="214" t="s">
        <v>19</v>
      </c>
      <c r="N1402" s="215" t="s">
        <v>40</v>
      </c>
      <c r="O1402" s="87"/>
      <c r="P1402" s="216">
        <f>O1402*H1402</f>
        <v>0</v>
      </c>
      <c r="Q1402" s="216">
        <v>0.01434</v>
      </c>
      <c r="R1402" s="216">
        <f>Q1402*H1402</f>
        <v>0.22525272000000002</v>
      </c>
      <c r="S1402" s="216">
        <v>0</v>
      </c>
      <c r="T1402" s="217">
        <f>S1402*H1402</f>
        <v>0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18" t="s">
        <v>252</v>
      </c>
      <c r="AT1402" s="218" t="s">
        <v>155</v>
      </c>
      <c r="AU1402" s="218" t="s">
        <v>79</v>
      </c>
      <c r="AY1402" s="20" t="s">
        <v>153</v>
      </c>
      <c r="BE1402" s="219">
        <f>IF(N1402="základní",J1402,0)</f>
        <v>0</v>
      </c>
      <c r="BF1402" s="219">
        <f>IF(N1402="snížená",J1402,0)</f>
        <v>0</v>
      </c>
      <c r="BG1402" s="219">
        <f>IF(N1402="zákl. přenesená",J1402,0)</f>
        <v>0</v>
      </c>
      <c r="BH1402" s="219">
        <f>IF(N1402="sníž. přenesená",J1402,0)</f>
        <v>0</v>
      </c>
      <c r="BI1402" s="219">
        <f>IF(N1402="nulová",J1402,0)</f>
        <v>0</v>
      </c>
      <c r="BJ1402" s="20" t="s">
        <v>77</v>
      </c>
      <c r="BK1402" s="219">
        <f>ROUND(I1402*H1402,2)</f>
        <v>0</v>
      </c>
      <c r="BL1402" s="20" t="s">
        <v>252</v>
      </c>
      <c r="BM1402" s="218" t="s">
        <v>1177</v>
      </c>
    </row>
    <row r="1403" s="2" customFormat="1" ht="21.75" customHeight="1">
      <c r="A1403" s="41"/>
      <c r="B1403" s="42"/>
      <c r="C1403" s="207" t="s">
        <v>1178</v>
      </c>
      <c r="D1403" s="207" t="s">
        <v>155</v>
      </c>
      <c r="E1403" s="208" t="s">
        <v>1179</v>
      </c>
      <c r="F1403" s="209" t="s">
        <v>1180</v>
      </c>
      <c r="G1403" s="210" t="s">
        <v>158</v>
      </c>
      <c r="H1403" s="211">
        <v>15.708</v>
      </c>
      <c r="I1403" s="212"/>
      <c r="J1403" s="213">
        <f>ROUND(I1403*H1403,2)</f>
        <v>0</v>
      </c>
      <c r="K1403" s="209" t="s">
        <v>19</v>
      </c>
      <c r="L1403" s="47"/>
      <c r="M1403" s="214" t="s">
        <v>19</v>
      </c>
      <c r="N1403" s="215" t="s">
        <v>40</v>
      </c>
      <c r="O1403" s="87"/>
      <c r="P1403" s="216">
        <f>O1403*H1403</f>
        <v>0</v>
      </c>
      <c r="Q1403" s="216">
        <v>0</v>
      </c>
      <c r="R1403" s="216">
        <f>Q1403*H1403</f>
        <v>0</v>
      </c>
      <c r="S1403" s="216">
        <v>0</v>
      </c>
      <c r="T1403" s="217">
        <f>S1403*H1403</f>
        <v>0</v>
      </c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R1403" s="218" t="s">
        <v>252</v>
      </c>
      <c r="AT1403" s="218" t="s">
        <v>155</v>
      </c>
      <c r="AU1403" s="218" t="s">
        <v>79</v>
      </c>
      <c r="AY1403" s="20" t="s">
        <v>153</v>
      </c>
      <c r="BE1403" s="219">
        <f>IF(N1403="základní",J1403,0)</f>
        <v>0</v>
      </c>
      <c r="BF1403" s="219">
        <f>IF(N1403="snížená",J1403,0)</f>
        <v>0</v>
      </c>
      <c r="BG1403" s="219">
        <f>IF(N1403="zákl. přenesená",J1403,0)</f>
        <v>0</v>
      </c>
      <c r="BH1403" s="219">
        <f>IF(N1403="sníž. přenesená",J1403,0)</f>
        <v>0</v>
      </c>
      <c r="BI1403" s="219">
        <f>IF(N1403="nulová",J1403,0)</f>
        <v>0</v>
      </c>
      <c r="BJ1403" s="20" t="s">
        <v>77</v>
      </c>
      <c r="BK1403" s="219">
        <f>ROUND(I1403*H1403,2)</f>
        <v>0</v>
      </c>
      <c r="BL1403" s="20" t="s">
        <v>252</v>
      </c>
      <c r="BM1403" s="218" t="s">
        <v>1181</v>
      </c>
    </row>
    <row r="1404" s="13" customFormat="1">
      <c r="A1404" s="13"/>
      <c r="B1404" s="225"/>
      <c r="C1404" s="226"/>
      <c r="D1404" s="227" t="s">
        <v>164</v>
      </c>
      <c r="E1404" s="228" t="s">
        <v>19</v>
      </c>
      <c r="F1404" s="229" t="s">
        <v>1182</v>
      </c>
      <c r="G1404" s="226"/>
      <c r="H1404" s="228" t="s">
        <v>19</v>
      </c>
      <c r="I1404" s="230"/>
      <c r="J1404" s="226"/>
      <c r="K1404" s="226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164</v>
      </c>
      <c r="AU1404" s="235" t="s">
        <v>79</v>
      </c>
      <c r="AV1404" s="13" t="s">
        <v>77</v>
      </c>
      <c r="AW1404" s="13" t="s">
        <v>31</v>
      </c>
      <c r="AX1404" s="13" t="s">
        <v>69</v>
      </c>
      <c r="AY1404" s="235" t="s">
        <v>153</v>
      </c>
    </row>
    <row r="1405" s="14" customFormat="1">
      <c r="A1405" s="14"/>
      <c r="B1405" s="236"/>
      <c r="C1405" s="237"/>
      <c r="D1405" s="227" t="s">
        <v>164</v>
      </c>
      <c r="E1405" s="238" t="s">
        <v>19</v>
      </c>
      <c r="F1405" s="239" t="s">
        <v>1183</v>
      </c>
      <c r="G1405" s="237"/>
      <c r="H1405" s="240">
        <v>15.708</v>
      </c>
      <c r="I1405" s="241"/>
      <c r="J1405" s="237"/>
      <c r="K1405" s="237"/>
      <c r="L1405" s="242"/>
      <c r="M1405" s="243"/>
      <c r="N1405" s="244"/>
      <c r="O1405" s="244"/>
      <c r="P1405" s="244"/>
      <c r="Q1405" s="244"/>
      <c r="R1405" s="244"/>
      <c r="S1405" s="244"/>
      <c r="T1405" s="245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6" t="s">
        <v>164</v>
      </c>
      <c r="AU1405" s="246" t="s">
        <v>79</v>
      </c>
      <c r="AV1405" s="14" t="s">
        <v>79</v>
      </c>
      <c r="AW1405" s="14" t="s">
        <v>31</v>
      </c>
      <c r="AX1405" s="14" t="s">
        <v>69</v>
      </c>
      <c r="AY1405" s="246" t="s">
        <v>153</v>
      </c>
    </row>
    <row r="1406" s="15" customFormat="1">
      <c r="A1406" s="15"/>
      <c r="B1406" s="247"/>
      <c r="C1406" s="248"/>
      <c r="D1406" s="227" t="s">
        <v>164</v>
      </c>
      <c r="E1406" s="249" t="s">
        <v>19</v>
      </c>
      <c r="F1406" s="250" t="s">
        <v>167</v>
      </c>
      <c r="G1406" s="248"/>
      <c r="H1406" s="251">
        <v>15.708</v>
      </c>
      <c r="I1406" s="252"/>
      <c r="J1406" s="248"/>
      <c r="K1406" s="248"/>
      <c r="L1406" s="253"/>
      <c r="M1406" s="254"/>
      <c r="N1406" s="255"/>
      <c r="O1406" s="255"/>
      <c r="P1406" s="255"/>
      <c r="Q1406" s="255"/>
      <c r="R1406" s="255"/>
      <c r="S1406" s="255"/>
      <c r="T1406" s="256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57" t="s">
        <v>164</v>
      </c>
      <c r="AU1406" s="257" t="s">
        <v>79</v>
      </c>
      <c r="AV1406" s="15" t="s">
        <v>160</v>
      </c>
      <c r="AW1406" s="15" t="s">
        <v>31</v>
      </c>
      <c r="AX1406" s="15" t="s">
        <v>77</v>
      </c>
      <c r="AY1406" s="257" t="s">
        <v>153</v>
      </c>
    </row>
    <row r="1407" s="2" customFormat="1" ht="16.5" customHeight="1">
      <c r="A1407" s="41"/>
      <c r="B1407" s="42"/>
      <c r="C1407" s="258" t="s">
        <v>1184</v>
      </c>
      <c r="D1407" s="258" t="s">
        <v>253</v>
      </c>
      <c r="E1407" s="259" t="s">
        <v>1185</v>
      </c>
      <c r="F1407" s="260" t="s">
        <v>1186</v>
      </c>
      <c r="G1407" s="261" t="s">
        <v>176</v>
      </c>
      <c r="H1407" s="262">
        <v>0.20699999999999999</v>
      </c>
      <c r="I1407" s="263"/>
      <c r="J1407" s="264">
        <f>ROUND(I1407*H1407,2)</f>
        <v>0</v>
      </c>
      <c r="K1407" s="260" t="s">
        <v>19</v>
      </c>
      <c r="L1407" s="265"/>
      <c r="M1407" s="266" t="s">
        <v>19</v>
      </c>
      <c r="N1407" s="267" t="s">
        <v>40</v>
      </c>
      <c r="O1407" s="87"/>
      <c r="P1407" s="216">
        <f>O1407*H1407</f>
        <v>0</v>
      </c>
      <c r="Q1407" s="216">
        <v>0.55000000000000004</v>
      </c>
      <c r="R1407" s="216">
        <f>Q1407*H1407</f>
        <v>0.11385000000000001</v>
      </c>
      <c r="S1407" s="216">
        <v>0</v>
      </c>
      <c r="T1407" s="217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18" t="s">
        <v>403</v>
      </c>
      <c r="AT1407" s="218" t="s">
        <v>253</v>
      </c>
      <c r="AU1407" s="218" t="s">
        <v>79</v>
      </c>
      <c r="AY1407" s="20" t="s">
        <v>153</v>
      </c>
      <c r="BE1407" s="219">
        <f>IF(N1407="základní",J1407,0)</f>
        <v>0</v>
      </c>
      <c r="BF1407" s="219">
        <f>IF(N1407="snížená",J1407,0)</f>
        <v>0</v>
      </c>
      <c r="BG1407" s="219">
        <f>IF(N1407="zákl. přenesená",J1407,0)</f>
        <v>0</v>
      </c>
      <c r="BH1407" s="219">
        <f>IF(N1407="sníž. přenesená",J1407,0)</f>
        <v>0</v>
      </c>
      <c r="BI1407" s="219">
        <f>IF(N1407="nulová",J1407,0)</f>
        <v>0</v>
      </c>
      <c r="BJ1407" s="20" t="s">
        <v>77</v>
      </c>
      <c r="BK1407" s="219">
        <f>ROUND(I1407*H1407,2)</f>
        <v>0</v>
      </c>
      <c r="BL1407" s="20" t="s">
        <v>252</v>
      </c>
      <c r="BM1407" s="218" t="s">
        <v>1187</v>
      </c>
    </row>
    <row r="1408" s="13" customFormat="1">
      <c r="A1408" s="13"/>
      <c r="B1408" s="225"/>
      <c r="C1408" s="226"/>
      <c r="D1408" s="227" t="s">
        <v>164</v>
      </c>
      <c r="E1408" s="228" t="s">
        <v>19</v>
      </c>
      <c r="F1408" s="229" t="s">
        <v>1188</v>
      </c>
      <c r="G1408" s="226"/>
      <c r="H1408" s="228" t="s">
        <v>19</v>
      </c>
      <c r="I1408" s="230"/>
      <c r="J1408" s="226"/>
      <c r="K1408" s="226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164</v>
      </c>
      <c r="AU1408" s="235" t="s">
        <v>79</v>
      </c>
      <c r="AV1408" s="13" t="s">
        <v>77</v>
      </c>
      <c r="AW1408" s="13" t="s">
        <v>31</v>
      </c>
      <c r="AX1408" s="13" t="s">
        <v>69</v>
      </c>
      <c r="AY1408" s="235" t="s">
        <v>153</v>
      </c>
    </row>
    <row r="1409" s="14" customFormat="1">
      <c r="A1409" s="14"/>
      <c r="B1409" s="236"/>
      <c r="C1409" s="237"/>
      <c r="D1409" s="227" t="s">
        <v>164</v>
      </c>
      <c r="E1409" s="238" t="s">
        <v>19</v>
      </c>
      <c r="F1409" s="239" t="s">
        <v>1189</v>
      </c>
      <c r="G1409" s="237"/>
      <c r="H1409" s="240">
        <v>0.20699999999999999</v>
      </c>
      <c r="I1409" s="241"/>
      <c r="J1409" s="237"/>
      <c r="K1409" s="237"/>
      <c r="L1409" s="242"/>
      <c r="M1409" s="243"/>
      <c r="N1409" s="244"/>
      <c r="O1409" s="244"/>
      <c r="P1409" s="244"/>
      <c r="Q1409" s="244"/>
      <c r="R1409" s="244"/>
      <c r="S1409" s="244"/>
      <c r="T1409" s="24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6" t="s">
        <v>164</v>
      </c>
      <c r="AU1409" s="246" t="s">
        <v>79</v>
      </c>
      <c r="AV1409" s="14" t="s">
        <v>79</v>
      </c>
      <c r="AW1409" s="14" t="s">
        <v>31</v>
      </c>
      <c r="AX1409" s="14" t="s">
        <v>69</v>
      </c>
      <c r="AY1409" s="246" t="s">
        <v>153</v>
      </c>
    </row>
    <row r="1410" s="15" customFormat="1">
      <c r="A1410" s="15"/>
      <c r="B1410" s="247"/>
      <c r="C1410" s="248"/>
      <c r="D1410" s="227" t="s">
        <v>164</v>
      </c>
      <c r="E1410" s="249" t="s">
        <v>19</v>
      </c>
      <c r="F1410" s="250" t="s">
        <v>167</v>
      </c>
      <c r="G1410" s="248"/>
      <c r="H1410" s="251">
        <v>0.20699999999999999</v>
      </c>
      <c r="I1410" s="252"/>
      <c r="J1410" s="248"/>
      <c r="K1410" s="248"/>
      <c r="L1410" s="253"/>
      <c r="M1410" s="254"/>
      <c r="N1410" s="255"/>
      <c r="O1410" s="255"/>
      <c r="P1410" s="255"/>
      <c r="Q1410" s="255"/>
      <c r="R1410" s="255"/>
      <c r="S1410" s="255"/>
      <c r="T1410" s="256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57" t="s">
        <v>164</v>
      </c>
      <c r="AU1410" s="257" t="s">
        <v>79</v>
      </c>
      <c r="AV1410" s="15" t="s">
        <v>160</v>
      </c>
      <c r="AW1410" s="15" t="s">
        <v>31</v>
      </c>
      <c r="AX1410" s="15" t="s">
        <v>77</v>
      </c>
      <c r="AY1410" s="257" t="s">
        <v>153</v>
      </c>
    </row>
    <row r="1411" s="2" customFormat="1" ht="16.5" customHeight="1">
      <c r="A1411" s="41"/>
      <c r="B1411" s="42"/>
      <c r="C1411" s="207" t="s">
        <v>1190</v>
      </c>
      <c r="D1411" s="207" t="s">
        <v>155</v>
      </c>
      <c r="E1411" s="208" t="s">
        <v>1191</v>
      </c>
      <c r="F1411" s="209" t="s">
        <v>1192</v>
      </c>
      <c r="G1411" s="210" t="s">
        <v>176</v>
      </c>
      <c r="H1411" s="211">
        <v>3.6629999999999998</v>
      </c>
      <c r="I1411" s="212"/>
      <c r="J1411" s="213">
        <f>ROUND(I1411*H1411,2)</f>
        <v>0</v>
      </c>
      <c r="K1411" s="209" t="s">
        <v>19</v>
      </c>
      <c r="L1411" s="47"/>
      <c r="M1411" s="214" t="s">
        <v>19</v>
      </c>
      <c r="N1411" s="215" t="s">
        <v>40</v>
      </c>
      <c r="O1411" s="87"/>
      <c r="P1411" s="216">
        <f>O1411*H1411</f>
        <v>0</v>
      </c>
      <c r="Q1411" s="216">
        <v>0.022839999999999999</v>
      </c>
      <c r="R1411" s="216">
        <f>Q1411*H1411</f>
        <v>0.083662919999999988</v>
      </c>
      <c r="S1411" s="216">
        <v>0</v>
      </c>
      <c r="T1411" s="217">
        <f>S1411*H1411</f>
        <v>0</v>
      </c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R1411" s="218" t="s">
        <v>252</v>
      </c>
      <c r="AT1411" s="218" t="s">
        <v>155</v>
      </c>
      <c r="AU1411" s="218" t="s">
        <v>79</v>
      </c>
      <c r="AY1411" s="20" t="s">
        <v>153</v>
      </c>
      <c r="BE1411" s="219">
        <f>IF(N1411="základní",J1411,0)</f>
        <v>0</v>
      </c>
      <c r="BF1411" s="219">
        <f>IF(N1411="snížená",J1411,0)</f>
        <v>0</v>
      </c>
      <c r="BG1411" s="219">
        <f>IF(N1411="zákl. přenesená",J1411,0)</f>
        <v>0</v>
      </c>
      <c r="BH1411" s="219">
        <f>IF(N1411="sníž. přenesená",J1411,0)</f>
        <v>0</v>
      </c>
      <c r="BI1411" s="219">
        <f>IF(N1411="nulová",J1411,0)</f>
        <v>0</v>
      </c>
      <c r="BJ1411" s="20" t="s">
        <v>77</v>
      </c>
      <c r="BK1411" s="219">
        <f>ROUND(I1411*H1411,2)</f>
        <v>0</v>
      </c>
      <c r="BL1411" s="20" t="s">
        <v>252</v>
      </c>
      <c r="BM1411" s="218" t="s">
        <v>1193</v>
      </c>
    </row>
    <row r="1412" s="14" customFormat="1">
      <c r="A1412" s="14"/>
      <c r="B1412" s="236"/>
      <c r="C1412" s="237"/>
      <c r="D1412" s="227" t="s">
        <v>164</v>
      </c>
      <c r="E1412" s="238" t="s">
        <v>19</v>
      </c>
      <c r="F1412" s="239" t="s">
        <v>1194</v>
      </c>
      <c r="G1412" s="237"/>
      <c r="H1412" s="240">
        <v>3.6629999999999998</v>
      </c>
      <c r="I1412" s="241"/>
      <c r="J1412" s="237"/>
      <c r="K1412" s="237"/>
      <c r="L1412" s="242"/>
      <c r="M1412" s="243"/>
      <c r="N1412" s="244"/>
      <c r="O1412" s="244"/>
      <c r="P1412" s="244"/>
      <c r="Q1412" s="244"/>
      <c r="R1412" s="244"/>
      <c r="S1412" s="244"/>
      <c r="T1412" s="24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6" t="s">
        <v>164</v>
      </c>
      <c r="AU1412" s="246" t="s">
        <v>79</v>
      </c>
      <c r="AV1412" s="14" t="s">
        <v>79</v>
      </c>
      <c r="AW1412" s="14" t="s">
        <v>31</v>
      </c>
      <c r="AX1412" s="14" t="s">
        <v>69</v>
      </c>
      <c r="AY1412" s="246" t="s">
        <v>153</v>
      </c>
    </row>
    <row r="1413" s="15" customFormat="1">
      <c r="A1413" s="15"/>
      <c r="B1413" s="247"/>
      <c r="C1413" s="248"/>
      <c r="D1413" s="227" t="s">
        <v>164</v>
      </c>
      <c r="E1413" s="249" t="s">
        <v>19</v>
      </c>
      <c r="F1413" s="250" t="s">
        <v>167</v>
      </c>
      <c r="G1413" s="248"/>
      <c r="H1413" s="251">
        <v>3.6629999999999998</v>
      </c>
      <c r="I1413" s="252"/>
      <c r="J1413" s="248"/>
      <c r="K1413" s="248"/>
      <c r="L1413" s="253"/>
      <c r="M1413" s="254"/>
      <c r="N1413" s="255"/>
      <c r="O1413" s="255"/>
      <c r="P1413" s="255"/>
      <c r="Q1413" s="255"/>
      <c r="R1413" s="255"/>
      <c r="S1413" s="255"/>
      <c r="T1413" s="256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57" t="s">
        <v>164</v>
      </c>
      <c r="AU1413" s="257" t="s">
        <v>79</v>
      </c>
      <c r="AV1413" s="15" t="s">
        <v>160</v>
      </c>
      <c r="AW1413" s="15" t="s">
        <v>31</v>
      </c>
      <c r="AX1413" s="15" t="s">
        <v>77</v>
      </c>
      <c r="AY1413" s="257" t="s">
        <v>153</v>
      </c>
    </row>
    <row r="1414" s="2" customFormat="1" ht="16.5" customHeight="1">
      <c r="A1414" s="41"/>
      <c r="B1414" s="42"/>
      <c r="C1414" s="207" t="s">
        <v>1195</v>
      </c>
      <c r="D1414" s="207" t="s">
        <v>155</v>
      </c>
      <c r="E1414" s="208" t="s">
        <v>1196</v>
      </c>
      <c r="F1414" s="209" t="s">
        <v>1197</v>
      </c>
      <c r="G1414" s="210" t="s">
        <v>158</v>
      </c>
      <c r="H1414" s="211">
        <v>22.199999999999999</v>
      </c>
      <c r="I1414" s="212"/>
      <c r="J1414" s="213">
        <f>ROUND(I1414*H1414,2)</f>
        <v>0</v>
      </c>
      <c r="K1414" s="209" t="s">
        <v>19</v>
      </c>
      <c r="L1414" s="47"/>
      <c r="M1414" s="214" t="s">
        <v>19</v>
      </c>
      <c r="N1414" s="215" t="s">
        <v>40</v>
      </c>
      <c r="O1414" s="87"/>
      <c r="P1414" s="216">
        <f>O1414*H1414</f>
        <v>0</v>
      </c>
      <c r="Q1414" s="216">
        <v>0</v>
      </c>
      <c r="R1414" s="216">
        <f>Q1414*H1414</f>
        <v>0</v>
      </c>
      <c r="S1414" s="216">
        <v>0</v>
      </c>
      <c r="T1414" s="217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18" t="s">
        <v>252</v>
      </c>
      <c r="AT1414" s="218" t="s">
        <v>155</v>
      </c>
      <c r="AU1414" s="218" t="s">
        <v>79</v>
      </c>
      <c r="AY1414" s="20" t="s">
        <v>153</v>
      </c>
      <c r="BE1414" s="219">
        <f>IF(N1414="základní",J1414,0)</f>
        <v>0</v>
      </c>
      <c r="BF1414" s="219">
        <f>IF(N1414="snížená",J1414,0)</f>
        <v>0</v>
      </c>
      <c r="BG1414" s="219">
        <f>IF(N1414="zákl. přenesená",J1414,0)</f>
        <v>0</v>
      </c>
      <c r="BH1414" s="219">
        <f>IF(N1414="sníž. přenesená",J1414,0)</f>
        <v>0</v>
      </c>
      <c r="BI1414" s="219">
        <f>IF(N1414="nulová",J1414,0)</f>
        <v>0</v>
      </c>
      <c r="BJ1414" s="20" t="s">
        <v>77</v>
      </c>
      <c r="BK1414" s="219">
        <f>ROUND(I1414*H1414,2)</f>
        <v>0</v>
      </c>
      <c r="BL1414" s="20" t="s">
        <v>252</v>
      </c>
      <c r="BM1414" s="218" t="s">
        <v>1198</v>
      </c>
    </row>
    <row r="1415" s="13" customFormat="1">
      <c r="A1415" s="13"/>
      <c r="B1415" s="225"/>
      <c r="C1415" s="226"/>
      <c r="D1415" s="227" t="s">
        <v>164</v>
      </c>
      <c r="E1415" s="228" t="s">
        <v>19</v>
      </c>
      <c r="F1415" s="229" t="s">
        <v>1199</v>
      </c>
      <c r="G1415" s="226"/>
      <c r="H1415" s="228" t="s">
        <v>19</v>
      </c>
      <c r="I1415" s="230"/>
      <c r="J1415" s="226"/>
      <c r="K1415" s="226"/>
      <c r="L1415" s="231"/>
      <c r="M1415" s="232"/>
      <c r="N1415" s="233"/>
      <c r="O1415" s="233"/>
      <c r="P1415" s="233"/>
      <c r="Q1415" s="233"/>
      <c r="R1415" s="233"/>
      <c r="S1415" s="233"/>
      <c r="T1415" s="23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5" t="s">
        <v>164</v>
      </c>
      <c r="AU1415" s="235" t="s">
        <v>79</v>
      </c>
      <c r="AV1415" s="13" t="s">
        <v>77</v>
      </c>
      <c r="AW1415" s="13" t="s">
        <v>31</v>
      </c>
      <c r="AX1415" s="13" t="s">
        <v>69</v>
      </c>
      <c r="AY1415" s="235" t="s">
        <v>153</v>
      </c>
    </row>
    <row r="1416" s="14" customFormat="1">
      <c r="A1416" s="14"/>
      <c r="B1416" s="236"/>
      <c r="C1416" s="237"/>
      <c r="D1416" s="227" t="s">
        <v>164</v>
      </c>
      <c r="E1416" s="238" t="s">
        <v>19</v>
      </c>
      <c r="F1416" s="239" t="s">
        <v>1200</v>
      </c>
      <c r="G1416" s="237"/>
      <c r="H1416" s="240">
        <v>22.199999999999999</v>
      </c>
      <c r="I1416" s="241"/>
      <c r="J1416" s="237"/>
      <c r="K1416" s="237"/>
      <c r="L1416" s="242"/>
      <c r="M1416" s="243"/>
      <c r="N1416" s="244"/>
      <c r="O1416" s="244"/>
      <c r="P1416" s="244"/>
      <c r="Q1416" s="244"/>
      <c r="R1416" s="244"/>
      <c r="S1416" s="244"/>
      <c r="T1416" s="24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6" t="s">
        <v>164</v>
      </c>
      <c r="AU1416" s="246" t="s">
        <v>79</v>
      </c>
      <c r="AV1416" s="14" t="s">
        <v>79</v>
      </c>
      <c r="AW1416" s="14" t="s">
        <v>31</v>
      </c>
      <c r="AX1416" s="14" t="s">
        <v>69</v>
      </c>
      <c r="AY1416" s="246" t="s">
        <v>153</v>
      </c>
    </row>
    <row r="1417" s="15" customFormat="1">
      <c r="A1417" s="15"/>
      <c r="B1417" s="247"/>
      <c r="C1417" s="248"/>
      <c r="D1417" s="227" t="s">
        <v>164</v>
      </c>
      <c r="E1417" s="249" t="s">
        <v>19</v>
      </c>
      <c r="F1417" s="250" t="s">
        <v>167</v>
      </c>
      <c r="G1417" s="248"/>
      <c r="H1417" s="251">
        <v>22.199999999999999</v>
      </c>
      <c r="I1417" s="252"/>
      <c r="J1417" s="248"/>
      <c r="K1417" s="248"/>
      <c r="L1417" s="253"/>
      <c r="M1417" s="254"/>
      <c r="N1417" s="255"/>
      <c r="O1417" s="255"/>
      <c r="P1417" s="255"/>
      <c r="Q1417" s="255"/>
      <c r="R1417" s="255"/>
      <c r="S1417" s="255"/>
      <c r="T1417" s="256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57" t="s">
        <v>164</v>
      </c>
      <c r="AU1417" s="257" t="s">
        <v>79</v>
      </c>
      <c r="AV1417" s="15" t="s">
        <v>160</v>
      </c>
      <c r="AW1417" s="15" t="s">
        <v>31</v>
      </c>
      <c r="AX1417" s="15" t="s">
        <v>77</v>
      </c>
      <c r="AY1417" s="257" t="s">
        <v>153</v>
      </c>
    </row>
    <row r="1418" s="2" customFormat="1" ht="16.5" customHeight="1">
      <c r="A1418" s="41"/>
      <c r="B1418" s="42"/>
      <c r="C1418" s="258" t="s">
        <v>1201</v>
      </c>
      <c r="D1418" s="258" t="s">
        <v>253</v>
      </c>
      <c r="E1418" s="259" t="s">
        <v>1202</v>
      </c>
      <c r="F1418" s="260" t="s">
        <v>1203</v>
      </c>
      <c r="G1418" s="261" t="s">
        <v>158</v>
      </c>
      <c r="H1418" s="262">
        <v>14.49</v>
      </c>
      <c r="I1418" s="263"/>
      <c r="J1418" s="264">
        <f>ROUND(I1418*H1418,2)</f>
        <v>0</v>
      </c>
      <c r="K1418" s="260" t="s">
        <v>19</v>
      </c>
      <c r="L1418" s="265"/>
      <c r="M1418" s="266" t="s">
        <v>19</v>
      </c>
      <c r="N1418" s="267" t="s">
        <v>40</v>
      </c>
      <c r="O1418" s="87"/>
      <c r="P1418" s="216">
        <f>O1418*H1418</f>
        <v>0</v>
      </c>
      <c r="Q1418" s="216">
        <v>0.0035999999999999999</v>
      </c>
      <c r="R1418" s="216">
        <f>Q1418*H1418</f>
        <v>0.052164000000000002</v>
      </c>
      <c r="S1418" s="216">
        <v>0</v>
      </c>
      <c r="T1418" s="217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18" t="s">
        <v>403</v>
      </c>
      <c r="AT1418" s="218" t="s">
        <v>253</v>
      </c>
      <c r="AU1418" s="218" t="s">
        <v>79</v>
      </c>
      <c r="AY1418" s="20" t="s">
        <v>153</v>
      </c>
      <c r="BE1418" s="219">
        <f>IF(N1418="základní",J1418,0)</f>
        <v>0</v>
      </c>
      <c r="BF1418" s="219">
        <f>IF(N1418="snížená",J1418,0)</f>
        <v>0</v>
      </c>
      <c r="BG1418" s="219">
        <f>IF(N1418="zákl. přenesená",J1418,0)</f>
        <v>0</v>
      </c>
      <c r="BH1418" s="219">
        <f>IF(N1418="sníž. přenesená",J1418,0)</f>
        <v>0</v>
      </c>
      <c r="BI1418" s="219">
        <f>IF(N1418="nulová",J1418,0)</f>
        <v>0</v>
      </c>
      <c r="BJ1418" s="20" t="s">
        <v>77</v>
      </c>
      <c r="BK1418" s="219">
        <f>ROUND(I1418*H1418,2)</f>
        <v>0</v>
      </c>
      <c r="BL1418" s="20" t="s">
        <v>252</v>
      </c>
      <c r="BM1418" s="218" t="s">
        <v>1204</v>
      </c>
    </row>
    <row r="1419" s="14" customFormat="1">
      <c r="A1419" s="14"/>
      <c r="B1419" s="236"/>
      <c r="C1419" s="237"/>
      <c r="D1419" s="227" t="s">
        <v>164</v>
      </c>
      <c r="E1419" s="238" t="s">
        <v>19</v>
      </c>
      <c r="F1419" s="239" t="s">
        <v>1205</v>
      </c>
      <c r="G1419" s="237"/>
      <c r="H1419" s="240">
        <v>14.49</v>
      </c>
      <c r="I1419" s="241"/>
      <c r="J1419" s="237"/>
      <c r="K1419" s="237"/>
      <c r="L1419" s="242"/>
      <c r="M1419" s="243"/>
      <c r="N1419" s="244"/>
      <c r="O1419" s="244"/>
      <c r="P1419" s="244"/>
      <c r="Q1419" s="244"/>
      <c r="R1419" s="244"/>
      <c r="S1419" s="244"/>
      <c r="T1419" s="24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6" t="s">
        <v>164</v>
      </c>
      <c r="AU1419" s="246" t="s">
        <v>79</v>
      </c>
      <c r="AV1419" s="14" t="s">
        <v>79</v>
      </c>
      <c r="AW1419" s="14" t="s">
        <v>31</v>
      </c>
      <c r="AX1419" s="14" t="s">
        <v>69</v>
      </c>
      <c r="AY1419" s="246" t="s">
        <v>153</v>
      </c>
    </row>
    <row r="1420" s="15" customFormat="1">
      <c r="A1420" s="15"/>
      <c r="B1420" s="247"/>
      <c r="C1420" s="248"/>
      <c r="D1420" s="227" t="s">
        <v>164</v>
      </c>
      <c r="E1420" s="249" t="s">
        <v>19</v>
      </c>
      <c r="F1420" s="250" t="s">
        <v>167</v>
      </c>
      <c r="G1420" s="248"/>
      <c r="H1420" s="251">
        <v>14.49</v>
      </c>
      <c r="I1420" s="252"/>
      <c r="J1420" s="248"/>
      <c r="K1420" s="248"/>
      <c r="L1420" s="253"/>
      <c r="M1420" s="254"/>
      <c r="N1420" s="255"/>
      <c r="O1420" s="255"/>
      <c r="P1420" s="255"/>
      <c r="Q1420" s="255"/>
      <c r="R1420" s="255"/>
      <c r="S1420" s="255"/>
      <c r="T1420" s="256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57" t="s">
        <v>164</v>
      </c>
      <c r="AU1420" s="257" t="s">
        <v>79</v>
      </c>
      <c r="AV1420" s="15" t="s">
        <v>160</v>
      </c>
      <c r="AW1420" s="15" t="s">
        <v>31</v>
      </c>
      <c r="AX1420" s="15" t="s">
        <v>77</v>
      </c>
      <c r="AY1420" s="257" t="s">
        <v>153</v>
      </c>
    </row>
    <row r="1421" s="2" customFormat="1" ht="16.5" customHeight="1">
      <c r="A1421" s="41"/>
      <c r="B1421" s="42"/>
      <c r="C1421" s="207" t="s">
        <v>1206</v>
      </c>
      <c r="D1421" s="207" t="s">
        <v>155</v>
      </c>
      <c r="E1421" s="208" t="s">
        <v>1207</v>
      </c>
      <c r="F1421" s="209" t="s">
        <v>1208</v>
      </c>
      <c r="G1421" s="210" t="s">
        <v>158</v>
      </c>
      <c r="H1421" s="211">
        <v>22.199999999999999</v>
      </c>
      <c r="I1421" s="212"/>
      <c r="J1421" s="213">
        <f>ROUND(I1421*H1421,2)</f>
        <v>0</v>
      </c>
      <c r="K1421" s="209" t="s">
        <v>19</v>
      </c>
      <c r="L1421" s="47"/>
      <c r="M1421" s="214" t="s">
        <v>19</v>
      </c>
      <c r="N1421" s="215" t="s">
        <v>40</v>
      </c>
      <c r="O1421" s="87"/>
      <c r="P1421" s="216">
        <f>O1421*H1421</f>
        <v>0</v>
      </c>
      <c r="Q1421" s="216">
        <v>0.00018000000000000001</v>
      </c>
      <c r="R1421" s="216">
        <f>Q1421*H1421</f>
        <v>0.0039960000000000004</v>
      </c>
      <c r="S1421" s="216">
        <v>0</v>
      </c>
      <c r="T1421" s="217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18" t="s">
        <v>252</v>
      </c>
      <c r="AT1421" s="218" t="s">
        <v>155</v>
      </c>
      <c r="AU1421" s="218" t="s">
        <v>79</v>
      </c>
      <c r="AY1421" s="20" t="s">
        <v>153</v>
      </c>
      <c r="BE1421" s="219">
        <f>IF(N1421="základní",J1421,0)</f>
        <v>0</v>
      </c>
      <c r="BF1421" s="219">
        <f>IF(N1421="snížená",J1421,0)</f>
        <v>0</v>
      </c>
      <c r="BG1421" s="219">
        <f>IF(N1421="zákl. přenesená",J1421,0)</f>
        <v>0</v>
      </c>
      <c r="BH1421" s="219">
        <f>IF(N1421="sníž. přenesená",J1421,0)</f>
        <v>0</v>
      </c>
      <c r="BI1421" s="219">
        <f>IF(N1421="nulová",J1421,0)</f>
        <v>0</v>
      </c>
      <c r="BJ1421" s="20" t="s">
        <v>77</v>
      </c>
      <c r="BK1421" s="219">
        <f>ROUND(I1421*H1421,2)</f>
        <v>0</v>
      </c>
      <c r="BL1421" s="20" t="s">
        <v>252</v>
      </c>
      <c r="BM1421" s="218" t="s">
        <v>1209</v>
      </c>
    </row>
    <row r="1422" s="14" customFormat="1">
      <c r="A1422" s="14"/>
      <c r="B1422" s="236"/>
      <c r="C1422" s="237"/>
      <c r="D1422" s="227" t="s">
        <v>164</v>
      </c>
      <c r="E1422" s="238" t="s">
        <v>19</v>
      </c>
      <c r="F1422" s="239" t="s">
        <v>1210</v>
      </c>
      <c r="G1422" s="237"/>
      <c r="H1422" s="240">
        <v>22.199999999999999</v>
      </c>
      <c r="I1422" s="241"/>
      <c r="J1422" s="237"/>
      <c r="K1422" s="237"/>
      <c r="L1422" s="242"/>
      <c r="M1422" s="243"/>
      <c r="N1422" s="244"/>
      <c r="O1422" s="244"/>
      <c r="P1422" s="244"/>
      <c r="Q1422" s="244"/>
      <c r="R1422" s="244"/>
      <c r="S1422" s="244"/>
      <c r="T1422" s="245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46" t="s">
        <v>164</v>
      </c>
      <c r="AU1422" s="246" t="s">
        <v>79</v>
      </c>
      <c r="AV1422" s="14" t="s">
        <v>79</v>
      </c>
      <c r="AW1422" s="14" t="s">
        <v>31</v>
      </c>
      <c r="AX1422" s="14" t="s">
        <v>69</v>
      </c>
      <c r="AY1422" s="246" t="s">
        <v>153</v>
      </c>
    </row>
    <row r="1423" s="15" customFormat="1">
      <c r="A1423" s="15"/>
      <c r="B1423" s="247"/>
      <c r="C1423" s="248"/>
      <c r="D1423" s="227" t="s">
        <v>164</v>
      </c>
      <c r="E1423" s="249" t="s">
        <v>19</v>
      </c>
      <c r="F1423" s="250" t="s">
        <v>167</v>
      </c>
      <c r="G1423" s="248"/>
      <c r="H1423" s="251">
        <v>22.199999999999999</v>
      </c>
      <c r="I1423" s="252"/>
      <c r="J1423" s="248"/>
      <c r="K1423" s="248"/>
      <c r="L1423" s="253"/>
      <c r="M1423" s="254"/>
      <c r="N1423" s="255"/>
      <c r="O1423" s="255"/>
      <c r="P1423" s="255"/>
      <c r="Q1423" s="255"/>
      <c r="R1423" s="255"/>
      <c r="S1423" s="255"/>
      <c r="T1423" s="256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57" t="s">
        <v>164</v>
      </c>
      <c r="AU1423" s="257" t="s">
        <v>79</v>
      </c>
      <c r="AV1423" s="15" t="s">
        <v>160</v>
      </c>
      <c r="AW1423" s="15" t="s">
        <v>31</v>
      </c>
      <c r="AX1423" s="15" t="s">
        <v>77</v>
      </c>
      <c r="AY1423" s="257" t="s">
        <v>153</v>
      </c>
    </row>
    <row r="1424" s="2" customFormat="1" ht="24.15" customHeight="1">
      <c r="A1424" s="41"/>
      <c r="B1424" s="42"/>
      <c r="C1424" s="207" t="s">
        <v>1211</v>
      </c>
      <c r="D1424" s="207" t="s">
        <v>155</v>
      </c>
      <c r="E1424" s="208" t="s">
        <v>1212</v>
      </c>
      <c r="F1424" s="209" t="s">
        <v>1213</v>
      </c>
      <c r="G1424" s="210" t="s">
        <v>225</v>
      </c>
      <c r="H1424" s="211">
        <v>0.64200000000000002</v>
      </c>
      <c r="I1424" s="212"/>
      <c r="J1424" s="213">
        <f>ROUND(I1424*H1424,2)</f>
        <v>0</v>
      </c>
      <c r="K1424" s="209" t="s">
        <v>159</v>
      </c>
      <c r="L1424" s="47"/>
      <c r="M1424" s="214" t="s">
        <v>19</v>
      </c>
      <c r="N1424" s="215" t="s">
        <v>40</v>
      </c>
      <c r="O1424" s="87"/>
      <c r="P1424" s="216">
        <f>O1424*H1424</f>
        <v>0</v>
      </c>
      <c r="Q1424" s="216">
        <v>0</v>
      </c>
      <c r="R1424" s="216">
        <f>Q1424*H1424</f>
        <v>0</v>
      </c>
      <c r="S1424" s="216">
        <v>0</v>
      </c>
      <c r="T1424" s="217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18" t="s">
        <v>252</v>
      </c>
      <c r="AT1424" s="218" t="s">
        <v>155</v>
      </c>
      <c r="AU1424" s="218" t="s">
        <v>79</v>
      </c>
      <c r="AY1424" s="20" t="s">
        <v>153</v>
      </c>
      <c r="BE1424" s="219">
        <f>IF(N1424="základní",J1424,0)</f>
        <v>0</v>
      </c>
      <c r="BF1424" s="219">
        <f>IF(N1424="snížená",J1424,0)</f>
        <v>0</v>
      </c>
      <c r="BG1424" s="219">
        <f>IF(N1424="zákl. přenesená",J1424,0)</f>
        <v>0</v>
      </c>
      <c r="BH1424" s="219">
        <f>IF(N1424="sníž. přenesená",J1424,0)</f>
        <v>0</v>
      </c>
      <c r="BI1424" s="219">
        <f>IF(N1424="nulová",J1424,0)</f>
        <v>0</v>
      </c>
      <c r="BJ1424" s="20" t="s">
        <v>77</v>
      </c>
      <c r="BK1424" s="219">
        <f>ROUND(I1424*H1424,2)</f>
        <v>0</v>
      </c>
      <c r="BL1424" s="20" t="s">
        <v>252</v>
      </c>
      <c r="BM1424" s="218" t="s">
        <v>1214</v>
      </c>
    </row>
    <row r="1425" s="2" customFormat="1">
      <c r="A1425" s="41"/>
      <c r="B1425" s="42"/>
      <c r="C1425" s="43"/>
      <c r="D1425" s="220" t="s">
        <v>162</v>
      </c>
      <c r="E1425" s="43"/>
      <c r="F1425" s="221" t="s">
        <v>1215</v>
      </c>
      <c r="G1425" s="43"/>
      <c r="H1425" s="43"/>
      <c r="I1425" s="222"/>
      <c r="J1425" s="43"/>
      <c r="K1425" s="43"/>
      <c r="L1425" s="47"/>
      <c r="M1425" s="223"/>
      <c r="N1425" s="224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162</v>
      </c>
      <c r="AU1425" s="20" t="s">
        <v>79</v>
      </c>
    </row>
    <row r="1426" s="2" customFormat="1" ht="37.8" customHeight="1">
      <c r="A1426" s="41"/>
      <c r="B1426" s="42"/>
      <c r="C1426" s="207" t="s">
        <v>1216</v>
      </c>
      <c r="D1426" s="207" t="s">
        <v>155</v>
      </c>
      <c r="E1426" s="208" t="s">
        <v>1217</v>
      </c>
      <c r="F1426" s="209" t="s">
        <v>1218</v>
      </c>
      <c r="G1426" s="210" t="s">
        <v>225</v>
      </c>
      <c r="H1426" s="211">
        <v>0.64200000000000002</v>
      </c>
      <c r="I1426" s="212"/>
      <c r="J1426" s="213">
        <f>ROUND(I1426*H1426,2)</f>
        <v>0</v>
      </c>
      <c r="K1426" s="209" t="s">
        <v>159</v>
      </c>
      <c r="L1426" s="47"/>
      <c r="M1426" s="214" t="s">
        <v>19</v>
      </c>
      <c r="N1426" s="215" t="s">
        <v>40</v>
      </c>
      <c r="O1426" s="87"/>
      <c r="P1426" s="216">
        <f>O1426*H1426</f>
        <v>0</v>
      </c>
      <c r="Q1426" s="216">
        <v>0</v>
      </c>
      <c r="R1426" s="216">
        <f>Q1426*H1426</f>
        <v>0</v>
      </c>
      <c r="S1426" s="216">
        <v>0</v>
      </c>
      <c r="T1426" s="217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18" t="s">
        <v>252</v>
      </c>
      <c r="AT1426" s="218" t="s">
        <v>155</v>
      </c>
      <c r="AU1426" s="218" t="s">
        <v>79</v>
      </c>
      <c r="AY1426" s="20" t="s">
        <v>153</v>
      </c>
      <c r="BE1426" s="219">
        <f>IF(N1426="základní",J1426,0)</f>
        <v>0</v>
      </c>
      <c r="BF1426" s="219">
        <f>IF(N1426="snížená",J1426,0)</f>
        <v>0</v>
      </c>
      <c r="BG1426" s="219">
        <f>IF(N1426="zákl. přenesená",J1426,0)</f>
        <v>0</v>
      </c>
      <c r="BH1426" s="219">
        <f>IF(N1426="sníž. přenesená",J1426,0)</f>
        <v>0</v>
      </c>
      <c r="BI1426" s="219">
        <f>IF(N1426="nulová",J1426,0)</f>
        <v>0</v>
      </c>
      <c r="BJ1426" s="20" t="s">
        <v>77</v>
      </c>
      <c r="BK1426" s="219">
        <f>ROUND(I1426*H1426,2)</f>
        <v>0</v>
      </c>
      <c r="BL1426" s="20" t="s">
        <v>252</v>
      </c>
      <c r="BM1426" s="218" t="s">
        <v>1219</v>
      </c>
    </row>
    <row r="1427" s="2" customFormat="1">
      <c r="A1427" s="41"/>
      <c r="B1427" s="42"/>
      <c r="C1427" s="43"/>
      <c r="D1427" s="220" t="s">
        <v>162</v>
      </c>
      <c r="E1427" s="43"/>
      <c r="F1427" s="221" t="s">
        <v>1220</v>
      </c>
      <c r="G1427" s="43"/>
      <c r="H1427" s="43"/>
      <c r="I1427" s="222"/>
      <c r="J1427" s="43"/>
      <c r="K1427" s="43"/>
      <c r="L1427" s="47"/>
      <c r="M1427" s="223"/>
      <c r="N1427" s="224"/>
      <c r="O1427" s="87"/>
      <c r="P1427" s="87"/>
      <c r="Q1427" s="87"/>
      <c r="R1427" s="87"/>
      <c r="S1427" s="87"/>
      <c r="T1427" s="88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T1427" s="20" t="s">
        <v>162</v>
      </c>
      <c r="AU1427" s="20" t="s">
        <v>79</v>
      </c>
    </row>
    <row r="1428" s="12" customFormat="1" ht="22.8" customHeight="1">
      <c r="A1428" s="12"/>
      <c r="B1428" s="191"/>
      <c r="C1428" s="192"/>
      <c r="D1428" s="193" t="s">
        <v>68</v>
      </c>
      <c r="E1428" s="205" t="s">
        <v>1221</v>
      </c>
      <c r="F1428" s="205" t="s">
        <v>1222</v>
      </c>
      <c r="G1428" s="192"/>
      <c r="H1428" s="192"/>
      <c r="I1428" s="195"/>
      <c r="J1428" s="206">
        <f>BK1428</f>
        <v>0</v>
      </c>
      <c r="K1428" s="192"/>
      <c r="L1428" s="197"/>
      <c r="M1428" s="198"/>
      <c r="N1428" s="199"/>
      <c r="O1428" s="199"/>
      <c r="P1428" s="200">
        <f>SUM(P1429:P1673)</f>
        <v>0</v>
      </c>
      <c r="Q1428" s="199"/>
      <c r="R1428" s="200">
        <f>SUM(R1429:R1673)</f>
        <v>13.19759041</v>
      </c>
      <c r="S1428" s="199"/>
      <c r="T1428" s="201">
        <f>SUM(T1429:T1673)</f>
        <v>5.8996302399999996</v>
      </c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R1428" s="202" t="s">
        <v>79</v>
      </c>
      <c r="AT1428" s="203" t="s">
        <v>68</v>
      </c>
      <c r="AU1428" s="203" t="s">
        <v>77</v>
      </c>
      <c r="AY1428" s="202" t="s">
        <v>153</v>
      </c>
      <c r="BK1428" s="204">
        <f>SUM(BK1429:BK1673)</f>
        <v>0</v>
      </c>
    </row>
    <row r="1429" s="2" customFormat="1" ht="16.5" customHeight="1">
      <c r="A1429" s="41"/>
      <c r="B1429" s="42"/>
      <c r="C1429" s="207" t="s">
        <v>1223</v>
      </c>
      <c r="D1429" s="207" t="s">
        <v>155</v>
      </c>
      <c r="E1429" s="208" t="s">
        <v>1224</v>
      </c>
      <c r="F1429" s="209" t="s">
        <v>1225</v>
      </c>
      <c r="G1429" s="210" t="s">
        <v>371</v>
      </c>
      <c r="H1429" s="211">
        <v>45.853000000000002</v>
      </c>
      <c r="I1429" s="212"/>
      <c r="J1429" s="213">
        <f>ROUND(I1429*H1429,2)</f>
        <v>0</v>
      </c>
      <c r="K1429" s="209" t="s">
        <v>19</v>
      </c>
      <c r="L1429" s="47"/>
      <c r="M1429" s="214" t="s">
        <v>19</v>
      </c>
      <c r="N1429" s="215" t="s">
        <v>40</v>
      </c>
      <c r="O1429" s="87"/>
      <c r="P1429" s="216">
        <f>O1429*H1429</f>
        <v>0</v>
      </c>
      <c r="Q1429" s="216">
        <v>0</v>
      </c>
      <c r="R1429" s="216">
        <f>Q1429*H1429</f>
        <v>0</v>
      </c>
      <c r="S1429" s="216">
        <v>0</v>
      </c>
      <c r="T1429" s="217">
        <f>S1429*H1429</f>
        <v>0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18" t="s">
        <v>252</v>
      </c>
      <c r="AT1429" s="218" t="s">
        <v>155</v>
      </c>
      <c r="AU1429" s="218" t="s">
        <v>79</v>
      </c>
      <c r="AY1429" s="20" t="s">
        <v>153</v>
      </c>
      <c r="BE1429" s="219">
        <f>IF(N1429="základní",J1429,0)</f>
        <v>0</v>
      </c>
      <c r="BF1429" s="219">
        <f>IF(N1429="snížená",J1429,0)</f>
        <v>0</v>
      </c>
      <c r="BG1429" s="219">
        <f>IF(N1429="zákl. přenesená",J1429,0)</f>
        <v>0</v>
      </c>
      <c r="BH1429" s="219">
        <f>IF(N1429="sníž. přenesená",J1429,0)</f>
        <v>0</v>
      </c>
      <c r="BI1429" s="219">
        <f>IF(N1429="nulová",J1429,0)</f>
        <v>0</v>
      </c>
      <c r="BJ1429" s="20" t="s">
        <v>77</v>
      </c>
      <c r="BK1429" s="219">
        <f>ROUND(I1429*H1429,2)</f>
        <v>0</v>
      </c>
      <c r="BL1429" s="20" t="s">
        <v>252</v>
      </c>
      <c r="BM1429" s="218" t="s">
        <v>1226</v>
      </c>
    </row>
    <row r="1430" s="13" customFormat="1">
      <c r="A1430" s="13"/>
      <c r="B1430" s="225"/>
      <c r="C1430" s="226"/>
      <c r="D1430" s="227" t="s">
        <v>164</v>
      </c>
      <c r="E1430" s="228" t="s">
        <v>19</v>
      </c>
      <c r="F1430" s="229" t="s">
        <v>1227</v>
      </c>
      <c r="G1430" s="226"/>
      <c r="H1430" s="228" t="s">
        <v>19</v>
      </c>
      <c r="I1430" s="230"/>
      <c r="J1430" s="226"/>
      <c r="K1430" s="226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164</v>
      </c>
      <c r="AU1430" s="235" t="s">
        <v>79</v>
      </c>
      <c r="AV1430" s="13" t="s">
        <v>77</v>
      </c>
      <c r="AW1430" s="13" t="s">
        <v>31</v>
      </c>
      <c r="AX1430" s="13" t="s">
        <v>69</v>
      </c>
      <c r="AY1430" s="235" t="s">
        <v>153</v>
      </c>
    </row>
    <row r="1431" s="13" customFormat="1">
      <c r="A1431" s="13"/>
      <c r="B1431" s="225"/>
      <c r="C1431" s="226"/>
      <c r="D1431" s="227" t="s">
        <v>164</v>
      </c>
      <c r="E1431" s="228" t="s">
        <v>19</v>
      </c>
      <c r="F1431" s="229" t="s">
        <v>282</v>
      </c>
      <c r="G1431" s="226"/>
      <c r="H1431" s="228" t="s">
        <v>19</v>
      </c>
      <c r="I1431" s="230"/>
      <c r="J1431" s="226"/>
      <c r="K1431" s="226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164</v>
      </c>
      <c r="AU1431" s="235" t="s">
        <v>79</v>
      </c>
      <c r="AV1431" s="13" t="s">
        <v>77</v>
      </c>
      <c r="AW1431" s="13" t="s">
        <v>31</v>
      </c>
      <c r="AX1431" s="13" t="s">
        <v>69</v>
      </c>
      <c r="AY1431" s="235" t="s">
        <v>153</v>
      </c>
    </row>
    <row r="1432" s="14" customFormat="1">
      <c r="A1432" s="14"/>
      <c r="B1432" s="236"/>
      <c r="C1432" s="237"/>
      <c r="D1432" s="227" t="s">
        <v>164</v>
      </c>
      <c r="E1432" s="238" t="s">
        <v>19</v>
      </c>
      <c r="F1432" s="239" t="s">
        <v>1228</v>
      </c>
      <c r="G1432" s="237"/>
      <c r="H1432" s="240">
        <v>8.4429999999999996</v>
      </c>
      <c r="I1432" s="241"/>
      <c r="J1432" s="237"/>
      <c r="K1432" s="237"/>
      <c r="L1432" s="242"/>
      <c r="M1432" s="243"/>
      <c r="N1432" s="244"/>
      <c r="O1432" s="244"/>
      <c r="P1432" s="244"/>
      <c r="Q1432" s="244"/>
      <c r="R1432" s="244"/>
      <c r="S1432" s="244"/>
      <c r="T1432" s="24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6" t="s">
        <v>164</v>
      </c>
      <c r="AU1432" s="246" t="s">
        <v>79</v>
      </c>
      <c r="AV1432" s="14" t="s">
        <v>79</v>
      </c>
      <c r="AW1432" s="14" t="s">
        <v>31</v>
      </c>
      <c r="AX1432" s="14" t="s">
        <v>69</v>
      </c>
      <c r="AY1432" s="246" t="s">
        <v>153</v>
      </c>
    </row>
    <row r="1433" s="13" customFormat="1">
      <c r="A1433" s="13"/>
      <c r="B1433" s="225"/>
      <c r="C1433" s="226"/>
      <c r="D1433" s="227" t="s">
        <v>164</v>
      </c>
      <c r="E1433" s="228" t="s">
        <v>19</v>
      </c>
      <c r="F1433" s="229" t="s">
        <v>300</v>
      </c>
      <c r="G1433" s="226"/>
      <c r="H1433" s="228" t="s">
        <v>19</v>
      </c>
      <c r="I1433" s="230"/>
      <c r="J1433" s="226"/>
      <c r="K1433" s="226"/>
      <c r="L1433" s="231"/>
      <c r="M1433" s="232"/>
      <c r="N1433" s="233"/>
      <c r="O1433" s="233"/>
      <c r="P1433" s="233"/>
      <c r="Q1433" s="233"/>
      <c r="R1433" s="233"/>
      <c r="S1433" s="233"/>
      <c r="T1433" s="23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5" t="s">
        <v>164</v>
      </c>
      <c r="AU1433" s="235" t="s">
        <v>79</v>
      </c>
      <c r="AV1433" s="13" t="s">
        <v>77</v>
      </c>
      <c r="AW1433" s="13" t="s">
        <v>31</v>
      </c>
      <c r="AX1433" s="13" t="s">
        <v>69</v>
      </c>
      <c r="AY1433" s="235" t="s">
        <v>153</v>
      </c>
    </row>
    <row r="1434" s="14" customFormat="1">
      <c r="A1434" s="14"/>
      <c r="B1434" s="236"/>
      <c r="C1434" s="237"/>
      <c r="D1434" s="227" t="s">
        <v>164</v>
      </c>
      <c r="E1434" s="238" t="s">
        <v>19</v>
      </c>
      <c r="F1434" s="239" t="s">
        <v>1229</v>
      </c>
      <c r="G1434" s="237"/>
      <c r="H1434" s="240">
        <v>18.765000000000001</v>
      </c>
      <c r="I1434" s="241"/>
      <c r="J1434" s="237"/>
      <c r="K1434" s="237"/>
      <c r="L1434" s="242"/>
      <c r="M1434" s="243"/>
      <c r="N1434" s="244"/>
      <c r="O1434" s="244"/>
      <c r="P1434" s="244"/>
      <c r="Q1434" s="244"/>
      <c r="R1434" s="244"/>
      <c r="S1434" s="244"/>
      <c r="T1434" s="24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46" t="s">
        <v>164</v>
      </c>
      <c r="AU1434" s="246" t="s">
        <v>79</v>
      </c>
      <c r="AV1434" s="14" t="s">
        <v>79</v>
      </c>
      <c r="AW1434" s="14" t="s">
        <v>31</v>
      </c>
      <c r="AX1434" s="14" t="s">
        <v>69</v>
      </c>
      <c r="AY1434" s="246" t="s">
        <v>153</v>
      </c>
    </row>
    <row r="1435" s="13" customFormat="1">
      <c r="A1435" s="13"/>
      <c r="B1435" s="225"/>
      <c r="C1435" s="226"/>
      <c r="D1435" s="227" t="s">
        <v>164</v>
      </c>
      <c r="E1435" s="228" t="s">
        <v>19</v>
      </c>
      <c r="F1435" s="229" t="s">
        <v>320</v>
      </c>
      <c r="G1435" s="226"/>
      <c r="H1435" s="228" t="s">
        <v>19</v>
      </c>
      <c r="I1435" s="230"/>
      <c r="J1435" s="226"/>
      <c r="K1435" s="226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164</v>
      </c>
      <c r="AU1435" s="235" t="s">
        <v>79</v>
      </c>
      <c r="AV1435" s="13" t="s">
        <v>77</v>
      </c>
      <c r="AW1435" s="13" t="s">
        <v>31</v>
      </c>
      <c r="AX1435" s="13" t="s">
        <v>69</v>
      </c>
      <c r="AY1435" s="235" t="s">
        <v>153</v>
      </c>
    </row>
    <row r="1436" s="14" customFormat="1">
      <c r="A1436" s="14"/>
      <c r="B1436" s="236"/>
      <c r="C1436" s="237"/>
      <c r="D1436" s="227" t="s">
        <v>164</v>
      </c>
      <c r="E1436" s="238" t="s">
        <v>19</v>
      </c>
      <c r="F1436" s="239" t="s">
        <v>1230</v>
      </c>
      <c r="G1436" s="237"/>
      <c r="H1436" s="240">
        <v>18.645</v>
      </c>
      <c r="I1436" s="241"/>
      <c r="J1436" s="237"/>
      <c r="K1436" s="237"/>
      <c r="L1436" s="242"/>
      <c r="M1436" s="243"/>
      <c r="N1436" s="244"/>
      <c r="O1436" s="244"/>
      <c r="P1436" s="244"/>
      <c r="Q1436" s="244"/>
      <c r="R1436" s="244"/>
      <c r="S1436" s="244"/>
      <c r="T1436" s="245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6" t="s">
        <v>164</v>
      </c>
      <c r="AU1436" s="246" t="s">
        <v>79</v>
      </c>
      <c r="AV1436" s="14" t="s">
        <v>79</v>
      </c>
      <c r="AW1436" s="14" t="s">
        <v>31</v>
      </c>
      <c r="AX1436" s="14" t="s">
        <v>69</v>
      </c>
      <c r="AY1436" s="246" t="s">
        <v>153</v>
      </c>
    </row>
    <row r="1437" s="15" customFormat="1">
      <c r="A1437" s="15"/>
      <c r="B1437" s="247"/>
      <c r="C1437" s="248"/>
      <c r="D1437" s="227" t="s">
        <v>164</v>
      </c>
      <c r="E1437" s="249" t="s">
        <v>19</v>
      </c>
      <c r="F1437" s="250" t="s">
        <v>167</v>
      </c>
      <c r="G1437" s="248"/>
      <c r="H1437" s="251">
        <v>45.853000000000002</v>
      </c>
      <c r="I1437" s="252"/>
      <c r="J1437" s="248"/>
      <c r="K1437" s="248"/>
      <c r="L1437" s="253"/>
      <c r="M1437" s="254"/>
      <c r="N1437" s="255"/>
      <c r="O1437" s="255"/>
      <c r="P1437" s="255"/>
      <c r="Q1437" s="255"/>
      <c r="R1437" s="255"/>
      <c r="S1437" s="255"/>
      <c r="T1437" s="256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57" t="s">
        <v>164</v>
      </c>
      <c r="AU1437" s="257" t="s">
        <v>79</v>
      </c>
      <c r="AV1437" s="15" t="s">
        <v>160</v>
      </c>
      <c r="AW1437" s="15" t="s">
        <v>31</v>
      </c>
      <c r="AX1437" s="15" t="s">
        <v>77</v>
      </c>
      <c r="AY1437" s="257" t="s">
        <v>153</v>
      </c>
    </row>
    <row r="1438" s="2" customFormat="1" ht="33" customHeight="1">
      <c r="A1438" s="41"/>
      <c r="B1438" s="42"/>
      <c r="C1438" s="207" t="s">
        <v>1231</v>
      </c>
      <c r="D1438" s="207" t="s">
        <v>155</v>
      </c>
      <c r="E1438" s="208" t="s">
        <v>1232</v>
      </c>
      <c r="F1438" s="209" t="s">
        <v>1233</v>
      </c>
      <c r="G1438" s="210" t="s">
        <v>158</v>
      </c>
      <c r="H1438" s="211">
        <v>35.472999999999999</v>
      </c>
      <c r="I1438" s="212"/>
      <c r="J1438" s="213">
        <f>ROUND(I1438*H1438,2)</f>
        <v>0</v>
      </c>
      <c r="K1438" s="209" t="s">
        <v>159</v>
      </c>
      <c r="L1438" s="47"/>
      <c r="M1438" s="214" t="s">
        <v>19</v>
      </c>
      <c r="N1438" s="215" t="s">
        <v>40</v>
      </c>
      <c r="O1438" s="87"/>
      <c r="P1438" s="216">
        <f>O1438*H1438</f>
        <v>0</v>
      </c>
      <c r="Q1438" s="216">
        <v>0.02614</v>
      </c>
      <c r="R1438" s="216">
        <f>Q1438*H1438</f>
        <v>0.92726421999999997</v>
      </c>
      <c r="S1438" s="216">
        <v>0</v>
      </c>
      <c r="T1438" s="217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18" t="s">
        <v>252</v>
      </c>
      <c r="AT1438" s="218" t="s">
        <v>155</v>
      </c>
      <c r="AU1438" s="218" t="s">
        <v>79</v>
      </c>
      <c r="AY1438" s="20" t="s">
        <v>153</v>
      </c>
      <c r="BE1438" s="219">
        <f>IF(N1438="základní",J1438,0)</f>
        <v>0</v>
      </c>
      <c r="BF1438" s="219">
        <f>IF(N1438="snížená",J1438,0)</f>
        <v>0</v>
      </c>
      <c r="BG1438" s="219">
        <f>IF(N1438="zákl. přenesená",J1438,0)</f>
        <v>0</v>
      </c>
      <c r="BH1438" s="219">
        <f>IF(N1438="sníž. přenesená",J1438,0)</f>
        <v>0</v>
      </c>
      <c r="BI1438" s="219">
        <f>IF(N1438="nulová",J1438,0)</f>
        <v>0</v>
      </c>
      <c r="BJ1438" s="20" t="s">
        <v>77</v>
      </c>
      <c r="BK1438" s="219">
        <f>ROUND(I1438*H1438,2)</f>
        <v>0</v>
      </c>
      <c r="BL1438" s="20" t="s">
        <v>252</v>
      </c>
      <c r="BM1438" s="218" t="s">
        <v>1234</v>
      </c>
    </row>
    <row r="1439" s="2" customFormat="1">
      <c r="A1439" s="41"/>
      <c r="B1439" s="42"/>
      <c r="C1439" s="43"/>
      <c r="D1439" s="220" t="s">
        <v>162</v>
      </c>
      <c r="E1439" s="43"/>
      <c r="F1439" s="221" t="s">
        <v>1235</v>
      </c>
      <c r="G1439" s="43"/>
      <c r="H1439" s="43"/>
      <c r="I1439" s="222"/>
      <c r="J1439" s="43"/>
      <c r="K1439" s="43"/>
      <c r="L1439" s="47"/>
      <c r="M1439" s="223"/>
      <c r="N1439" s="224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162</v>
      </c>
      <c r="AU1439" s="20" t="s">
        <v>79</v>
      </c>
    </row>
    <row r="1440" s="13" customFormat="1">
      <c r="A1440" s="13"/>
      <c r="B1440" s="225"/>
      <c r="C1440" s="226"/>
      <c r="D1440" s="227" t="s">
        <v>164</v>
      </c>
      <c r="E1440" s="228" t="s">
        <v>19</v>
      </c>
      <c r="F1440" s="229" t="s">
        <v>1236</v>
      </c>
      <c r="G1440" s="226"/>
      <c r="H1440" s="228" t="s">
        <v>19</v>
      </c>
      <c r="I1440" s="230"/>
      <c r="J1440" s="226"/>
      <c r="K1440" s="226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164</v>
      </c>
      <c r="AU1440" s="235" t="s">
        <v>79</v>
      </c>
      <c r="AV1440" s="13" t="s">
        <v>77</v>
      </c>
      <c r="AW1440" s="13" t="s">
        <v>31</v>
      </c>
      <c r="AX1440" s="13" t="s">
        <v>69</v>
      </c>
      <c r="AY1440" s="235" t="s">
        <v>153</v>
      </c>
    </row>
    <row r="1441" s="14" customFormat="1">
      <c r="A1441" s="14"/>
      <c r="B1441" s="236"/>
      <c r="C1441" s="237"/>
      <c r="D1441" s="227" t="s">
        <v>164</v>
      </c>
      <c r="E1441" s="238" t="s">
        <v>19</v>
      </c>
      <c r="F1441" s="239" t="s">
        <v>1237</v>
      </c>
      <c r="G1441" s="237"/>
      <c r="H1441" s="240">
        <v>8.2949999999999999</v>
      </c>
      <c r="I1441" s="241"/>
      <c r="J1441" s="237"/>
      <c r="K1441" s="237"/>
      <c r="L1441" s="242"/>
      <c r="M1441" s="243"/>
      <c r="N1441" s="244"/>
      <c r="O1441" s="244"/>
      <c r="P1441" s="244"/>
      <c r="Q1441" s="244"/>
      <c r="R1441" s="244"/>
      <c r="S1441" s="244"/>
      <c r="T1441" s="24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6" t="s">
        <v>164</v>
      </c>
      <c r="AU1441" s="246" t="s">
        <v>79</v>
      </c>
      <c r="AV1441" s="14" t="s">
        <v>79</v>
      </c>
      <c r="AW1441" s="14" t="s">
        <v>31</v>
      </c>
      <c r="AX1441" s="14" t="s">
        <v>69</v>
      </c>
      <c r="AY1441" s="246" t="s">
        <v>153</v>
      </c>
    </row>
    <row r="1442" s="13" customFormat="1">
      <c r="A1442" s="13"/>
      <c r="B1442" s="225"/>
      <c r="C1442" s="226"/>
      <c r="D1442" s="227" t="s">
        <v>164</v>
      </c>
      <c r="E1442" s="228" t="s">
        <v>19</v>
      </c>
      <c r="F1442" s="229" t="s">
        <v>1238</v>
      </c>
      <c r="G1442" s="226"/>
      <c r="H1442" s="228" t="s">
        <v>19</v>
      </c>
      <c r="I1442" s="230"/>
      <c r="J1442" s="226"/>
      <c r="K1442" s="226"/>
      <c r="L1442" s="231"/>
      <c r="M1442" s="232"/>
      <c r="N1442" s="233"/>
      <c r="O1442" s="233"/>
      <c r="P1442" s="233"/>
      <c r="Q1442" s="233"/>
      <c r="R1442" s="233"/>
      <c r="S1442" s="233"/>
      <c r="T1442" s="234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5" t="s">
        <v>164</v>
      </c>
      <c r="AU1442" s="235" t="s">
        <v>79</v>
      </c>
      <c r="AV1442" s="13" t="s">
        <v>77</v>
      </c>
      <c r="AW1442" s="13" t="s">
        <v>31</v>
      </c>
      <c r="AX1442" s="13" t="s">
        <v>69</v>
      </c>
      <c r="AY1442" s="235" t="s">
        <v>153</v>
      </c>
    </row>
    <row r="1443" s="14" customFormat="1">
      <c r="A1443" s="14"/>
      <c r="B1443" s="236"/>
      <c r="C1443" s="237"/>
      <c r="D1443" s="227" t="s">
        <v>164</v>
      </c>
      <c r="E1443" s="238" t="s">
        <v>19</v>
      </c>
      <c r="F1443" s="239" t="s">
        <v>1239</v>
      </c>
      <c r="G1443" s="237"/>
      <c r="H1443" s="240">
        <v>9.6120000000000001</v>
      </c>
      <c r="I1443" s="241"/>
      <c r="J1443" s="237"/>
      <c r="K1443" s="237"/>
      <c r="L1443" s="242"/>
      <c r="M1443" s="243"/>
      <c r="N1443" s="244"/>
      <c r="O1443" s="244"/>
      <c r="P1443" s="244"/>
      <c r="Q1443" s="244"/>
      <c r="R1443" s="244"/>
      <c r="S1443" s="244"/>
      <c r="T1443" s="24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6" t="s">
        <v>164</v>
      </c>
      <c r="AU1443" s="246" t="s">
        <v>79</v>
      </c>
      <c r="AV1443" s="14" t="s">
        <v>79</v>
      </c>
      <c r="AW1443" s="14" t="s">
        <v>31</v>
      </c>
      <c r="AX1443" s="14" t="s">
        <v>69</v>
      </c>
      <c r="AY1443" s="246" t="s">
        <v>153</v>
      </c>
    </row>
    <row r="1444" s="13" customFormat="1">
      <c r="A1444" s="13"/>
      <c r="B1444" s="225"/>
      <c r="C1444" s="226"/>
      <c r="D1444" s="227" t="s">
        <v>164</v>
      </c>
      <c r="E1444" s="228" t="s">
        <v>19</v>
      </c>
      <c r="F1444" s="229" t="s">
        <v>624</v>
      </c>
      <c r="G1444" s="226"/>
      <c r="H1444" s="228" t="s">
        <v>19</v>
      </c>
      <c r="I1444" s="230"/>
      <c r="J1444" s="226"/>
      <c r="K1444" s="226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164</v>
      </c>
      <c r="AU1444" s="235" t="s">
        <v>79</v>
      </c>
      <c r="AV1444" s="13" t="s">
        <v>77</v>
      </c>
      <c r="AW1444" s="13" t="s">
        <v>31</v>
      </c>
      <c r="AX1444" s="13" t="s">
        <v>69</v>
      </c>
      <c r="AY1444" s="235" t="s">
        <v>153</v>
      </c>
    </row>
    <row r="1445" s="14" customFormat="1">
      <c r="A1445" s="14"/>
      <c r="B1445" s="236"/>
      <c r="C1445" s="237"/>
      <c r="D1445" s="227" t="s">
        <v>164</v>
      </c>
      <c r="E1445" s="238" t="s">
        <v>19</v>
      </c>
      <c r="F1445" s="239" t="s">
        <v>1240</v>
      </c>
      <c r="G1445" s="237"/>
      <c r="H1445" s="240">
        <v>5.5430000000000001</v>
      </c>
      <c r="I1445" s="241"/>
      <c r="J1445" s="237"/>
      <c r="K1445" s="237"/>
      <c r="L1445" s="242"/>
      <c r="M1445" s="243"/>
      <c r="N1445" s="244"/>
      <c r="O1445" s="244"/>
      <c r="P1445" s="244"/>
      <c r="Q1445" s="244"/>
      <c r="R1445" s="244"/>
      <c r="S1445" s="244"/>
      <c r="T1445" s="24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6" t="s">
        <v>164</v>
      </c>
      <c r="AU1445" s="246" t="s">
        <v>79</v>
      </c>
      <c r="AV1445" s="14" t="s">
        <v>79</v>
      </c>
      <c r="AW1445" s="14" t="s">
        <v>31</v>
      </c>
      <c r="AX1445" s="14" t="s">
        <v>69</v>
      </c>
      <c r="AY1445" s="246" t="s">
        <v>153</v>
      </c>
    </row>
    <row r="1446" s="13" customFormat="1">
      <c r="A1446" s="13"/>
      <c r="B1446" s="225"/>
      <c r="C1446" s="226"/>
      <c r="D1446" s="227" t="s">
        <v>164</v>
      </c>
      <c r="E1446" s="228" t="s">
        <v>19</v>
      </c>
      <c r="F1446" s="229" t="s">
        <v>1241</v>
      </c>
      <c r="G1446" s="226"/>
      <c r="H1446" s="228" t="s">
        <v>19</v>
      </c>
      <c r="I1446" s="230"/>
      <c r="J1446" s="226"/>
      <c r="K1446" s="226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164</v>
      </c>
      <c r="AU1446" s="235" t="s">
        <v>79</v>
      </c>
      <c r="AV1446" s="13" t="s">
        <v>77</v>
      </c>
      <c r="AW1446" s="13" t="s">
        <v>31</v>
      </c>
      <c r="AX1446" s="13" t="s">
        <v>69</v>
      </c>
      <c r="AY1446" s="235" t="s">
        <v>153</v>
      </c>
    </row>
    <row r="1447" s="14" customFormat="1">
      <c r="A1447" s="14"/>
      <c r="B1447" s="236"/>
      <c r="C1447" s="237"/>
      <c r="D1447" s="227" t="s">
        <v>164</v>
      </c>
      <c r="E1447" s="238" t="s">
        <v>19</v>
      </c>
      <c r="F1447" s="239" t="s">
        <v>1242</v>
      </c>
      <c r="G1447" s="237"/>
      <c r="H1447" s="240">
        <v>3.798</v>
      </c>
      <c r="I1447" s="241"/>
      <c r="J1447" s="237"/>
      <c r="K1447" s="237"/>
      <c r="L1447" s="242"/>
      <c r="M1447" s="243"/>
      <c r="N1447" s="244"/>
      <c r="O1447" s="244"/>
      <c r="P1447" s="244"/>
      <c r="Q1447" s="244"/>
      <c r="R1447" s="244"/>
      <c r="S1447" s="244"/>
      <c r="T1447" s="24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6" t="s">
        <v>164</v>
      </c>
      <c r="AU1447" s="246" t="s">
        <v>79</v>
      </c>
      <c r="AV1447" s="14" t="s">
        <v>79</v>
      </c>
      <c r="AW1447" s="14" t="s">
        <v>31</v>
      </c>
      <c r="AX1447" s="14" t="s">
        <v>69</v>
      </c>
      <c r="AY1447" s="246" t="s">
        <v>153</v>
      </c>
    </row>
    <row r="1448" s="13" customFormat="1">
      <c r="A1448" s="13"/>
      <c r="B1448" s="225"/>
      <c r="C1448" s="226"/>
      <c r="D1448" s="227" t="s">
        <v>164</v>
      </c>
      <c r="E1448" s="228" t="s">
        <v>19</v>
      </c>
      <c r="F1448" s="229" t="s">
        <v>1243</v>
      </c>
      <c r="G1448" s="226"/>
      <c r="H1448" s="228" t="s">
        <v>19</v>
      </c>
      <c r="I1448" s="230"/>
      <c r="J1448" s="226"/>
      <c r="K1448" s="226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164</v>
      </c>
      <c r="AU1448" s="235" t="s">
        <v>79</v>
      </c>
      <c r="AV1448" s="13" t="s">
        <v>77</v>
      </c>
      <c r="AW1448" s="13" t="s">
        <v>31</v>
      </c>
      <c r="AX1448" s="13" t="s">
        <v>69</v>
      </c>
      <c r="AY1448" s="235" t="s">
        <v>153</v>
      </c>
    </row>
    <row r="1449" s="14" customFormat="1">
      <c r="A1449" s="14"/>
      <c r="B1449" s="236"/>
      <c r="C1449" s="237"/>
      <c r="D1449" s="227" t="s">
        <v>164</v>
      </c>
      <c r="E1449" s="238" t="s">
        <v>19</v>
      </c>
      <c r="F1449" s="239" t="s">
        <v>1244</v>
      </c>
      <c r="G1449" s="237"/>
      <c r="H1449" s="240">
        <v>4.6500000000000004</v>
      </c>
      <c r="I1449" s="241"/>
      <c r="J1449" s="237"/>
      <c r="K1449" s="237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6" t="s">
        <v>164</v>
      </c>
      <c r="AU1449" s="246" t="s">
        <v>79</v>
      </c>
      <c r="AV1449" s="14" t="s">
        <v>79</v>
      </c>
      <c r="AW1449" s="14" t="s">
        <v>31</v>
      </c>
      <c r="AX1449" s="14" t="s">
        <v>69</v>
      </c>
      <c r="AY1449" s="246" t="s">
        <v>153</v>
      </c>
    </row>
    <row r="1450" s="13" customFormat="1">
      <c r="A1450" s="13"/>
      <c r="B1450" s="225"/>
      <c r="C1450" s="226"/>
      <c r="D1450" s="227" t="s">
        <v>164</v>
      </c>
      <c r="E1450" s="228" t="s">
        <v>19</v>
      </c>
      <c r="F1450" s="229" t="s">
        <v>1245</v>
      </c>
      <c r="G1450" s="226"/>
      <c r="H1450" s="228" t="s">
        <v>19</v>
      </c>
      <c r="I1450" s="230"/>
      <c r="J1450" s="226"/>
      <c r="K1450" s="226"/>
      <c r="L1450" s="231"/>
      <c r="M1450" s="232"/>
      <c r="N1450" s="233"/>
      <c r="O1450" s="233"/>
      <c r="P1450" s="233"/>
      <c r="Q1450" s="233"/>
      <c r="R1450" s="233"/>
      <c r="S1450" s="233"/>
      <c r="T1450" s="23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5" t="s">
        <v>164</v>
      </c>
      <c r="AU1450" s="235" t="s">
        <v>79</v>
      </c>
      <c r="AV1450" s="13" t="s">
        <v>77</v>
      </c>
      <c r="AW1450" s="13" t="s">
        <v>31</v>
      </c>
      <c r="AX1450" s="13" t="s">
        <v>69</v>
      </c>
      <c r="AY1450" s="235" t="s">
        <v>153</v>
      </c>
    </row>
    <row r="1451" s="14" customFormat="1">
      <c r="A1451" s="14"/>
      <c r="B1451" s="236"/>
      <c r="C1451" s="237"/>
      <c r="D1451" s="227" t="s">
        <v>164</v>
      </c>
      <c r="E1451" s="238" t="s">
        <v>19</v>
      </c>
      <c r="F1451" s="239" t="s">
        <v>1246</v>
      </c>
      <c r="G1451" s="237"/>
      <c r="H1451" s="240">
        <v>3.5750000000000002</v>
      </c>
      <c r="I1451" s="241"/>
      <c r="J1451" s="237"/>
      <c r="K1451" s="237"/>
      <c r="L1451" s="242"/>
      <c r="M1451" s="243"/>
      <c r="N1451" s="244"/>
      <c r="O1451" s="244"/>
      <c r="P1451" s="244"/>
      <c r="Q1451" s="244"/>
      <c r="R1451" s="244"/>
      <c r="S1451" s="244"/>
      <c r="T1451" s="24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6" t="s">
        <v>164</v>
      </c>
      <c r="AU1451" s="246" t="s">
        <v>79</v>
      </c>
      <c r="AV1451" s="14" t="s">
        <v>79</v>
      </c>
      <c r="AW1451" s="14" t="s">
        <v>31</v>
      </c>
      <c r="AX1451" s="14" t="s">
        <v>69</v>
      </c>
      <c r="AY1451" s="246" t="s">
        <v>153</v>
      </c>
    </row>
    <row r="1452" s="15" customFormat="1">
      <c r="A1452" s="15"/>
      <c r="B1452" s="247"/>
      <c r="C1452" s="248"/>
      <c r="D1452" s="227" t="s">
        <v>164</v>
      </c>
      <c r="E1452" s="249" t="s">
        <v>19</v>
      </c>
      <c r="F1452" s="250" t="s">
        <v>167</v>
      </c>
      <c r="G1452" s="248"/>
      <c r="H1452" s="251">
        <v>35.472999999999999</v>
      </c>
      <c r="I1452" s="252"/>
      <c r="J1452" s="248"/>
      <c r="K1452" s="248"/>
      <c r="L1452" s="253"/>
      <c r="M1452" s="254"/>
      <c r="N1452" s="255"/>
      <c r="O1452" s="255"/>
      <c r="P1452" s="255"/>
      <c r="Q1452" s="255"/>
      <c r="R1452" s="255"/>
      <c r="S1452" s="255"/>
      <c r="T1452" s="256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57" t="s">
        <v>164</v>
      </c>
      <c r="AU1452" s="257" t="s">
        <v>79</v>
      </c>
      <c r="AV1452" s="15" t="s">
        <v>160</v>
      </c>
      <c r="AW1452" s="15" t="s">
        <v>31</v>
      </c>
      <c r="AX1452" s="15" t="s">
        <v>77</v>
      </c>
      <c r="AY1452" s="257" t="s">
        <v>153</v>
      </c>
    </row>
    <row r="1453" s="2" customFormat="1" ht="33" customHeight="1">
      <c r="A1453" s="41"/>
      <c r="B1453" s="42"/>
      <c r="C1453" s="207" t="s">
        <v>1247</v>
      </c>
      <c r="D1453" s="207" t="s">
        <v>155</v>
      </c>
      <c r="E1453" s="208" t="s">
        <v>1248</v>
      </c>
      <c r="F1453" s="209" t="s">
        <v>1249</v>
      </c>
      <c r="G1453" s="210" t="s">
        <v>158</v>
      </c>
      <c r="H1453" s="211">
        <v>45.584000000000003</v>
      </c>
      <c r="I1453" s="212"/>
      <c r="J1453" s="213">
        <f>ROUND(I1453*H1453,2)</f>
        <v>0</v>
      </c>
      <c r="K1453" s="209" t="s">
        <v>159</v>
      </c>
      <c r="L1453" s="47"/>
      <c r="M1453" s="214" t="s">
        <v>19</v>
      </c>
      <c r="N1453" s="215" t="s">
        <v>40</v>
      </c>
      <c r="O1453" s="87"/>
      <c r="P1453" s="216">
        <f>O1453*H1453</f>
        <v>0</v>
      </c>
      <c r="Q1453" s="216">
        <v>0.045710000000000001</v>
      </c>
      <c r="R1453" s="216">
        <f>Q1453*H1453</f>
        <v>2.0836446400000002</v>
      </c>
      <c r="S1453" s="216">
        <v>0</v>
      </c>
      <c r="T1453" s="217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18" t="s">
        <v>252</v>
      </c>
      <c r="AT1453" s="218" t="s">
        <v>155</v>
      </c>
      <c r="AU1453" s="218" t="s">
        <v>79</v>
      </c>
      <c r="AY1453" s="20" t="s">
        <v>153</v>
      </c>
      <c r="BE1453" s="219">
        <f>IF(N1453="základní",J1453,0)</f>
        <v>0</v>
      </c>
      <c r="BF1453" s="219">
        <f>IF(N1453="snížená",J1453,0)</f>
        <v>0</v>
      </c>
      <c r="BG1453" s="219">
        <f>IF(N1453="zákl. přenesená",J1453,0)</f>
        <v>0</v>
      </c>
      <c r="BH1453" s="219">
        <f>IF(N1453="sníž. přenesená",J1453,0)</f>
        <v>0</v>
      </c>
      <c r="BI1453" s="219">
        <f>IF(N1453="nulová",J1453,0)</f>
        <v>0</v>
      </c>
      <c r="BJ1453" s="20" t="s">
        <v>77</v>
      </c>
      <c r="BK1453" s="219">
        <f>ROUND(I1453*H1453,2)</f>
        <v>0</v>
      </c>
      <c r="BL1453" s="20" t="s">
        <v>252</v>
      </c>
      <c r="BM1453" s="218" t="s">
        <v>1250</v>
      </c>
    </row>
    <row r="1454" s="2" customFormat="1">
      <c r="A1454" s="41"/>
      <c r="B1454" s="42"/>
      <c r="C1454" s="43"/>
      <c r="D1454" s="220" t="s">
        <v>162</v>
      </c>
      <c r="E1454" s="43"/>
      <c r="F1454" s="221" t="s">
        <v>1251</v>
      </c>
      <c r="G1454" s="43"/>
      <c r="H1454" s="43"/>
      <c r="I1454" s="222"/>
      <c r="J1454" s="43"/>
      <c r="K1454" s="43"/>
      <c r="L1454" s="47"/>
      <c r="M1454" s="223"/>
      <c r="N1454" s="224"/>
      <c r="O1454" s="87"/>
      <c r="P1454" s="87"/>
      <c r="Q1454" s="87"/>
      <c r="R1454" s="87"/>
      <c r="S1454" s="87"/>
      <c r="T1454" s="88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T1454" s="20" t="s">
        <v>162</v>
      </c>
      <c r="AU1454" s="20" t="s">
        <v>79</v>
      </c>
    </row>
    <row r="1455" s="13" customFormat="1">
      <c r="A1455" s="13"/>
      <c r="B1455" s="225"/>
      <c r="C1455" s="226"/>
      <c r="D1455" s="227" t="s">
        <v>164</v>
      </c>
      <c r="E1455" s="228" t="s">
        <v>19</v>
      </c>
      <c r="F1455" s="229" t="s">
        <v>1252</v>
      </c>
      <c r="G1455" s="226"/>
      <c r="H1455" s="228" t="s">
        <v>19</v>
      </c>
      <c r="I1455" s="230"/>
      <c r="J1455" s="226"/>
      <c r="K1455" s="226"/>
      <c r="L1455" s="231"/>
      <c r="M1455" s="232"/>
      <c r="N1455" s="233"/>
      <c r="O1455" s="233"/>
      <c r="P1455" s="233"/>
      <c r="Q1455" s="233"/>
      <c r="R1455" s="233"/>
      <c r="S1455" s="233"/>
      <c r="T1455" s="23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5" t="s">
        <v>164</v>
      </c>
      <c r="AU1455" s="235" t="s">
        <v>79</v>
      </c>
      <c r="AV1455" s="13" t="s">
        <v>77</v>
      </c>
      <c r="AW1455" s="13" t="s">
        <v>31</v>
      </c>
      <c r="AX1455" s="13" t="s">
        <v>69</v>
      </c>
      <c r="AY1455" s="235" t="s">
        <v>153</v>
      </c>
    </row>
    <row r="1456" s="14" customFormat="1">
      <c r="A1456" s="14"/>
      <c r="B1456" s="236"/>
      <c r="C1456" s="237"/>
      <c r="D1456" s="227" t="s">
        <v>164</v>
      </c>
      <c r="E1456" s="238" t="s">
        <v>19</v>
      </c>
      <c r="F1456" s="239" t="s">
        <v>1253</v>
      </c>
      <c r="G1456" s="237"/>
      <c r="H1456" s="240">
        <v>3.2400000000000002</v>
      </c>
      <c r="I1456" s="241"/>
      <c r="J1456" s="237"/>
      <c r="K1456" s="237"/>
      <c r="L1456" s="242"/>
      <c r="M1456" s="243"/>
      <c r="N1456" s="244"/>
      <c r="O1456" s="244"/>
      <c r="P1456" s="244"/>
      <c r="Q1456" s="244"/>
      <c r="R1456" s="244"/>
      <c r="S1456" s="244"/>
      <c r="T1456" s="24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6" t="s">
        <v>164</v>
      </c>
      <c r="AU1456" s="246" t="s">
        <v>79</v>
      </c>
      <c r="AV1456" s="14" t="s">
        <v>79</v>
      </c>
      <c r="AW1456" s="14" t="s">
        <v>31</v>
      </c>
      <c r="AX1456" s="14" t="s">
        <v>69</v>
      </c>
      <c r="AY1456" s="246" t="s">
        <v>153</v>
      </c>
    </row>
    <row r="1457" s="13" customFormat="1">
      <c r="A1457" s="13"/>
      <c r="B1457" s="225"/>
      <c r="C1457" s="226"/>
      <c r="D1457" s="227" t="s">
        <v>164</v>
      </c>
      <c r="E1457" s="228" t="s">
        <v>19</v>
      </c>
      <c r="F1457" s="229" t="s">
        <v>1254</v>
      </c>
      <c r="G1457" s="226"/>
      <c r="H1457" s="228" t="s">
        <v>19</v>
      </c>
      <c r="I1457" s="230"/>
      <c r="J1457" s="226"/>
      <c r="K1457" s="226"/>
      <c r="L1457" s="231"/>
      <c r="M1457" s="232"/>
      <c r="N1457" s="233"/>
      <c r="O1457" s="233"/>
      <c r="P1457" s="233"/>
      <c r="Q1457" s="233"/>
      <c r="R1457" s="233"/>
      <c r="S1457" s="233"/>
      <c r="T1457" s="23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5" t="s">
        <v>164</v>
      </c>
      <c r="AU1457" s="235" t="s">
        <v>79</v>
      </c>
      <c r="AV1457" s="13" t="s">
        <v>77</v>
      </c>
      <c r="AW1457" s="13" t="s">
        <v>31</v>
      </c>
      <c r="AX1457" s="13" t="s">
        <v>69</v>
      </c>
      <c r="AY1457" s="235" t="s">
        <v>153</v>
      </c>
    </row>
    <row r="1458" s="14" customFormat="1">
      <c r="A1458" s="14"/>
      <c r="B1458" s="236"/>
      <c r="C1458" s="237"/>
      <c r="D1458" s="227" t="s">
        <v>164</v>
      </c>
      <c r="E1458" s="238" t="s">
        <v>19</v>
      </c>
      <c r="F1458" s="239" t="s">
        <v>1255</v>
      </c>
      <c r="G1458" s="237"/>
      <c r="H1458" s="240">
        <v>9.4550000000000001</v>
      </c>
      <c r="I1458" s="241"/>
      <c r="J1458" s="237"/>
      <c r="K1458" s="237"/>
      <c r="L1458" s="242"/>
      <c r="M1458" s="243"/>
      <c r="N1458" s="244"/>
      <c r="O1458" s="244"/>
      <c r="P1458" s="244"/>
      <c r="Q1458" s="244"/>
      <c r="R1458" s="244"/>
      <c r="S1458" s="244"/>
      <c r="T1458" s="24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6" t="s">
        <v>164</v>
      </c>
      <c r="AU1458" s="246" t="s">
        <v>79</v>
      </c>
      <c r="AV1458" s="14" t="s">
        <v>79</v>
      </c>
      <c r="AW1458" s="14" t="s">
        <v>31</v>
      </c>
      <c r="AX1458" s="14" t="s">
        <v>69</v>
      </c>
      <c r="AY1458" s="246" t="s">
        <v>153</v>
      </c>
    </row>
    <row r="1459" s="13" customFormat="1">
      <c r="A1459" s="13"/>
      <c r="B1459" s="225"/>
      <c r="C1459" s="226"/>
      <c r="D1459" s="227" t="s">
        <v>164</v>
      </c>
      <c r="E1459" s="228" t="s">
        <v>19</v>
      </c>
      <c r="F1459" s="229" t="s">
        <v>1256</v>
      </c>
      <c r="G1459" s="226"/>
      <c r="H1459" s="228" t="s">
        <v>19</v>
      </c>
      <c r="I1459" s="230"/>
      <c r="J1459" s="226"/>
      <c r="K1459" s="226"/>
      <c r="L1459" s="231"/>
      <c r="M1459" s="232"/>
      <c r="N1459" s="233"/>
      <c r="O1459" s="233"/>
      <c r="P1459" s="233"/>
      <c r="Q1459" s="233"/>
      <c r="R1459" s="233"/>
      <c r="S1459" s="233"/>
      <c r="T1459" s="23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5" t="s">
        <v>164</v>
      </c>
      <c r="AU1459" s="235" t="s">
        <v>79</v>
      </c>
      <c r="AV1459" s="13" t="s">
        <v>77</v>
      </c>
      <c r="AW1459" s="13" t="s">
        <v>31</v>
      </c>
      <c r="AX1459" s="13" t="s">
        <v>69</v>
      </c>
      <c r="AY1459" s="235" t="s">
        <v>153</v>
      </c>
    </row>
    <row r="1460" s="14" customFormat="1">
      <c r="A1460" s="14"/>
      <c r="B1460" s="236"/>
      <c r="C1460" s="237"/>
      <c r="D1460" s="227" t="s">
        <v>164</v>
      </c>
      <c r="E1460" s="238" t="s">
        <v>19</v>
      </c>
      <c r="F1460" s="239" t="s">
        <v>1255</v>
      </c>
      <c r="G1460" s="237"/>
      <c r="H1460" s="240">
        <v>9.4550000000000001</v>
      </c>
      <c r="I1460" s="241"/>
      <c r="J1460" s="237"/>
      <c r="K1460" s="237"/>
      <c r="L1460" s="242"/>
      <c r="M1460" s="243"/>
      <c r="N1460" s="244"/>
      <c r="O1460" s="244"/>
      <c r="P1460" s="244"/>
      <c r="Q1460" s="244"/>
      <c r="R1460" s="244"/>
      <c r="S1460" s="244"/>
      <c r="T1460" s="24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46" t="s">
        <v>164</v>
      </c>
      <c r="AU1460" s="246" t="s">
        <v>79</v>
      </c>
      <c r="AV1460" s="14" t="s">
        <v>79</v>
      </c>
      <c r="AW1460" s="14" t="s">
        <v>31</v>
      </c>
      <c r="AX1460" s="14" t="s">
        <v>69</v>
      </c>
      <c r="AY1460" s="246" t="s">
        <v>153</v>
      </c>
    </row>
    <row r="1461" s="13" customFormat="1">
      <c r="A1461" s="13"/>
      <c r="B1461" s="225"/>
      <c r="C1461" s="226"/>
      <c r="D1461" s="227" t="s">
        <v>164</v>
      </c>
      <c r="E1461" s="228" t="s">
        <v>19</v>
      </c>
      <c r="F1461" s="229" t="s">
        <v>1257</v>
      </c>
      <c r="G1461" s="226"/>
      <c r="H1461" s="228" t="s">
        <v>19</v>
      </c>
      <c r="I1461" s="230"/>
      <c r="J1461" s="226"/>
      <c r="K1461" s="226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164</v>
      </c>
      <c r="AU1461" s="235" t="s">
        <v>79</v>
      </c>
      <c r="AV1461" s="13" t="s">
        <v>77</v>
      </c>
      <c r="AW1461" s="13" t="s">
        <v>31</v>
      </c>
      <c r="AX1461" s="13" t="s">
        <v>69</v>
      </c>
      <c r="AY1461" s="235" t="s">
        <v>153</v>
      </c>
    </row>
    <row r="1462" s="14" customFormat="1">
      <c r="A1462" s="14"/>
      <c r="B1462" s="236"/>
      <c r="C1462" s="237"/>
      <c r="D1462" s="227" t="s">
        <v>164</v>
      </c>
      <c r="E1462" s="238" t="s">
        <v>19</v>
      </c>
      <c r="F1462" s="239" t="s">
        <v>1258</v>
      </c>
      <c r="G1462" s="237"/>
      <c r="H1462" s="240">
        <v>5.6600000000000001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164</v>
      </c>
      <c r="AU1462" s="246" t="s">
        <v>79</v>
      </c>
      <c r="AV1462" s="14" t="s">
        <v>79</v>
      </c>
      <c r="AW1462" s="14" t="s">
        <v>31</v>
      </c>
      <c r="AX1462" s="14" t="s">
        <v>69</v>
      </c>
      <c r="AY1462" s="246" t="s">
        <v>153</v>
      </c>
    </row>
    <row r="1463" s="13" customFormat="1">
      <c r="A1463" s="13"/>
      <c r="B1463" s="225"/>
      <c r="C1463" s="226"/>
      <c r="D1463" s="227" t="s">
        <v>164</v>
      </c>
      <c r="E1463" s="228" t="s">
        <v>19</v>
      </c>
      <c r="F1463" s="229" t="s">
        <v>1259</v>
      </c>
      <c r="G1463" s="226"/>
      <c r="H1463" s="228" t="s">
        <v>19</v>
      </c>
      <c r="I1463" s="230"/>
      <c r="J1463" s="226"/>
      <c r="K1463" s="226"/>
      <c r="L1463" s="231"/>
      <c r="M1463" s="232"/>
      <c r="N1463" s="233"/>
      <c r="O1463" s="233"/>
      <c r="P1463" s="233"/>
      <c r="Q1463" s="233"/>
      <c r="R1463" s="233"/>
      <c r="S1463" s="233"/>
      <c r="T1463" s="23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5" t="s">
        <v>164</v>
      </c>
      <c r="AU1463" s="235" t="s">
        <v>79</v>
      </c>
      <c r="AV1463" s="13" t="s">
        <v>77</v>
      </c>
      <c r="AW1463" s="13" t="s">
        <v>31</v>
      </c>
      <c r="AX1463" s="13" t="s">
        <v>69</v>
      </c>
      <c r="AY1463" s="235" t="s">
        <v>153</v>
      </c>
    </row>
    <row r="1464" s="14" customFormat="1">
      <c r="A1464" s="14"/>
      <c r="B1464" s="236"/>
      <c r="C1464" s="237"/>
      <c r="D1464" s="227" t="s">
        <v>164</v>
      </c>
      <c r="E1464" s="238" t="s">
        <v>19</v>
      </c>
      <c r="F1464" s="239" t="s">
        <v>1260</v>
      </c>
      <c r="G1464" s="237"/>
      <c r="H1464" s="240">
        <v>14.974</v>
      </c>
      <c r="I1464" s="241"/>
      <c r="J1464" s="237"/>
      <c r="K1464" s="237"/>
      <c r="L1464" s="242"/>
      <c r="M1464" s="243"/>
      <c r="N1464" s="244"/>
      <c r="O1464" s="244"/>
      <c r="P1464" s="244"/>
      <c r="Q1464" s="244"/>
      <c r="R1464" s="244"/>
      <c r="S1464" s="244"/>
      <c r="T1464" s="24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6" t="s">
        <v>164</v>
      </c>
      <c r="AU1464" s="246" t="s">
        <v>79</v>
      </c>
      <c r="AV1464" s="14" t="s">
        <v>79</v>
      </c>
      <c r="AW1464" s="14" t="s">
        <v>31</v>
      </c>
      <c r="AX1464" s="14" t="s">
        <v>69</v>
      </c>
      <c r="AY1464" s="246" t="s">
        <v>153</v>
      </c>
    </row>
    <row r="1465" s="13" customFormat="1">
      <c r="A1465" s="13"/>
      <c r="B1465" s="225"/>
      <c r="C1465" s="226"/>
      <c r="D1465" s="227" t="s">
        <v>164</v>
      </c>
      <c r="E1465" s="228" t="s">
        <v>19</v>
      </c>
      <c r="F1465" s="229" t="s">
        <v>1261</v>
      </c>
      <c r="G1465" s="226"/>
      <c r="H1465" s="228" t="s">
        <v>19</v>
      </c>
      <c r="I1465" s="230"/>
      <c r="J1465" s="226"/>
      <c r="K1465" s="226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164</v>
      </c>
      <c r="AU1465" s="235" t="s">
        <v>79</v>
      </c>
      <c r="AV1465" s="13" t="s">
        <v>77</v>
      </c>
      <c r="AW1465" s="13" t="s">
        <v>31</v>
      </c>
      <c r="AX1465" s="13" t="s">
        <v>69</v>
      </c>
      <c r="AY1465" s="235" t="s">
        <v>153</v>
      </c>
    </row>
    <row r="1466" s="14" customFormat="1">
      <c r="A1466" s="14"/>
      <c r="B1466" s="236"/>
      <c r="C1466" s="237"/>
      <c r="D1466" s="227" t="s">
        <v>164</v>
      </c>
      <c r="E1466" s="238" t="s">
        <v>19</v>
      </c>
      <c r="F1466" s="239" t="s">
        <v>1262</v>
      </c>
      <c r="G1466" s="237"/>
      <c r="H1466" s="240">
        <v>2.7999999999999998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6" t="s">
        <v>164</v>
      </c>
      <c r="AU1466" s="246" t="s">
        <v>79</v>
      </c>
      <c r="AV1466" s="14" t="s">
        <v>79</v>
      </c>
      <c r="AW1466" s="14" t="s">
        <v>31</v>
      </c>
      <c r="AX1466" s="14" t="s">
        <v>69</v>
      </c>
      <c r="AY1466" s="246" t="s">
        <v>153</v>
      </c>
    </row>
    <row r="1467" s="15" customFormat="1">
      <c r="A1467" s="15"/>
      <c r="B1467" s="247"/>
      <c r="C1467" s="248"/>
      <c r="D1467" s="227" t="s">
        <v>164</v>
      </c>
      <c r="E1467" s="249" t="s">
        <v>19</v>
      </c>
      <c r="F1467" s="250" t="s">
        <v>167</v>
      </c>
      <c r="G1467" s="248"/>
      <c r="H1467" s="251">
        <v>45.584000000000003</v>
      </c>
      <c r="I1467" s="252"/>
      <c r="J1467" s="248"/>
      <c r="K1467" s="248"/>
      <c r="L1467" s="253"/>
      <c r="M1467" s="254"/>
      <c r="N1467" s="255"/>
      <c r="O1467" s="255"/>
      <c r="P1467" s="255"/>
      <c r="Q1467" s="255"/>
      <c r="R1467" s="255"/>
      <c r="S1467" s="255"/>
      <c r="T1467" s="256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57" t="s">
        <v>164</v>
      </c>
      <c r="AU1467" s="257" t="s">
        <v>79</v>
      </c>
      <c r="AV1467" s="15" t="s">
        <v>160</v>
      </c>
      <c r="AW1467" s="15" t="s">
        <v>31</v>
      </c>
      <c r="AX1467" s="15" t="s">
        <v>77</v>
      </c>
      <c r="AY1467" s="257" t="s">
        <v>153</v>
      </c>
    </row>
    <row r="1468" s="2" customFormat="1" ht="37.8" customHeight="1">
      <c r="A1468" s="41"/>
      <c r="B1468" s="42"/>
      <c r="C1468" s="207" t="s">
        <v>1263</v>
      </c>
      <c r="D1468" s="207" t="s">
        <v>155</v>
      </c>
      <c r="E1468" s="208" t="s">
        <v>1264</v>
      </c>
      <c r="F1468" s="209" t="s">
        <v>1265</v>
      </c>
      <c r="G1468" s="210" t="s">
        <v>158</v>
      </c>
      <c r="H1468" s="211">
        <v>21.952999999999999</v>
      </c>
      <c r="I1468" s="212"/>
      <c r="J1468" s="213">
        <f>ROUND(I1468*H1468,2)</f>
        <v>0</v>
      </c>
      <c r="K1468" s="209" t="s">
        <v>159</v>
      </c>
      <c r="L1468" s="47"/>
      <c r="M1468" s="214" t="s">
        <v>19</v>
      </c>
      <c r="N1468" s="215" t="s">
        <v>40</v>
      </c>
      <c r="O1468" s="87"/>
      <c r="P1468" s="216">
        <f>O1468*H1468</f>
        <v>0</v>
      </c>
      <c r="Q1468" s="216">
        <v>0.046969999999999998</v>
      </c>
      <c r="R1468" s="216">
        <f>Q1468*H1468</f>
        <v>1.0311324099999999</v>
      </c>
      <c r="S1468" s="216">
        <v>0</v>
      </c>
      <c r="T1468" s="217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18" t="s">
        <v>252</v>
      </c>
      <c r="AT1468" s="218" t="s">
        <v>155</v>
      </c>
      <c r="AU1468" s="218" t="s">
        <v>79</v>
      </c>
      <c r="AY1468" s="20" t="s">
        <v>153</v>
      </c>
      <c r="BE1468" s="219">
        <f>IF(N1468="základní",J1468,0)</f>
        <v>0</v>
      </c>
      <c r="BF1468" s="219">
        <f>IF(N1468="snížená",J1468,0)</f>
        <v>0</v>
      </c>
      <c r="BG1468" s="219">
        <f>IF(N1468="zákl. přenesená",J1468,0)</f>
        <v>0</v>
      </c>
      <c r="BH1468" s="219">
        <f>IF(N1468="sníž. přenesená",J1468,0)</f>
        <v>0</v>
      </c>
      <c r="BI1468" s="219">
        <f>IF(N1468="nulová",J1468,0)</f>
        <v>0</v>
      </c>
      <c r="BJ1468" s="20" t="s">
        <v>77</v>
      </c>
      <c r="BK1468" s="219">
        <f>ROUND(I1468*H1468,2)</f>
        <v>0</v>
      </c>
      <c r="BL1468" s="20" t="s">
        <v>252</v>
      </c>
      <c r="BM1468" s="218" t="s">
        <v>1266</v>
      </c>
    </row>
    <row r="1469" s="2" customFormat="1">
      <c r="A1469" s="41"/>
      <c r="B1469" s="42"/>
      <c r="C1469" s="43"/>
      <c r="D1469" s="220" t="s">
        <v>162</v>
      </c>
      <c r="E1469" s="43"/>
      <c r="F1469" s="221" t="s">
        <v>1267</v>
      </c>
      <c r="G1469" s="43"/>
      <c r="H1469" s="43"/>
      <c r="I1469" s="222"/>
      <c r="J1469" s="43"/>
      <c r="K1469" s="43"/>
      <c r="L1469" s="47"/>
      <c r="M1469" s="223"/>
      <c r="N1469" s="224"/>
      <c r="O1469" s="87"/>
      <c r="P1469" s="87"/>
      <c r="Q1469" s="87"/>
      <c r="R1469" s="87"/>
      <c r="S1469" s="87"/>
      <c r="T1469" s="88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T1469" s="20" t="s">
        <v>162</v>
      </c>
      <c r="AU1469" s="20" t="s">
        <v>79</v>
      </c>
    </row>
    <row r="1470" s="13" customFormat="1">
      <c r="A1470" s="13"/>
      <c r="B1470" s="225"/>
      <c r="C1470" s="226"/>
      <c r="D1470" s="227" t="s">
        <v>164</v>
      </c>
      <c r="E1470" s="228" t="s">
        <v>19</v>
      </c>
      <c r="F1470" s="229" t="s">
        <v>1268</v>
      </c>
      <c r="G1470" s="226"/>
      <c r="H1470" s="228" t="s">
        <v>19</v>
      </c>
      <c r="I1470" s="230"/>
      <c r="J1470" s="226"/>
      <c r="K1470" s="226"/>
      <c r="L1470" s="231"/>
      <c r="M1470" s="232"/>
      <c r="N1470" s="233"/>
      <c r="O1470" s="233"/>
      <c r="P1470" s="233"/>
      <c r="Q1470" s="233"/>
      <c r="R1470" s="233"/>
      <c r="S1470" s="233"/>
      <c r="T1470" s="23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5" t="s">
        <v>164</v>
      </c>
      <c r="AU1470" s="235" t="s">
        <v>79</v>
      </c>
      <c r="AV1470" s="13" t="s">
        <v>77</v>
      </c>
      <c r="AW1470" s="13" t="s">
        <v>31</v>
      </c>
      <c r="AX1470" s="13" t="s">
        <v>69</v>
      </c>
      <c r="AY1470" s="235" t="s">
        <v>153</v>
      </c>
    </row>
    <row r="1471" s="14" customFormat="1">
      <c r="A1471" s="14"/>
      <c r="B1471" s="236"/>
      <c r="C1471" s="237"/>
      <c r="D1471" s="227" t="s">
        <v>164</v>
      </c>
      <c r="E1471" s="238" t="s">
        <v>19</v>
      </c>
      <c r="F1471" s="239" t="s">
        <v>1269</v>
      </c>
      <c r="G1471" s="237"/>
      <c r="H1471" s="240">
        <v>21.952999999999999</v>
      </c>
      <c r="I1471" s="241"/>
      <c r="J1471" s="237"/>
      <c r="K1471" s="237"/>
      <c r="L1471" s="242"/>
      <c r="M1471" s="243"/>
      <c r="N1471" s="244"/>
      <c r="O1471" s="244"/>
      <c r="P1471" s="244"/>
      <c r="Q1471" s="244"/>
      <c r="R1471" s="244"/>
      <c r="S1471" s="244"/>
      <c r="T1471" s="245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46" t="s">
        <v>164</v>
      </c>
      <c r="AU1471" s="246" t="s">
        <v>79</v>
      </c>
      <c r="AV1471" s="14" t="s">
        <v>79</v>
      </c>
      <c r="AW1471" s="14" t="s">
        <v>31</v>
      </c>
      <c r="AX1471" s="14" t="s">
        <v>69</v>
      </c>
      <c r="AY1471" s="246" t="s">
        <v>153</v>
      </c>
    </row>
    <row r="1472" s="15" customFormat="1">
      <c r="A1472" s="15"/>
      <c r="B1472" s="247"/>
      <c r="C1472" s="248"/>
      <c r="D1472" s="227" t="s">
        <v>164</v>
      </c>
      <c r="E1472" s="249" t="s">
        <v>19</v>
      </c>
      <c r="F1472" s="250" t="s">
        <v>167</v>
      </c>
      <c r="G1472" s="248"/>
      <c r="H1472" s="251">
        <v>21.952999999999999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57" t="s">
        <v>164</v>
      </c>
      <c r="AU1472" s="257" t="s">
        <v>79</v>
      </c>
      <c r="AV1472" s="15" t="s">
        <v>160</v>
      </c>
      <c r="AW1472" s="15" t="s">
        <v>31</v>
      </c>
      <c r="AX1472" s="15" t="s">
        <v>77</v>
      </c>
      <c r="AY1472" s="257" t="s">
        <v>153</v>
      </c>
    </row>
    <row r="1473" s="2" customFormat="1" ht="24.15" customHeight="1">
      <c r="A1473" s="41"/>
      <c r="B1473" s="42"/>
      <c r="C1473" s="207" t="s">
        <v>1270</v>
      </c>
      <c r="D1473" s="207" t="s">
        <v>155</v>
      </c>
      <c r="E1473" s="208" t="s">
        <v>1271</v>
      </c>
      <c r="F1473" s="209" t="s">
        <v>1272</v>
      </c>
      <c r="G1473" s="210" t="s">
        <v>158</v>
      </c>
      <c r="H1473" s="211">
        <v>118.553</v>
      </c>
      <c r="I1473" s="212"/>
      <c r="J1473" s="213">
        <f>ROUND(I1473*H1473,2)</f>
        <v>0</v>
      </c>
      <c r="K1473" s="209" t="s">
        <v>159</v>
      </c>
      <c r="L1473" s="47"/>
      <c r="M1473" s="214" t="s">
        <v>19</v>
      </c>
      <c r="N1473" s="215" t="s">
        <v>40</v>
      </c>
      <c r="O1473" s="87"/>
      <c r="P1473" s="216">
        <f>O1473*H1473</f>
        <v>0</v>
      </c>
      <c r="Q1473" s="216">
        <v>0.00020000000000000001</v>
      </c>
      <c r="R1473" s="216">
        <f>Q1473*H1473</f>
        <v>0.023710600000000002</v>
      </c>
      <c r="S1473" s="216">
        <v>0</v>
      </c>
      <c r="T1473" s="217">
        <f>S1473*H1473</f>
        <v>0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18" t="s">
        <v>252</v>
      </c>
      <c r="AT1473" s="218" t="s">
        <v>155</v>
      </c>
      <c r="AU1473" s="218" t="s">
        <v>79</v>
      </c>
      <c r="AY1473" s="20" t="s">
        <v>153</v>
      </c>
      <c r="BE1473" s="219">
        <f>IF(N1473="základní",J1473,0)</f>
        <v>0</v>
      </c>
      <c r="BF1473" s="219">
        <f>IF(N1473="snížená",J1473,0)</f>
        <v>0</v>
      </c>
      <c r="BG1473" s="219">
        <f>IF(N1473="zákl. přenesená",J1473,0)</f>
        <v>0</v>
      </c>
      <c r="BH1473" s="219">
        <f>IF(N1473="sníž. přenesená",J1473,0)</f>
        <v>0</v>
      </c>
      <c r="BI1473" s="219">
        <f>IF(N1473="nulová",J1473,0)</f>
        <v>0</v>
      </c>
      <c r="BJ1473" s="20" t="s">
        <v>77</v>
      </c>
      <c r="BK1473" s="219">
        <f>ROUND(I1473*H1473,2)</f>
        <v>0</v>
      </c>
      <c r="BL1473" s="20" t="s">
        <v>252</v>
      </c>
      <c r="BM1473" s="218" t="s">
        <v>1273</v>
      </c>
    </row>
    <row r="1474" s="2" customFormat="1">
      <c r="A1474" s="41"/>
      <c r="B1474" s="42"/>
      <c r="C1474" s="43"/>
      <c r="D1474" s="220" t="s">
        <v>162</v>
      </c>
      <c r="E1474" s="43"/>
      <c r="F1474" s="221" t="s">
        <v>1274</v>
      </c>
      <c r="G1474" s="43"/>
      <c r="H1474" s="43"/>
      <c r="I1474" s="222"/>
      <c r="J1474" s="43"/>
      <c r="K1474" s="43"/>
      <c r="L1474" s="47"/>
      <c r="M1474" s="223"/>
      <c r="N1474" s="224"/>
      <c r="O1474" s="87"/>
      <c r="P1474" s="87"/>
      <c r="Q1474" s="87"/>
      <c r="R1474" s="87"/>
      <c r="S1474" s="87"/>
      <c r="T1474" s="88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T1474" s="20" t="s">
        <v>162</v>
      </c>
      <c r="AU1474" s="20" t="s">
        <v>79</v>
      </c>
    </row>
    <row r="1475" s="14" customFormat="1">
      <c r="A1475" s="14"/>
      <c r="B1475" s="236"/>
      <c r="C1475" s="237"/>
      <c r="D1475" s="227" t="s">
        <v>164</v>
      </c>
      <c r="E1475" s="238" t="s">
        <v>19</v>
      </c>
      <c r="F1475" s="239" t="s">
        <v>1275</v>
      </c>
      <c r="G1475" s="237"/>
      <c r="H1475" s="240">
        <v>118.553</v>
      </c>
      <c r="I1475" s="241"/>
      <c r="J1475" s="237"/>
      <c r="K1475" s="237"/>
      <c r="L1475" s="242"/>
      <c r="M1475" s="243"/>
      <c r="N1475" s="244"/>
      <c r="O1475" s="244"/>
      <c r="P1475" s="244"/>
      <c r="Q1475" s="244"/>
      <c r="R1475" s="244"/>
      <c r="S1475" s="244"/>
      <c r="T1475" s="245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46" t="s">
        <v>164</v>
      </c>
      <c r="AU1475" s="246" t="s">
        <v>79</v>
      </c>
      <c r="AV1475" s="14" t="s">
        <v>79</v>
      </c>
      <c r="AW1475" s="14" t="s">
        <v>31</v>
      </c>
      <c r="AX1475" s="14" t="s">
        <v>69</v>
      </c>
      <c r="AY1475" s="246" t="s">
        <v>153</v>
      </c>
    </row>
    <row r="1476" s="15" customFormat="1">
      <c r="A1476" s="15"/>
      <c r="B1476" s="247"/>
      <c r="C1476" s="248"/>
      <c r="D1476" s="227" t="s">
        <v>164</v>
      </c>
      <c r="E1476" s="249" t="s">
        <v>19</v>
      </c>
      <c r="F1476" s="250" t="s">
        <v>167</v>
      </c>
      <c r="G1476" s="248"/>
      <c r="H1476" s="251">
        <v>118.553</v>
      </c>
      <c r="I1476" s="252"/>
      <c r="J1476" s="248"/>
      <c r="K1476" s="248"/>
      <c r="L1476" s="253"/>
      <c r="M1476" s="254"/>
      <c r="N1476" s="255"/>
      <c r="O1476" s="255"/>
      <c r="P1476" s="255"/>
      <c r="Q1476" s="255"/>
      <c r="R1476" s="255"/>
      <c r="S1476" s="255"/>
      <c r="T1476" s="256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57" t="s">
        <v>164</v>
      </c>
      <c r="AU1476" s="257" t="s">
        <v>79</v>
      </c>
      <c r="AV1476" s="15" t="s">
        <v>160</v>
      </c>
      <c r="AW1476" s="15" t="s">
        <v>31</v>
      </c>
      <c r="AX1476" s="15" t="s">
        <v>77</v>
      </c>
      <c r="AY1476" s="257" t="s">
        <v>153</v>
      </c>
    </row>
    <row r="1477" s="2" customFormat="1" ht="24.15" customHeight="1">
      <c r="A1477" s="41"/>
      <c r="B1477" s="42"/>
      <c r="C1477" s="207" t="s">
        <v>1276</v>
      </c>
      <c r="D1477" s="207" t="s">
        <v>155</v>
      </c>
      <c r="E1477" s="208" t="s">
        <v>1277</v>
      </c>
      <c r="F1477" s="209" t="s">
        <v>1278</v>
      </c>
      <c r="G1477" s="210" t="s">
        <v>371</v>
      </c>
      <c r="H1477" s="211">
        <v>50</v>
      </c>
      <c r="I1477" s="212"/>
      <c r="J1477" s="213">
        <f>ROUND(I1477*H1477,2)</f>
        <v>0</v>
      </c>
      <c r="K1477" s="209" t="s">
        <v>159</v>
      </c>
      <c r="L1477" s="47"/>
      <c r="M1477" s="214" t="s">
        <v>19</v>
      </c>
      <c r="N1477" s="215" t="s">
        <v>40</v>
      </c>
      <c r="O1477" s="87"/>
      <c r="P1477" s="216">
        <f>O1477*H1477</f>
        <v>0</v>
      </c>
      <c r="Q1477" s="216">
        <v>0.00036000000000000002</v>
      </c>
      <c r="R1477" s="216">
        <f>Q1477*H1477</f>
        <v>0.018000000000000002</v>
      </c>
      <c r="S1477" s="216">
        <v>0</v>
      </c>
      <c r="T1477" s="217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18" t="s">
        <v>252</v>
      </c>
      <c r="AT1477" s="218" t="s">
        <v>155</v>
      </c>
      <c r="AU1477" s="218" t="s">
        <v>79</v>
      </c>
      <c r="AY1477" s="20" t="s">
        <v>153</v>
      </c>
      <c r="BE1477" s="219">
        <f>IF(N1477="základní",J1477,0)</f>
        <v>0</v>
      </c>
      <c r="BF1477" s="219">
        <f>IF(N1477="snížená",J1477,0)</f>
        <v>0</v>
      </c>
      <c r="BG1477" s="219">
        <f>IF(N1477="zákl. přenesená",J1477,0)</f>
        <v>0</v>
      </c>
      <c r="BH1477" s="219">
        <f>IF(N1477="sníž. přenesená",J1477,0)</f>
        <v>0</v>
      </c>
      <c r="BI1477" s="219">
        <f>IF(N1477="nulová",J1477,0)</f>
        <v>0</v>
      </c>
      <c r="BJ1477" s="20" t="s">
        <v>77</v>
      </c>
      <c r="BK1477" s="219">
        <f>ROUND(I1477*H1477,2)</f>
        <v>0</v>
      </c>
      <c r="BL1477" s="20" t="s">
        <v>252</v>
      </c>
      <c r="BM1477" s="218" t="s">
        <v>1279</v>
      </c>
    </row>
    <row r="1478" s="2" customFormat="1">
      <c r="A1478" s="41"/>
      <c r="B1478" s="42"/>
      <c r="C1478" s="43"/>
      <c r="D1478" s="220" t="s">
        <v>162</v>
      </c>
      <c r="E1478" s="43"/>
      <c r="F1478" s="221" t="s">
        <v>1280</v>
      </c>
      <c r="G1478" s="43"/>
      <c r="H1478" s="43"/>
      <c r="I1478" s="222"/>
      <c r="J1478" s="43"/>
      <c r="K1478" s="43"/>
      <c r="L1478" s="47"/>
      <c r="M1478" s="223"/>
      <c r="N1478" s="224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162</v>
      </c>
      <c r="AU1478" s="20" t="s">
        <v>79</v>
      </c>
    </row>
    <row r="1479" s="14" customFormat="1">
      <c r="A1479" s="14"/>
      <c r="B1479" s="236"/>
      <c r="C1479" s="237"/>
      <c r="D1479" s="227" t="s">
        <v>164</v>
      </c>
      <c r="E1479" s="238" t="s">
        <v>19</v>
      </c>
      <c r="F1479" s="239" t="s">
        <v>1281</v>
      </c>
      <c r="G1479" s="237"/>
      <c r="H1479" s="240">
        <v>50</v>
      </c>
      <c r="I1479" s="241"/>
      <c r="J1479" s="237"/>
      <c r="K1479" s="237"/>
      <c r="L1479" s="242"/>
      <c r="M1479" s="243"/>
      <c r="N1479" s="244"/>
      <c r="O1479" s="244"/>
      <c r="P1479" s="244"/>
      <c r="Q1479" s="244"/>
      <c r="R1479" s="244"/>
      <c r="S1479" s="244"/>
      <c r="T1479" s="24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6" t="s">
        <v>164</v>
      </c>
      <c r="AU1479" s="246" t="s">
        <v>79</v>
      </c>
      <c r="AV1479" s="14" t="s">
        <v>79</v>
      </c>
      <c r="AW1479" s="14" t="s">
        <v>31</v>
      </c>
      <c r="AX1479" s="14" t="s">
        <v>69</v>
      </c>
      <c r="AY1479" s="246" t="s">
        <v>153</v>
      </c>
    </row>
    <row r="1480" s="15" customFormat="1">
      <c r="A1480" s="15"/>
      <c r="B1480" s="247"/>
      <c r="C1480" s="248"/>
      <c r="D1480" s="227" t="s">
        <v>164</v>
      </c>
      <c r="E1480" s="249" t="s">
        <v>19</v>
      </c>
      <c r="F1480" s="250" t="s">
        <v>167</v>
      </c>
      <c r="G1480" s="248"/>
      <c r="H1480" s="251">
        <v>50</v>
      </c>
      <c r="I1480" s="252"/>
      <c r="J1480" s="248"/>
      <c r="K1480" s="248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57" t="s">
        <v>164</v>
      </c>
      <c r="AU1480" s="257" t="s">
        <v>79</v>
      </c>
      <c r="AV1480" s="15" t="s">
        <v>160</v>
      </c>
      <c r="AW1480" s="15" t="s">
        <v>31</v>
      </c>
      <c r="AX1480" s="15" t="s">
        <v>77</v>
      </c>
      <c r="AY1480" s="257" t="s">
        <v>153</v>
      </c>
    </row>
    <row r="1481" s="2" customFormat="1" ht="16.5" customHeight="1">
      <c r="A1481" s="41"/>
      <c r="B1481" s="42"/>
      <c r="C1481" s="207" t="s">
        <v>1282</v>
      </c>
      <c r="D1481" s="207" t="s">
        <v>155</v>
      </c>
      <c r="E1481" s="208" t="s">
        <v>1283</v>
      </c>
      <c r="F1481" s="209" t="s">
        <v>1284</v>
      </c>
      <c r="G1481" s="210" t="s">
        <v>158</v>
      </c>
      <c r="H1481" s="211">
        <v>118.553</v>
      </c>
      <c r="I1481" s="212"/>
      <c r="J1481" s="213">
        <f>ROUND(I1481*H1481,2)</f>
        <v>0</v>
      </c>
      <c r="K1481" s="209" t="s">
        <v>159</v>
      </c>
      <c r="L1481" s="47"/>
      <c r="M1481" s="214" t="s">
        <v>19</v>
      </c>
      <c r="N1481" s="215" t="s">
        <v>40</v>
      </c>
      <c r="O1481" s="87"/>
      <c r="P1481" s="216">
        <f>O1481*H1481</f>
        <v>0</v>
      </c>
      <c r="Q1481" s="216">
        <v>0.0014</v>
      </c>
      <c r="R1481" s="216">
        <f>Q1481*H1481</f>
        <v>0.16597419999999999</v>
      </c>
      <c r="S1481" s="216">
        <v>0</v>
      </c>
      <c r="T1481" s="217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18" t="s">
        <v>252</v>
      </c>
      <c r="AT1481" s="218" t="s">
        <v>155</v>
      </c>
      <c r="AU1481" s="218" t="s">
        <v>79</v>
      </c>
      <c r="AY1481" s="20" t="s">
        <v>153</v>
      </c>
      <c r="BE1481" s="219">
        <f>IF(N1481="základní",J1481,0)</f>
        <v>0</v>
      </c>
      <c r="BF1481" s="219">
        <f>IF(N1481="snížená",J1481,0)</f>
        <v>0</v>
      </c>
      <c r="BG1481" s="219">
        <f>IF(N1481="zákl. přenesená",J1481,0)</f>
        <v>0</v>
      </c>
      <c r="BH1481" s="219">
        <f>IF(N1481="sníž. přenesená",J1481,0)</f>
        <v>0</v>
      </c>
      <c r="BI1481" s="219">
        <f>IF(N1481="nulová",J1481,0)</f>
        <v>0</v>
      </c>
      <c r="BJ1481" s="20" t="s">
        <v>77</v>
      </c>
      <c r="BK1481" s="219">
        <f>ROUND(I1481*H1481,2)</f>
        <v>0</v>
      </c>
      <c r="BL1481" s="20" t="s">
        <v>252</v>
      </c>
      <c r="BM1481" s="218" t="s">
        <v>1285</v>
      </c>
    </row>
    <row r="1482" s="2" customFormat="1">
      <c r="A1482" s="41"/>
      <c r="B1482" s="42"/>
      <c r="C1482" s="43"/>
      <c r="D1482" s="220" t="s">
        <v>162</v>
      </c>
      <c r="E1482" s="43"/>
      <c r="F1482" s="221" t="s">
        <v>1286</v>
      </c>
      <c r="G1482" s="43"/>
      <c r="H1482" s="43"/>
      <c r="I1482" s="222"/>
      <c r="J1482" s="43"/>
      <c r="K1482" s="43"/>
      <c r="L1482" s="47"/>
      <c r="M1482" s="223"/>
      <c r="N1482" s="224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20" t="s">
        <v>162</v>
      </c>
      <c r="AU1482" s="20" t="s">
        <v>79</v>
      </c>
    </row>
    <row r="1483" s="14" customFormat="1">
      <c r="A1483" s="14"/>
      <c r="B1483" s="236"/>
      <c r="C1483" s="237"/>
      <c r="D1483" s="227" t="s">
        <v>164</v>
      </c>
      <c r="E1483" s="238" t="s">
        <v>19</v>
      </c>
      <c r="F1483" s="239" t="s">
        <v>1287</v>
      </c>
      <c r="G1483" s="237"/>
      <c r="H1483" s="240">
        <v>118.553</v>
      </c>
      <c r="I1483" s="241"/>
      <c r="J1483" s="237"/>
      <c r="K1483" s="237"/>
      <c r="L1483" s="242"/>
      <c r="M1483" s="243"/>
      <c r="N1483" s="244"/>
      <c r="O1483" s="244"/>
      <c r="P1483" s="244"/>
      <c r="Q1483" s="244"/>
      <c r="R1483" s="244"/>
      <c r="S1483" s="244"/>
      <c r="T1483" s="24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6" t="s">
        <v>164</v>
      </c>
      <c r="AU1483" s="246" t="s">
        <v>79</v>
      </c>
      <c r="AV1483" s="14" t="s">
        <v>79</v>
      </c>
      <c r="AW1483" s="14" t="s">
        <v>31</v>
      </c>
      <c r="AX1483" s="14" t="s">
        <v>69</v>
      </c>
      <c r="AY1483" s="246" t="s">
        <v>153</v>
      </c>
    </row>
    <row r="1484" s="15" customFormat="1">
      <c r="A1484" s="15"/>
      <c r="B1484" s="247"/>
      <c r="C1484" s="248"/>
      <c r="D1484" s="227" t="s">
        <v>164</v>
      </c>
      <c r="E1484" s="249" t="s">
        <v>19</v>
      </c>
      <c r="F1484" s="250" t="s">
        <v>167</v>
      </c>
      <c r="G1484" s="248"/>
      <c r="H1484" s="251">
        <v>118.553</v>
      </c>
      <c r="I1484" s="252"/>
      <c r="J1484" s="248"/>
      <c r="K1484" s="248"/>
      <c r="L1484" s="253"/>
      <c r="M1484" s="254"/>
      <c r="N1484" s="255"/>
      <c r="O1484" s="255"/>
      <c r="P1484" s="255"/>
      <c r="Q1484" s="255"/>
      <c r="R1484" s="255"/>
      <c r="S1484" s="255"/>
      <c r="T1484" s="256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7" t="s">
        <v>164</v>
      </c>
      <c r="AU1484" s="257" t="s">
        <v>79</v>
      </c>
      <c r="AV1484" s="15" t="s">
        <v>160</v>
      </c>
      <c r="AW1484" s="15" t="s">
        <v>31</v>
      </c>
      <c r="AX1484" s="15" t="s">
        <v>77</v>
      </c>
      <c r="AY1484" s="257" t="s">
        <v>153</v>
      </c>
    </row>
    <row r="1485" s="2" customFormat="1" ht="49.05" customHeight="1">
      <c r="A1485" s="41"/>
      <c r="B1485" s="42"/>
      <c r="C1485" s="207" t="s">
        <v>1288</v>
      </c>
      <c r="D1485" s="207" t="s">
        <v>155</v>
      </c>
      <c r="E1485" s="208" t="s">
        <v>1289</v>
      </c>
      <c r="F1485" s="209" t="s">
        <v>1290</v>
      </c>
      <c r="G1485" s="210" t="s">
        <v>158</v>
      </c>
      <c r="H1485" s="211">
        <v>9.548</v>
      </c>
      <c r="I1485" s="212"/>
      <c r="J1485" s="213">
        <f>ROUND(I1485*H1485,2)</f>
        <v>0</v>
      </c>
      <c r="K1485" s="209" t="s">
        <v>159</v>
      </c>
      <c r="L1485" s="47"/>
      <c r="M1485" s="214" t="s">
        <v>19</v>
      </c>
      <c r="N1485" s="215" t="s">
        <v>40</v>
      </c>
      <c r="O1485" s="87"/>
      <c r="P1485" s="216">
        <f>O1485*H1485</f>
        <v>0</v>
      </c>
      <c r="Q1485" s="216">
        <v>0.054859999999999999</v>
      </c>
      <c r="R1485" s="216">
        <f>Q1485*H1485</f>
        <v>0.52380327999999998</v>
      </c>
      <c r="S1485" s="216">
        <v>0</v>
      </c>
      <c r="T1485" s="217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18" t="s">
        <v>252</v>
      </c>
      <c r="AT1485" s="218" t="s">
        <v>155</v>
      </c>
      <c r="AU1485" s="218" t="s">
        <v>79</v>
      </c>
      <c r="AY1485" s="20" t="s">
        <v>153</v>
      </c>
      <c r="BE1485" s="219">
        <f>IF(N1485="základní",J1485,0)</f>
        <v>0</v>
      </c>
      <c r="BF1485" s="219">
        <f>IF(N1485="snížená",J1485,0)</f>
        <v>0</v>
      </c>
      <c r="BG1485" s="219">
        <f>IF(N1485="zákl. přenesená",J1485,0)</f>
        <v>0</v>
      </c>
      <c r="BH1485" s="219">
        <f>IF(N1485="sníž. přenesená",J1485,0)</f>
        <v>0</v>
      </c>
      <c r="BI1485" s="219">
        <f>IF(N1485="nulová",J1485,0)</f>
        <v>0</v>
      </c>
      <c r="BJ1485" s="20" t="s">
        <v>77</v>
      </c>
      <c r="BK1485" s="219">
        <f>ROUND(I1485*H1485,2)</f>
        <v>0</v>
      </c>
      <c r="BL1485" s="20" t="s">
        <v>252</v>
      </c>
      <c r="BM1485" s="218" t="s">
        <v>1291</v>
      </c>
    </row>
    <row r="1486" s="2" customFormat="1">
      <c r="A1486" s="41"/>
      <c r="B1486" s="42"/>
      <c r="C1486" s="43"/>
      <c r="D1486" s="220" t="s">
        <v>162</v>
      </c>
      <c r="E1486" s="43"/>
      <c r="F1486" s="221" t="s">
        <v>1292</v>
      </c>
      <c r="G1486" s="43"/>
      <c r="H1486" s="43"/>
      <c r="I1486" s="222"/>
      <c r="J1486" s="43"/>
      <c r="K1486" s="43"/>
      <c r="L1486" s="47"/>
      <c r="M1486" s="223"/>
      <c r="N1486" s="224"/>
      <c r="O1486" s="87"/>
      <c r="P1486" s="87"/>
      <c r="Q1486" s="87"/>
      <c r="R1486" s="87"/>
      <c r="S1486" s="87"/>
      <c r="T1486" s="88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T1486" s="20" t="s">
        <v>162</v>
      </c>
      <c r="AU1486" s="20" t="s">
        <v>79</v>
      </c>
    </row>
    <row r="1487" s="13" customFormat="1">
      <c r="A1487" s="13"/>
      <c r="B1487" s="225"/>
      <c r="C1487" s="226"/>
      <c r="D1487" s="227" t="s">
        <v>164</v>
      </c>
      <c r="E1487" s="228" t="s">
        <v>19</v>
      </c>
      <c r="F1487" s="229" t="s">
        <v>1293</v>
      </c>
      <c r="G1487" s="226"/>
      <c r="H1487" s="228" t="s">
        <v>19</v>
      </c>
      <c r="I1487" s="230"/>
      <c r="J1487" s="226"/>
      <c r="K1487" s="226"/>
      <c r="L1487" s="231"/>
      <c r="M1487" s="232"/>
      <c r="N1487" s="233"/>
      <c r="O1487" s="233"/>
      <c r="P1487" s="233"/>
      <c r="Q1487" s="233"/>
      <c r="R1487" s="233"/>
      <c r="S1487" s="233"/>
      <c r="T1487" s="23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5" t="s">
        <v>164</v>
      </c>
      <c r="AU1487" s="235" t="s">
        <v>79</v>
      </c>
      <c r="AV1487" s="13" t="s">
        <v>77</v>
      </c>
      <c r="AW1487" s="13" t="s">
        <v>31</v>
      </c>
      <c r="AX1487" s="13" t="s">
        <v>69</v>
      </c>
      <c r="AY1487" s="235" t="s">
        <v>153</v>
      </c>
    </row>
    <row r="1488" s="14" customFormat="1">
      <c r="A1488" s="14"/>
      <c r="B1488" s="236"/>
      <c r="C1488" s="237"/>
      <c r="D1488" s="227" t="s">
        <v>164</v>
      </c>
      <c r="E1488" s="238" t="s">
        <v>19</v>
      </c>
      <c r="F1488" s="239" t="s">
        <v>1294</v>
      </c>
      <c r="G1488" s="237"/>
      <c r="H1488" s="240">
        <v>9.548</v>
      </c>
      <c r="I1488" s="241"/>
      <c r="J1488" s="237"/>
      <c r="K1488" s="237"/>
      <c r="L1488" s="242"/>
      <c r="M1488" s="243"/>
      <c r="N1488" s="244"/>
      <c r="O1488" s="244"/>
      <c r="P1488" s="244"/>
      <c r="Q1488" s="244"/>
      <c r="R1488" s="244"/>
      <c r="S1488" s="244"/>
      <c r="T1488" s="24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6" t="s">
        <v>164</v>
      </c>
      <c r="AU1488" s="246" t="s">
        <v>79</v>
      </c>
      <c r="AV1488" s="14" t="s">
        <v>79</v>
      </c>
      <c r="AW1488" s="14" t="s">
        <v>31</v>
      </c>
      <c r="AX1488" s="14" t="s">
        <v>69</v>
      </c>
      <c r="AY1488" s="246" t="s">
        <v>153</v>
      </c>
    </row>
    <row r="1489" s="15" customFormat="1">
      <c r="A1489" s="15"/>
      <c r="B1489" s="247"/>
      <c r="C1489" s="248"/>
      <c r="D1489" s="227" t="s">
        <v>164</v>
      </c>
      <c r="E1489" s="249" t="s">
        <v>19</v>
      </c>
      <c r="F1489" s="250" t="s">
        <v>167</v>
      </c>
      <c r="G1489" s="248"/>
      <c r="H1489" s="251">
        <v>9.548</v>
      </c>
      <c r="I1489" s="252"/>
      <c r="J1489" s="248"/>
      <c r="K1489" s="248"/>
      <c r="L1489" s="253"/>
      <c r="M1489" s="254"/>
      <c r="N1489" s="255"/>
      <c r="O1489" s="255"/>
      <c r="P1489" s="255"/>
      <c r="Q1489" s="255"/>
      <c r="R1489" s="255"/>
      <c r="S1489" s="255"/>
      <c r="T1489" s="256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57" t="s">
        <v>164</v>
      </c>
      <c r="AU1489" s="257" t="s">
        <v>79</v>
      </c>
      <c r="AV1489" s="15" t="s">
        <v>160</v>
      </c>
      <c r="AW1489" s="15" t="s">
        <v>31</v>
      </c>
      <c r="AX1489" s="15" t="s">
        <v>77</v>
      </c>
      <c r="AY1489" s="257" t="s">
        <v>153</v>
      </c>
    </row>
    <row r="1490" s="2" customFormat="1" ht="44.25" customHeight="1">
      <c r="A1490" s="41"/>
      <c r="B1490" s="42"/>
      <c r="C1490" s="207" t="s">
        <v>1295</v>
      </c>
      <c r="D1490" s="207" t="s">
        <v>155</v>
      </c>
      <c r="E1490" s="208" t="s">
        <v>1296</v>
      </c>
      <c r="F1490" s="209" t="s">
        <v>1297</v>
      </c>
      <c r="G1490" s="210" t="s">
        <v>158</v>
      </c>
      <c r="H1490" s="211">
        <v>5.9950000000000001</v>
      </c>
      <c r="I1490" s="212"/>
      <c r="J1490" s="213">
        <f>ROUND(I1490*H1490,2)</f>
        <v>0</v>
      </c>
      <c r="K1490" s="209" t="s">
        <v>159</v>
      </c>
      <c r="L1490" s="47"/>
      <c r="M1490" s="214" t="s">
        <v>19</v>
      </c>
      <c r="N1490" s="215" t="s">
        <v>40</v>
      </c>
      <c r="O1490" s="87"/>
      <c r="P1490" s="216">
        <f>O1490*H1490</f>
        <v>0</v>
      </c>
      <c r="Q1490" s="216">
        <v>0.049849999999999998</v>
      </c>
      <c r="R1490" s="216">
        <f>Q1490*H1490</f>
        <v>0.29885075</v>
      </c>
      <c r="S1490" s="216">
        <v>0</v>
      </c>
      <c r="T1490" s="217">
        <f>S1490*H1490</f>
        <v>0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18" t="s">
        <v>252</v>
      </c>
      <c r="AT1490" s="218" t="s">
        <v>155</v>
      </c>
      <c r="AU1490" s="218" t="s">
        <v>79</v>
      </c>
      <c r="AY1490" s="20" t="s">
        <v>153</v>
      </c>
      <c r="BE1490" s="219">
        <f>IF(N1490="základní",J1490,0)</f>
        <v>0</v>
      </c>
      <c r="BF1490" s="219">
        <f>IF(N1490="snížená",J1490,0)</f>
        <v>0</v>
      </c>
      <c r="BG1490" s="219">
        <f>IF(N1490="zákl. přenesená",J1490,0)</f>
        <v>0</v>
      </c>
      <c r="BH1490" s="219">
        <f>IF(N1490="sníž. přenesená",J1490,0)</f>
        <v>0</v>
      </c>
      <c r="BI1490" s="219">
        <f>IF(N1490="nulová",J1490,0)</f>
        <v>0</v>
      </c>
      <c r="BJ1490" s="20" t="s">
        <v>77</v>
      </c>
      <c r="BK1490" s="219">
        <f>ROUND(I1490*H1490,2)</f>
        <v>0</v>
      </c>
      <c r="BL1490" s="20" t="s">
        <v>252</v>
      </c>
      <c r="BM1490" s="218" t="s">
        <v>1298</v>
      </c>
    </row>
    <row r="1491" s="2" customFormat="1">
      <c r="A1491" s="41"/>
      <c r="B1491" s="42"/>
      <c r="C1491" s="43"/>
      <c r="D1491" s="220" t="s">
        <v>162</v>
      </c>
      <c r="E1491" s="43"/>
      <c r="F1491" s="221" t="s">
        <v>1299</v>
      </c>
      <c r="G1491" s="43"/>
      <c r="H1491" s="43"/>
      <c r="I1491" s="222"/>
      <c r="J1491" s="43"/>
      <c r="K1491" s="43"/>
      <c r="L1491" s="47"/>
      <c r="M1491" s="223"/>
      <c r="N1491" s="224"/>
      <c r="O1491" s="87"/>
      <c r="P1491" s="87"/>
      <c r="Q1491" s="87"/>
      <c r="R1491" s="87"/>
      <c r="S1491" s="87"/>
      <c r="T1491" s="88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T1491" s="20" t="s">
        <v>162</v>
      </c>
      <c r="AU1491" s="20" t="s">
        <v>79</v>
      </c>
    </row>
    <row r="1492" s="13" customFormat="1">
      <c r="A1492" s="13"/>
      <c r="B1492" s="225"/>
      <c r="C1492" s="226"/>
      <c r="D1492" s="227" t="s">
        <v>164</v>
      </c>
      <c r="E1492" s="228" t="s">
        <v>19</v>
      </c>
      <c r="F1492" s="229" t="s">
        <v>1300</v>
      </c>
      <c r="G1492" s="226"/>
      <c r="H1492" s="228" t="s">
        <v>19</v>
      </c>
      <c r="I1492" s="230"/>
      <c r="J1492" s="226"/>
      <c r="K1492" s="226"/>
      <c r="L1492" s="231"/>
      <c r="M1492" s="232"/>
      <c r="N1492" s="233"/>
      <c r="O1492" s="233"/>
      <c r="P1492" s="233"/>
      <c r="Q1492" s="233"/>
      <c r="R1492" s="233"/>
      <c r="S1492" s="233"/>
      <c r="T1492" s="23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5" t="s">
        <v>164</v>
      </c>
      <c r="AU1492" s="235" t="s">
        <v>79</v>
      </c>
      <c r="AV1492" s="13" t="s">
        <v>77</v>
      </c>
      <c r="AW1492" s="13" t="s">
        <v>31</v>
      </c>
      <c r="AX1492" s="13" t="s">
        <v>69</v>
      </c>
      <c r="AY1492" s="235" t="s">
        <v>153</v>
      </c>
    </row>
    <row r="1493" s="14" customFormat="1">
      <c r="A1493" s="14"/>
      <c r="B1493" s="236"/>
      <c r="C1493" s="237"/>
      <c r="D1493" s="227" t="s">
        <v>164</v>
      </c>
      <c r="E1493" s="238" t="s">
        <v>19</v>
      </c>
      <c r="F1493" s="239" t="s">
        <v>1301</v>
      </c>
      <c r="G1493" s="237"/>
      <c r="H1493" s="240">
        <v>5.9950000000000001</v>
      </c>
      <c r="I1493" s="241"/>
      <c r="J1493" s="237"/>
      <c r="K1493" s="237"/>
      <c r="L1493" s="242"/>
      <c r="M1493" s="243"/>
      <c r="N1493" s="244"/>
      <c r="O1493" s="244"/>
      <c r="P1493" s="244"/>
      <c r="Q1493" s="244"/>
      <c r="R1493" s="244"/>
      <c r="S1493" s="244"/>
      <c r="T1493" s="24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6" t="s">
        <v>164</v>
      </c>
      <c r="AU1493" s="246" t="s">
        <v>79</v>
      </c>
      <c r="AV1493" s="14" t="s">
        <v>79</v>
      </c>
      <c r="AW1493" s="14" t="s">
        <v>31</v>
      </c>
      <c r="AX1493" s="14" t="s">
        <v>69</v>
      </c>
      <c r="AY1493" s="246" t="s">
        <v>153</v>
      </c>
    </row>
    <row r="1494" s="15" customFormat="1">
      <c r="A1494" s="15"/>
      <c r="B1494" s="247"/>
      <c r="C1494" s="248"/>
      <c r="D1494" s="227" t="s">
        <v>164</v>
      </c>
      <c r="E1494" s="249" t="s">
        <v>19</v>
      </c>
      <c r="F1494" s="250" t="s">
        <v>167</v>
      </c>
      <c r="G1494" s="248"/>
      <c r="H1494" s="251">
        <v>5.9950000000000001</v>
      </c>
      <c r="I1494" s="252"/>
      <c r="J1494" s="248"/>
      <c r="K1494" s="248"/>
      <c r="L1494" s="253"/>
      <c r="M1494" s="254"/>
      <c r="N1494" s="255"/>
      <c r="O1494" s="255"/>
      <c r="P1494" s="255"/>
      <c r="Q1494" s="255"/>
      <c r="R1494" s="255"/>
      <c r="S1494" s="255"/>
      <c r="T1494" s="256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57" t="s">
        <v>164</v>
      </c>
      <c r="AU1494" s="257" t="s">
        <v>79</v>
      </c>
      <c r="AV1494" s="15" t="s">
        <v>160</v>
      </c>
      <c r="AW1494" s="15" t="s">
        <v>31</v>
      </c>
      <c r="AX1494" s="15" t="s">
        <v>77</v>
      </c>
      <c r="AY1494" s="257" t="s">
        <v>153</v>
      </c>
    </row>
    <row r="1495" s="2" customFormat="1" ht="33" customHeight="1">
      <c r="A1495" s="41"/>
      <c r="B1495" s="42"/>
      <c r="C1495" s="207" t="s">
        <v>1302</v>
      </c>
      <c r="D1495" s="207" t="s">
        <v>155</v>
      </c>
      <c r="E1495" s="208" t="s">
        <v>1303</v>
      </c>
      <c r="F1495" s="209" t="s">
        <v>1304</v>
      </c>
      <c r="G1495" s="210" t="s">
        <v>158</v>
      </c>
      <c r="H1495" s="211">
        <v>7.4509999999999996</v>
      </c>
      <c r="I1495" s="212"/>
      <c r="J1495" s="213">
        <f>ROUND(I1495*H1495,2)</f>
        <v>0</v>
      </c>
      <c r="K1495" s="209" t="s">
        <v>19</v>
      </c>
      <c r="L1495" s="47"/>
      <c r="M1495" s="214" t="s">
        <v>19</v>
      </c>
      <c r="N1495" s="215" t="s">
        <v>40</v>
      </c>
      <c r="O1495" s="87"/>
      <c r="P1495" s="216">
        <f>O1495*H1495</f>
        <v>0</v>
      </c>
      <c r="Q1495" s="216">
        <v>0.019300000000000001</v>
      </c>
      <c r="R1495" s="216">
        <f>Q1495*H1495</f>
        <v>0.1438043</v>
      </c>
      <c r="S1495" s="216">
        <v>0</v>
      </c>
      <c r="T1495" s="217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18" t="s">
        <v>252</v>
      </c>
      <c r="AT1495" s="218" t="s">
        <v>155</v>
      </c>
      <c r="AU1495" s="218" t="s">
        <v>79</v>
      </c>
      <c r="AY1495" s="20" t="s">
        <v>153</v>
      </c>
      <c r="BE1495" s="219">
        <f>IF(N1495="základní",J1495,0)</f>
        <v>0</v>
      </c>
      <c r="BF1495" s="219">
        <f>IF(N1495="snížená",J1495,0)</f>
        <v>0</v>
      </c>
      <c r="BG1495" s="219">
        <f>IF(N1495="zákl. přenesená",J1495,0)</f>
        <v>0</v>
      </c>
      <c r="BH1495" s="219">
        <f>IF(N1495="sníž. přenesená",J1495,0)</f>
        <v>0</v>
      </c>
      <c r="BI1495" s="219">
        <f>IF(N1495="nulová",J1495,0)</f>
        <v>0</v>
      </c>
      <c r="BJ1495" s="20" t="s">
        <v>77</v>
      </c>
      <c r="BK1495" s="219">
        <f>ROUND(I1495*H1495,2)</f>
        <v>0</v>
      </c>
      <c r="BL1495" s="20" t="s">
        <v>252</v>
      </c>
      <c r="BM1495" s="218" t="s">
        <v>1305</v>
      </c>
    </row>
    <row r="1496" s="13" customFormat="1">
      <c r="A1496" s="13"/>
      <c r="B1496" s="225"/>
      <c r="C1496" s="226"/>
      <c r="D1496" s="227" t="s">
        <v>164</v>
      </c>
      <c r="E1496" s="228" t="s">
        <v>19</v>
      </c>
      <c r="F1496" s="229" t="s">
        <v>1306</v>
      </c>
      <c r="G1496" s="226"/>
      <c r="H1496" s="228" t="s">
        <v>19</v>
      </c>
      <c r="I1496" s="230"/>
      <c r="J1496" s="226"/>
      <c r="K1496" s="226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164</v>
      </c>
      <c r="AU1496" s="235" t="s">
        <v>79</v>
      </c>
      <c r="AV1496" s="13" t="s">
        <v>77</v>
      </c>
      <c r="AW1496" s="13" t="s">
        <v>31</v>
      </c>
      <c r="AX1496" s="13" t="s">
        <v>69</v>
      </c>
      <c r="AY1496" s="235" t="s">
        <v>153</v>
      </c>
    </row>
    <row r="1497" s="13" customFormat="1">
      <c r="A1497" s="13"/>
      <c r="B1497" s="225"/>
      <c r="C1497" s="226"/>
      <c r="D1497" s="227" t="s">
        <v>164</v>
      </c>
      <c r="E1497" s="228" t="s">
        <v>19</v>
      </c>
      <c r="F1497" s="229" t="s">
        <v>1236</v>
      </c>
      <c r="G1497" s="226"/>
      <c r="H1497" s="228" t="s">
        <v>19</v>
      </c>
      <c r="I1497" s="230"/>
      <c r="J1497" s="226"/>
      <c r="K1497" s="226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164</v>
      </c>
      <c r="AU1497" s="235" t="s">
        <v>79</v>
      </c>
      <c r="AV1497" s="13" t="s">
        <v>77</v>
      </c>
      <c r="AW1497" s="13" t="s">
        <v>31</v>
      </c>
      <c r="AX1497" s="13" t="s">
        <v>69</v>
      </c>
      <c r="AY1497" s="235" t="s">
        <v>153</v>
      </c>
    </row>
    <row r="1498" s="14" customFormat="1">
      <c r="A1498" s="14"/>
      <c r="B1498" s="236"/>
      <c r="C1498" s="237"/>
      <c r="D1498" s="227" t="s">
        <v>164</v>
      </c>
      <c r="E1498" s="238" t="s">
        <v>19</v>
      </c>
      <c r="F1498" s="239" t="s">
        <v>1307</v>
      </c>
      <c r="G1498" s="237"/>
      <c r="H1498" s="240">
        <v>3.012</v>
      </c>
      <c r="I1498" s="241"/>
      <c r="J1498" s="237"/>
      <c r="K1498" s="237"/>
      <c r="L1498" s="242"/>
      <c r="M1498" s="243"/>
      <c r="N1498" s="244"/>
      <c r="O1498" s="244"/>
      <c r="P1498" s="244"/>
      <c r="Q1498" s="244"/>
      <c r="R1498" s="244"/>
      <c r="S1498" s="244"/>
      <c r="T1498" s="24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6" t="s">
        <v>164</v>
      </c>
      <c r="AU1498" s="246" t="s">
        <v>79</v>
      </c>
      <c r="AV1498" s="14" t="s">
        <v>79</v>
      </c>
      <c r="AW1498" s="14" t="s">
        <v>31</v>
      </c>
      <c r="AX1498" s="14" t="s">
        <v>69</v>
      </c>
      <c r="AY1498" s="246" t="s">
        <v>153</v>
      </c>
    </row>
    <row r="1499" s="13" customFormat="1">
      <c r="A1499" s="13"/>
      <c r="B1499" s="225"/>
      <c r="C1499" s="226"/>
      <c r="D1499" s="227" t="s">
        <v>164</v>
      </c>
      <c r="E1499" s="228" t="s">
        <v>19</v>
      </c>
      <c r="F1499" s="229" t="s">
        <v>1308</v>
      </c>
      <c r="G1499" s="226"/>
      <c r="H1499" s="228" t="s">
        <v>19</v>
      </c>
      <c r="I1499" s="230"/>
      <c r="J1499" s="226"/>
      <c r="K1499" s="226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164</v>
      </c>
      <c r="AU1499" s="235" t="s">
        <v>79</v>
      </c>
      <c r="AV1499" s="13" t="s">
        <v>77</v>
      </c>
      <c r="AW1499" s="13" t="s">
        <v>31</v>
      </c>
      <c r="AX1499" s="13" t="s">
        <v>69</v>
      </c>
      <c r="AY1499" s="235" t="s">
        <v>153</v>
      </c>
    </row>
    <row r="1500" s="14" customFormat="1">
      <c r="A1500" s="14"/>
      <c r="B1500" s="236"/>
      <c r="C1500" s="237"/>
      <c r="D1500" s="227" t="s">
        <v>164</v>
      </c>
      <c r="E1500" s="238" t="s">
        <v>19</v>
      </c>
      <c r="F1500" s="239" t="s">
        <v>1309</v>
      </c>
      <c r="G1500" s="237"/>
      <c r="H1500" s="240">
        <v>1.3500000000000001</v>
      </c>
      <c r="I1500" s="241"/>
      <c r="J1500" s="237"/>
      <c r="K1500" s="237"/>
      <c r="L1500" s="242"/>
      <c r="M1500" s="243"/>
      <c r="N1500" s="244"/>
      <c r="O1500" s="244"/>
      <c r="P1500" s="244"/>
      <c r="Q1500" s="244"/>
      <c r="R1500" s="244"/>
      <c r="S1500" s="244"/>
      <c r="T1500" s="245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6" t="s">
        <v>164</v>
      </c>
      <c r="AU1500" s="246" t="s">
        <v>79</v>
      </c>
      <c r="AV1500" s="14" t="s">
        <v>79</v>
      </c>
      <c r="AW1500" s="14" t="s">
        <v>31</v>
      </c>
      <c r="AX1500" s="14" t="s">
        <v>69</v>
      </c>
      <c r="AY1500" s="246" t="s">
        <v>153</v>
      </c>
    </row>
    <row r="1501" s="13" customFormat="1">
      <c r="A1501" s="13"/>
      <c r="B1501" s="225"/>
      <c r="C1501" s="226"/>
      <c r="D1501" s="227" t="s">
        <v>164</v>
      </c>
      <c r="E1501" s="228" t="s">
        <v>19</v>
      </c>
      <c r="F1501" s="229" t="s">
        <v>321</v>
      </c>
      <c r="G1501" s="226"/>
      <c r="H1501" s="228" t="s">
        <v>19</v>
      </c>
      <c r="I1501" s="230"/>
      <c r="J1501" s="226"/>
      <c r="K1501" s="226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164</v>
      </c>
      <c r="AU1501" s="235" t="s">
        <v>79</v>
      </c>
      <c r="AV1501" s="13" t="s">
        <v>77</v>
      </c>
      <c r="AW1501" s="13" t="s">
        <v>31</v>
      </c>
      <c r="AX1501" s="13" t="s">
        <v>69</v>
      </c>
      <c r="AY1501" s="235" t="s">
        <v>153</v>
      </c>
    </row>
    <row r="1502" s="14" customFormat="1">
      <c r="A1502" s="14"/>
      <c r="B1502" s="236"/>
      <c r="C1502" s="237"/>
      <c r="D1502" s="227" t="s">
        <v>164</v>
      </c>
      <c r="E1502" s="238" t="s">
        <v>19</v>
      </c>
      <c r="F1502" s="239" t="s">
        <v>1310</v>
      </c>
      <c r="G1502" s="237"/>
      <c r="H1502" s="240">
        <v>1.7390000000000001</v>
      </c>
      <c r="I1502" s="241"/>
      <c r="J1502" s="237"/>
      <c r="K1502" s="237"/>
      <c r="L1502" s="242"/>
      <c r="M1502" s="243"/>
      <c r="N1502" s="244"/>
      <c r="O1502" s="244"/>
      <c r="P1502" s="244"/>
      <c r="Q1502" s="244"/>
      <c r="R1502" s="244"/>
      <c r="S1502" s="244"/>
      <c r="T1502" s="24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6" t="s">
        <v>164</v>
      </c>
      <c r="AU1502" s="246" t="s">
        <v>79</v>
      </c>
      <c r="AV1502" s="14" t="s">
        <v>79</v>
      </c>
      <c r="AW1502" s="14" t="s">
        <v>31</v>
      </c>
      <c r="AX1502" s="14" t="s">
        <v>69</v>
      </c>
      <c r="AY1502" s="246" t="s">
        <v>153</v>
      </c>
    </row>
    <row r="1503" s="14" customFormat="1">
      <c r="A1503" s="14"/>
      <c r="B1503" s="236"/>
      <c r="C1503" s="237"/>
      <c r="D1503" s="227" t="s">
        <v>164</v>
      </c>
      <c r="E1503" s="238" t="s">
        <v>19</v>
      </c>
      <c r="F1503" s="239" t="s">
        <v>1309</v>
      </c>
      <c r="G1503" s="237"/>
      <c r="H1503" s="240">
        <v>1.3500000000000001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6" t="s">
        <v>164</v>
      </c>
      <c r="AU1503" s="246" t="s">
        <v>79</v>
      </c>
      <c r="AV1503" s="14" t="s">
        <v>79</v>
      </c>
      <c r="AW1503" s="14" t="s">
        <v>31</v>
      </c>
      <c r="AX1503" s="14" t="s">
        <v>69</v>
      </c>
      <c r="AY1503" s="246" t="s">
        <v>153</v>
      </c>
    </row>
    <row r="1504" s="15" customFormat="1">
      <c r="A1504" s="15"/>
      <c r="B1504" s="247"/>
      <c r="C1504" s="248"/>
      <c r="D1504" s="227" t="s">
        <v>164</v>
      </c>
      <c r="E1504" s="249" t="s">
        <v>19</v>
      </c>
      <c r="F1504" s="250" t="s">
        <v>167</v>
      </c>
      <c r="G1504" s="248"/>
      <c r="H1504" s="251">
        <v>7.4509999999999996</v>
      </c>
      <c r="I1504" s="252"/>
      <c r="J1504" s="248"/>
      <c r="K1504" s="248"/>
      <c r="L1504" s="253"/>
      <c r="M1504" s="254"/>
      <c r="N1504" s="255"/>
      <c r="O1504" s="255"/>
      <c r="P1504" s="255"/>
      <c r="Q1504" s="255"/>
      <c r="R1504" s="255"/>
      <c r="S1504" s="255"/>
      <c r="T1504" s="256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57" t="s">
        <v>164</v>
      </c>
      <c r="AU1504" s="257" t="s">
        <v>79</v>
      </c>
      <c r="AV1504" s="15" t="s">
        <v>160</v>
      </c>
      <c r="AW1504" s="15" t="s">
        <v>31</v>
      </c>
      <c r="AX1504" s="15" t="s">
        <v>77</v>
      </c>
      <c r="AY1504" s="257" t="s">
        <v>153</v>
      </c>
    </row>
    <row r="1505" s="2" customFormat="1" ht="33" customHeight="1">
      <c r="A1505" s="41"/>
      <c r="B1505" s="42"/>
      <c r="C1505" s="207" t="s">
        <v>1311</v>
      </c>
      <c r="D1505" s="207" t="s">
        <v>155</v>
      </c>
      <c r="E1505" s="208" t="s">
        <v>1312</v>
      </c>
      <c r="F1505" s="209" t="s">
        <v>1313</v>
      </c>
      <c r="G1505" s="210" t="s">
        <v>158</v>
      </c>
      <c r="H1505" s="211">
        <v>57.719999999999999</v>
      </c>
      <c r="I1505" s="212"/>
      <c r="J1505" s="213">
        <f>ROUND(I1505*H1505,2)</f>
        <v>0</v>
      </c>
      <c r="K1505" s="209" t="s">
        <v>159</v>
      </c>
      <c r="L1505" s="47"/>
      <c r="M1505" s="214" t="s">
        <v>19</v>
      </c>
      <c r="N1505" s="215" t="s">
        <v>40</v>
      </c>
      <c r="O1505" s="87"/>
      <c r="P1505" s="216">
        <f>O1505*H1505</f>
        <v>0</v>
      </c>
      <c r="Q1505" s="216">
        <v>0.017819999999999999</v>
      </c>
      <c r="R1505" s="216">
        <f>Q1505*H1505</f>
        <v>1.0285704</v>
      </c>
      <c r="S1505" s="216">
        <v>0</v>
      </c>
      <c r="T1505" s="217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18" t="s">
        <v>252</v>
      </c>
      <c r="AT1505" s="218" t="s">
        <v>155</v>
      </c>
      <c r="AU1505" s="218" t="s">
        <v>79</v>
      </c>
      <c r="AY1505" s="20" t="s">
        <v>153</v>
      </c>
      <c r="BE1505" s="219">
        <f>IF(N1505="základní",J1505,0)</f>
        <v>0</v>
      </c>
      <c r="BF1505" s="219">
        <f>IF(N1505="snížená",J1505,0)</f>
        <v>0</v>
      </c>
      <c r="BG1505" s="219">
        <f>IF(N1505="zákl. přenesená",J1505,0)</f>
        <v>0</v>
      </c>
      <c r="BH1505" s="219">
        <f>IF(N1505="sníž. přenesená",J1505,0)</f>
        <v>0</v>
      </c>
      <c r="BI1505" s="219">
        <f>IF(N1505="nulová",J1505,0)</f>
        <v>0</v>
      </c>
      <c r="BJ1505" s="20" t="s">
        <v>77</v>
      </c>
      <c r="BK1505" s="219">
        <f>ROUND(I1505*H1505,2)</f>
        <v>0</v>
      </c>
      <c r="BL1505" s="20" t="s">
        <v>252</v>
      </c>
      <c r="BM1505" s="218" t="s">
        <v>1314</v>
      </c>
    </row>
    <row r="1506" s="2" customFormat="1">
      <c r="A1506" s="41"/>
      <c r="B1506" s="42"/>
      <c r="C1506" s="43"/>
      <c r="D1506" s="220" t="s">
        <v>162</v>
      </c>
      <c r="E1506" s="43"/>
      <c r="F1506" s="221" t="s">
        <v>1315</v>
      </c>
      <c r="G1506" s="43"/>
      <c r="H1506" s="43"/>
      <c r="I1506" s="222"/>
      <c r="J1506" s="43"/>
      <c r="K1506" s="43"/>
      <c r="L1506" s="47"/>
      <c r="M1506" s="223"/>
      <c r="N1506" s="224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162</v>
      </c>
      <c r="AU1506" s="20" t="s">
        <v>79</v>
      </c>
    </row>
    <row r="1507" s="13" customFormat="1">
      <c r="A1507" s="13"/>
      <c r="B1507" s="225"/>
      <c r="C1507" s="226"/>
      <c r="D1507" s="227" t="s">
        <v>164</v>
      </c>
      <c r="E1507" s="228" t="s">
        <v>19</v>
      </c>
      <c r="F1507" s="229" t="s">
        <v>1316</v>
      </c>
      <c r="G1507" s="226"/>
      <c r="H1507" s="228" t="s">
        <v>19</v>
      </c>
      <c r="I1507" s="230"/>
      <c r="J1507" s="226"/>
      <c r="K1507" s="226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164</v>
      </c>
      <c r="AU1507" s="235" t="s">
        <v>79</v>
      </c>
      <c r="AV1507" s="13" t="s">
        <v>77</v>
      </c>
      <c r="AW1507" s="13" t="s">
        <v>31</v>
      </c>
      <c r="AX1507" s="13" t="s">
        <v>69</v>
      </c>
      <c r="AY1507" s="235" t="s">
        <v>153</v>
      </c>
    </row>
    <row r="1508" s="13" customFormat="1">
      <c r="A1508" s="13"/>
      <c r="B1508" s="225"/>
      <c r="C1508" s="226"/>
      <c r="D1508" s="227" t="s">
        <v>164</v>
      </c>
      <c r="E1508" s="228" t="s">
        <v>19</v>
      </c>
      <c r="F1508" s="229" t="s">
        <v>282</v>
      </c>
      <c r="G1508" s="226"/>
      <c r="H1508" s="228" t="s">
        <v>19</v>
      </c>
      <c r="I1508" s="230"/>
      <c r="J1508" s="226"/>
      <c r="K1508" s="226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164</v>
      </c>
      <c r="AU1508" s="235" t="s">
        <v>79</v>
      </c>
      <c r="AV1508" s="13" t="s">
        <v>77</v>
      </c>
      <c r="AW1508" s="13" t="s">
        <v>31</v>
      </c>
      <c r="AX1508" s="13" t="s">
        <v>69</v>
      </c>
      <c r="AY1508" s="235" t="s">
        <v>153</v>
      </c>
    </row>
    <row r="1509" s="13" customFormat="1">
      <c r="A1509" s="13"/>
      <c r="B1509" s="225"/>
      <c r="C1509" s="226"/>
      <c r="D1509" s="227" t="s">
        <v>164</v>
      </c>
      <c r="E1509" s="228" t="s">
        <v>19</v>
      </c>
      <c r="F1509" s="229" t="s">
        <v>561</v>
      </c>
      <c r="G1509" s="226"/>
      <c r="H1509" s="228" t="s">
        <v>19</v>
      </c>
      <c r="I1509" s="230"/>
      <c r="J1509" s="226"/>
      <c r="K1509" s="226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164</v>
      </c>
      <c r="AU1509" s="235" t="s">
        <v>79</v>
      </c>
      <c r="AV1509" s="13" t="s">
        <v>77</v>
      </c>
      <c r="AW1509" s="13" t="s">
        <v>31</v>
      </c>
      <c r="AX1509" s="13" t="s">
        <v>69</v>
      </c>
      <c r="AY1509" s="235" t="s">
        <v>153</v>
      </c>
    </row>
    <row r="1510" s="14" customFormat="1">
      <c r="A1510" s="14"/>
      <c r="B1510" s="236"/>
      <c r="C1510" s="237"/>
      <c r="D1510" s="227" t="s">
        <v>164</v>
      </c>
      <c r="E1510" s="238" t="s">
        <v>19</v>
      </c>
      <c r="F1510" s="239" t="s">
        <v>1317</v>
      </c>
      <c r="G1510" s="237"/>
      <c r="H1510" s="240">
        <v>5.1479999999999997</v>
      </c>
      <c r="I1510" s="241"/>
      <c r="J1510" s="237"/>
      <c r="K1510" s="237"/>
      <c r="L1510" s="242"/>
      <c r="M1510" s="243"/>
      <c r="N1510" s="244"/>
      <c r="O1510" s="244"/>
      <c r="P1510" s="244"/>
      <c r="Q1510" s="244"/>
      <c r="R1510" s="244"/>
      <c r="S1510" s="244"/>
      <c r="T1510" s="245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6" t="s">
        <v>164</v>
      </c>
      <c r="AU1510" s="246" t="s">
        <v>79</v>
      </c>
      <c r="AV1510" s="14" t="s">
        <v>79</v>
      </c>
      <c r="AW1510" s="14" t="s">
        <v>31</v>
      </c>
      <c r="AX1510" s="14" t="s">
        <v>69</v>
      </c>
      <c r="AY1510" s="246" t="s">
        <v>153</v>
      </c>
    </row>
    <row r="1511" s="14" customFormat="1">
      <c r="A1511" s="14"/>
      <c r="B1511" s="236"/>
      <c r="C1511" s="237"/>
      <c r="D1511" s="227" t="s">
        <v>164</v>
      </c>
      <c r="E1511" s="238" t="s">
        <v>19</v>
      </c>
      <c r="F1511" s="239" t="s">
        <v>1318</v>
      </c>
      <c r="G1511" s="237"/>
      <c r="H1511" s="240">
        <v>6.2699999999999996</v>
      </c>
      <c r="I1511" s="241"/>
      <c r="J1511" s="237"/>
      <c r="K1511" s="237"/>
      <c r="L1511" s="242"/>
      <c r="M1511" s="243"/>
      <c r="N1511" s="244"/>
      <c r="O1511" s="244"/>
      <c r="P1511" s="244"/>
      <c r="Q1511" s="244"/>
      <c r="R1511" s="244"/>
      <c r="S1511" s="244"/>
      <c r="T1511" s="245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6" t="s">
        <v>164</v>
      </c>
      <c r="AU1511" s="246" t="s">
        <v>79</v>
      </c>
      <c r="AV1511" s="14" t="s">
        <v>79</v>
      </c>
      <c r="AW1511" s="14" t="s">
        <v>31</v>
      </c>
      <c r="AX1511" s="14" t="s">
        <v>69</v>
      </c>
      <c r="AY1511" s="246" t="s">
        <v>153</v>
      </c>
    </row>
    <row r="1512" s="13" customFormat="1">
      <c r="A1512" s="13"/>
      <c r="B1512" s="225"/>
      <c r="C1512" s="226"/>
      <c r="D1512" s="227" t="s">
        <v>164</v>
      </c>
      <c r="E1512" s="228" t="s">
        <v>19</v>
      </c>
      <c r="F1512" s="229" t="s">
        <v>364</v>
      </c>
      <c r="G1512" s="226"/>
      <c r="H1512" s="228" t="s">
        <v>19</v>
      </c>
      <c r="I1512" s="230"/>
      <c r="J1512" s="226"/>
      <c r="K1512" s="226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164</v>
      </c>
      <c r="AU1512" s="235" t="s">
        <v>79</v>
      </c>
      <c r="AV1512" s="13" t="s">
        <v>77</v>
      </c>
      <c r="AW1512" s="13" t="s">
        <v>31</v>
      </c>
      <c r="AX1512" s="13" t="s">
        <v>69</v>
      </c>
      <c r="AY1512" s="235" t="s">
        <v>153</v>
      </c>
    </row>
    <row r="1513" s="14" customFormat="1">
      <c r="A1513" s="14"/>
      <c r="B1513" s="236"/>
      <c r="C1513" s="237"/>
      <c r="D1513" s="227" t="s">
        <v>164</v>
      </c>
      <c r="E1513" s="238" t="s">
        <v>19</v>
      </c>
      <c r="F1513" s="239" t="s">
        <v>1319</v>
      </c>
      <c r="G1513" s="237"/>
      <c r="H1513" s="240">
        <v>2.5910000000000002</v>
      </c>
      <c r="I1513" s="241"/>
      <c r="J1513" s="237"/>
      <c r="K1513" s="237"/>
      <c r="L1513" s="242"/>
      <c r="M1513" s="243"/>
      <c r="N1513" s="244"/>
      <c r="O1513" s="244"/>
      <c r="P1513" s="244"/>
      <c r="Q1513" s="244"/>
      <c r="R1513" s="244"/>
      <c r="S1513" s="244"/>
      <c r="T1513" s="24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6" t="s">
        <v>164</v>
      </c>
      <c r="AU1513" s="246" t="s">
        <v>79</v>
      </c>
      <c r="AV1513" s="14" t="s">
        <v>79</v>
      </c>
      <c r="AW1513" s="14" t="s">
        <v>31</v>
      </c>
      <c r="AX1513" s="14" t="s">
        <v>69</v>
      </c>
      <c r="AY1513" s="246" t="s">
        <v>153</v>
      </c>
    </row>
    <row r="1514" s="13" customFormat="1">
      <c r="A1514" s="13"/>
      <c r="B1514" s="225"/>
      <c r="C1514" s="226"/>
      <c r="D1514" s="227" t="s">
        <v>164</v>
      </c>
      <c r="E1514" s="228" t="s">
        <v>19</v>
      </c>
      <c r="F1514" s="229" t="s">
        <v>1320</v>
      </c>
      <c r="G1514" s="226"/>
      <c r="H1514" s="228" t="s">
        <v>19</v>
      </c>
      <c r="I1514" s="230"/>
      <c r="J1514" s="226"/>
      <c r="K1514" s="226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164</v>
      </c>
      <c r="AU1514" s="235" t="s">
        <v>79</v>
      </c>
      <c r="AV1514" s="13" t="s">
        <v>77</v>
      </c>
      <c r="AW1514" s="13" t="s">
        <v>31</v>
      </c>
      <c r="AX1514" s="13" t="s">
        <v>69</v>
      </c>
      <c r="AY1514" s="235" t="s">
        <v>153</v>
      </c>
    </row>
    <row r="1515" s="14" customFormat="1">
      <c r="A1515" s="14"/>
      <c r="B1515" s="236"/>
      <c r="C1515" s="237"/>
      <c r="D1515" s="227" t="s">
        <v>164</v>
      </c>
      <c r="E1515" s="238" t="s">
        <v>19</v>
      </c>
      <c r="F1515" s="239" t="s">
        <v>1321</v>
      </c>
      <c r="G1515" s="237"/>
      <c r="H1515" s="240">
        <v>3.0750000000000002</v>
      </c>
      <c r="I1515" s="241"/>
      <c r="J1515" s="237"/>
      <c r="K1515" s="237"/>
      <c r="L1515" s="242"/>
      <c r="M1515" s="243"/>
      <c r="N1515" s="244"/>
      <c r="O1515" s="244"/>
      <c r="P1515" s="244"/>
      <c r="Q1515" s="244"/>
      <c r="R1515" s="244"/>
      <c r="S1515" s="244"/>
      <c r="T1515" s="245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46" t="s">
        <v>164</v>
      </c>
      <c r="AU1515" s="246" t="s">
        <v>79</v>
      </c>
      <c r="AV1515" s="14" t="s">
        <v>79</v>
      </c>
      <c r="AW1515" s="14" t="s">
        <v>31</v>
      </c>
      <c r="AX1515" s="14" t="s">
        <v>69</v>
      </c>
      <c r="AY1515" s="246" t="s">
        <v>153</v>
      </c>
    </row>
    <row r="1516" s="13" customFormat="1">
      <c r="A1516" s="13"/>
      <c r="B1516" s="225"/>
      <c r="C1516" s="226"/>
      <c r="D1516" s="227" t="s">
        <v>164</v>
      </c>
      <c r="E1516" s="228" t="s">
        <v>19</v>
      </c>
      <c r="F1516" s="229" t="s">
        <v>597</v>
      </c>
      <c r="G1516" s="226"/>
      <c r="H1516" s="228" t="s">
        <v>19</v>
      </c>
      <c r="I1516" s="230"/>
      <c r="J1516" s="226"/>
      <c r="K1516" s="226"/>
      <c r="L1516" s="231"/>
      <c r="M1516" s="232"/>
      <c r="N1516" s="233"/>
      <c r="O1516" s="233"/>
      <c r="P1516" s="233"/>
      <c r="Q1516" s="233"/>
      <c r="R1516" s="233"/>
      <c r="S1516" s="233"/>
      <c r="T1516" s="23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5" t="s">
        <v>164</v>
      </c>
      <c r="AU1516" s="235" t="s">
        <v>79</v>
      </c>
      <c r="AV1516" s="13" t="s">
        <v>77</v>
      </c>
      <c r="AW1516" s="13" t="s">
        <v>31</v>
      </c>
      <c r="AX1516" s="13" t="s">
        <v>69</v>
      </c>
      <c r="AY1516" s="235" t="s">
        <v>153</v>
      </c>
    </row>
    <row r="1517" s="14" customFormat="1">
      <c r="A1517" s="14"/>
      <c r="B1517" s="236"/>
      <c r="C1517" s="237"/>
      <c r="D1517" s="227" t="s">
        <v>164</v>
      </c>
      <c r="E1517" s="238" t="s">
        <v>19</v>
      </c>
      <c r="F1517" s="239" t="s">
        <v>1322</v>
      </c>
      <c r="G1517" s="237"/>
      <c r="H1517" s="240">
        <v>3.1379999999999999</v>
      </c>
      <c r="I1517" s="241"/>
      <c r="J1517" s="237"/>
      <c r="K1517" s="237"/>
      <c r="L1517" s="242"/>
      <c r="M1517" s="243"/>
      <c r="N1517" s="244"/>
      <c r="O1517" s="244"/>
      <c r="P1517" s="244"/>
      <c r="Q1517" s="244"/>
      <c r="R1517" s="244"/>
      <c r="S1517" s="244"/>
      <c r="T1517" s="245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46" t="s">
        <v>164</v>
      </c>
      <c r="AU1517" s="246" t="s">
        <v>79</v>
      </c>
      <c r="AV1517" s="14" t="s">
        <v>79</v>
      </c>
      <c r="AW1517" s="14" t="s">
        <v>31</v>
      </c>
      <c r="AX1517" s="14" t="s">
        <v>69</v>
      </c>
      <c r="AY1517" s="246" t="s">
        <v>153</v>
      </c>
    </row>
    <row r="1518" s="13" customFormat="1">
      <c r="A1518" s="13"/>
      <c r="B1518" s="225"/>
      <c r="C1518" s="226"/>
      <c r="D1518" s="227" t="s">
        <v>164</v>
      </c>
      <c r="E1518" s="228" t="s">
        <v>19</v>
      </c>
      <c r="F1518" s="229" t="s">
        <v>1238</v>
      </c>
      <c r="G1518" s="226"/>
      <c r="H1518" s="228" t="s">
        <v>19</v>
      </c>
      <c r="I1518" s="230"/>
      <c r="J1518" s="226"/>
      <c r="K1518" s="226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164</v>
      </c>
      <c r="AU1518" s="235" t="s">
        <v>79</v>
      </c>
      <c r="AV1518" s="13" t="s">
        <v>77</v>
      </c>
      <c r="AW1518" s="13" t="s">
        <v>31</v>
      </c>
      <c r="AX1518" s="13" t="s">
        <v>69</v>
      </c>
      <c r="AY1518" s="235" t="s">
        <v>153</v>
      </c>
    </row>
    <row r="1519" s="14" customFormat="1">
      <c r="A1519" s="14"/>
      <c r="B1519" s="236"/>
      <c r="C1519" s="237"/>
      <c r="D1519" s="227" t="s">
        <v>164</v>
      </c>
      <c r="E1519" s="238" t="s">
        <v>19</v>
      </c>
      <c r="F1519" s="239" t="s">
        <v>1323</v>
      </c>
      <c r="G1519" s="237"/>
      <c r="H1519" s="240">
        <v>6.2480000000000002</v>
      </c>
      <c r="I1519" s="241"/>
      <c r="J1519" s="237"/>
      <c r="K1519" s="237"/>
      <c r="L1519" s="242"/>
      <c r="M1519" s="243"/>
      <c r="N1519" s="244"/>
      <c r="O1519" s="244"/>
      <c r="P1519" s="244"/>
      <c r="Q1519" s="244"/>
      <c r="R1519" s="244"/>
      <c r="S1519" s="244"/>
      <c r="T1519" s="24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6" t="s">
        <v>164</v>
      </c>
      <c r="AU1519" s="246" t="s">
        <v>79</v>
      </c>
      <c r="AV1519" s="14" t="s">
        <v>79</v>
      </c>
      <c r="AW1519" s="14" t="s">
        <v>31</v>
      </c>
      <c r="AX1519" s="14" t="s">
        <v>69</v>
      </c>
      <c r="AY1519" s="246" t="s">
        <v>153</v>
      </c>
    </row>
    <row r="1520" s="13" customFormat="1">
      <c r="A1520" s="13"/>
      <c r="B1520" s="225"/>
      <c r="C1520" s="226"/>
      <c r="D1520" s="227" t="s">
        <v>164</v>
      </c>
      <c r="E1520" s="228" t="s">
        <v>19</v>
      </c>
      <c r="F1520" s="229" t="s">
        <v>626</v>
      </c>
      <c r="G1520" s="226"/>
      <c r="H1520" s="228" t="s">
        <v>19</v>
      </c>
      <c r="I1520" s="230"/>
      <c r="J1520" s="226"/>
      <c r="K1520" s="226"/>
      <c r="L1520" s="231"/>
      <c r="M1520" s="232"/>
      <c r="N1520" s="233"/>
      <c r="O1520" s="233"/>
      <c r="P1520" s="233"/>
      <c r="Q1520" s="233"/>
      <c r="R1520" s="233"/>
      <c r="S1520" s="233"/>
      <c r="T1520" s="23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5" t="s">
        <v>164</v>
      </c>
      <c r="AU1520" s="235" t="s">
        <v>79</v>
      </c>
      <c r="AV1520" s="13" t="s">
        <v>77</v>
      </c>
      <c r="AW1520" s="13" t="s">
        <v>31</v>
      </c>
      <c r="AX1520" s="13" t="s">
        <v>69</v>
      </c>
      <c r="AY1520" s="235" t="s">
        <v>153</v>
      </c>
    </row>
    <row r="1521" s="14" customFormat="1">
      <c r="A1521" s="14"/>
      <c r="B1521" s="236"/>
      <c r="C1521" s="237"/>
      <c r="D1521" s="227" t="s">
        <v>164</v>
      </c>
      <c r="E1521" s="238" t="s">
        <v>19</v>
      </c>
      <c r="F1521" s="239" t="s">
        <v>1324</v>
      </c>
      <c r="G1521" s="237"/>
      <c r="H1521" s="240">
        <v>13.946999999999999</v>
      </c>
      <c r="I1521" s="241"/>
      <c r="J1521" s="237"/>
      <c r="K1521" s="237"/>
      <c r="L1521" s="242"/>
      <c r="M1521" s="243"/>
      <c r="N1521" s="244"/>
      <c r="O1521" s="244"/>
      <c r="P1521" s="244"/>
      <c r="Q1521" s="244"/>
      <c r="R1521" s="244"/>
      <c r="S1521" s="244"/>
      <c r="T1521" s="245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46" t="s">
        <v>164</v>
      </c>
      <c r="AU1521" s="246" t="s">
        <v>79</v>
      </c>
      <c r="AV1521" s="14" t="s">
        <v>79</v>
      </c>
      <c r="AW1521" s="14" t="s">
        <v>31</v>
      </c>
      <c r="AX1521" s="14" t="s">
        <v>69</v>
      </c>
      <c r="AY1521" s="246" t="s">
        <v>153</v>
      </c>
    </row>
    <row r="1522" s="13" customFormat="1">
      <c r="A1522" s="13"/>
      <c r="B1522" s="225"/>
      <c r="C1522" s="226"/>
      <c r="D1522" s="227" t="s">
        <v>164</v>
      </c>
      <c r="E1522" s="228" t="s">
        <v>19</v>
      </c>
      <c r="F1522" s="229" t="s">
        <v>618</v>
      </c>
      <c r="G1522" s="226"/>
      <c r="H1522" s="228" t="s">
        <v>19</v>
      </c>
      <c r="I1522" s="230"/>
      <c r="J1522" s="226"/>
      <c r="K1522" s="226"/>
      <c r="L1522" s="231"/>
      <c r="M1522" s="232"/>
      <c r="N1522" s="233"/>
      <c r="O1522" s="233"/>
      <c r="P1522" s="233"/>
      <c r="Q1522" s="233"/>
      <c r="R1522" s="233"/>
      <c r="S1522" s="233"/>
      <c r="T1522" s="23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5" t="s">
        <v>164</v>
      </c>
      <c r="AU1522" s="235" t="s">
        <v>79</v>
      </c>
      <c r="AV1522" s="13" t="s">
        <v>77</v>
      </c>
      <c r="AW1522" s="13" t="s">
        <v>31</v>
      </c>
      <c r="AX1522" s="13" t="s">
        <v>69</v>
      </c>
      <c r="AY1522" s="235" t="s">
        <v>153</v>
      </c>
    </row>
    <row r="1523" s="14" customFormat="1">
      <c r="A1523" s="14"/>
      <c r="B1523" s="236"/>
      <c r="C1523" s="237"/>
      <c r="D1523" s="227" t="s">
        <v>164</v>
      </c>
      <c r="E1523" s="238" t="s">
        <v>19</v>
      </c>
      <c r="F1523" s="239" t="s">
        <v>1325</v>
      </c>
      <c r="G1523" s="237"/>
      <c r="H1523" s="240">
        <v>3.2050000000000001</v>
      </c>
      <c r="I1523" s="241"/>
      <c r="J1523" s="237"/>
      <c r="K1523" s="237"/>
      <c r="L1523" s="242"/>
      <c r="M1523" s="243"/>
      <c r="N1523" s="244"/>
      <c r="O1523" s="244"/>
      <c r="P1523" s="244"/>
      <c r="Q1523" s="244"/>
      <c r="R1523" s="244"/>
      <c r="S1523" s="244"/>
      <c r="T1523" s="245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46" t="s">
        <v>164</v>
      </c>
      <c r="AU1523" s="246" t="s">
        <v>79</v>
      </c>
      <c r="AV1523" s="14" t="s">
        <v>79</v>
      </c>
      <c r="AW1523" s="14" t="s">
        <v>31</v>
      </c>
      <c r="AX1523" s="14" t="s">
        <v>69</v>
      </c>
      <c r="AY1523" s="246" t="s">
        <v>153</v>
      </c>
    </row>
    <row r="1524" s="13" customFormat="1">
      <c r="A1524" s="13"/>
      <c r="B1524" s="225"/>
      <c r="C1524" s="226"/>
      <c r="D1524" s="227" t="s">
        <v>164</v>
      </c>
      <c r="E1524" s="228" t="s">
        <v>19</v>
      </c>
      <c r="F1524" s="229" t="s">
        <v>1326</v>
      </c>
      <c r="G1524" s="226"/>
      <c r="H1524" s="228" t="s">
        <v>19</v>
      </c>
      <c r="I1524" s="230"/>
      <c r="J1524" s="226"/>
      <c r="K1524" s="226"/>
      <c r="L1524" s="231"/>
      <c r="M1524" s="232"/>
      <c r="N1524" s="233"/>
      <c r="O1524" s="233"/>
      <c r="P1524" s="233"/>
      <c r="Q1524" s="233"/>
      <c r="R1524" s="233"/>
      <c r="S1524" s="233"/>
      <c r="T1524" s="23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5" t="s">
        <v>164</v>
      </c>
      <c r="AU1524" s="235" t="s">
        <v>79</v>
      </c>
      <c r="AV1524" s="13" t="s">
        <v>77</v>
      </c>
      <c r="AW1524" s="13" t="s">
        <v>31</v>
      </c>
      <c r="AX1524" s="13" t="s">
        <v>69</v>
      </c>
      <c r="AY1524" s="235" t="s">
        <v>153</v>
      </c>
    </row>
    <row r="1525" s="14" customFormat="1">
      <c r="A1525" s="14"/>
      <c r="B1525" s="236"/>
      <c r="C1525" s="237"/>
      <c r="D1525" s="227" t="s">
        <v>164</v>
      </c>
      <c r="E1525" s="238" t="s">
        <v>19</v>
      </c>
      <c r="F1525" s="239" t="s">
        <v>1327</v>
      </c>
      <c r="G1525" s="237"/>
      <c r="H1525" s="240">
        <v>3.5379999999999998</v>
      </c>
      <c r="I1525" s="241"/>
      <c r="J1525" s="237"/>
      <c r="K1525" s="237"/>
      <c r="L1525" s="242"/>
      <c r="M1525" s="243"/>
      <c r="N1525" s="244"/>
      <c r="O1525" s="244"/>
      <c r="P1525" s="244"/>
      <c r="Q1525" s="244"/>
      <c r="R1525" s="244"/>
      <c r="S1525" s="244"/>
      <c r="T1525" s="24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6" t="s">
        <v>164</v>
      </c>
      <c r="AU1525" s="246" t="s">
        <v>79</v>
      </c>
      <c r="AV1525" s="14" t="s">
        <v>79</v>
      </c>
      <c r="AW1525" s="14" t="s">
        <v>31</v>
      </c>
      <c r="AX1525" s="14" t="s">
        <v>69</v>
      </c>
      <c r="AY1525" s="246" t="s">
        <v>153</v>
      </c>
    </row>
    <row r="1526" s="13" customFormat="1">
      <c r="A1526" s="13"/>
      <c r="B1526" s="225"/>
      <c r="C1526" s="226"/>
      <c r="D1526" s="227" t="s">
        <v>164</v>
      </c>
      <c r="E1526" s="228" t="s">
        <v>19</v>
      </c>
      <c r="F1526" s="229" t="s">
        <v>1328</v>
      </c>
      <c r="G1526" s="226"/>
      <c r="H1526" s="228" t="s">
        <v>19</v>
      </c>
      <c r="I1526" s="230"/>
      <c r="J1526" s="226"/>
      <c r="K1526" s="226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164</v>
      </c>
      <c r="AU1526" s="235" t="s">
        <v>79</v>
      </c>
      <c r="AV1526" s="13" t="s">
        <v>77</v>
      </c>
      <c r="AW1526" s="13" t="s">
        <v>31</v>
      </c>
      <c r="AX1526" s="13" t="s">
        <v>69</v>
      </c>
      <c r="AY1526" s="235" t="s">
        <v>153</v>
      </c>
    </row>
    <row r="1527" s="14" customFormat="1">
      <c r="A1527" s="14"/>
      <c r="B1527" s="236"/>
      <c r="C1527" s="237"/>
      <c r="D1527" s="227" t="s">
        <v>164</v>
      </c>
      <c r="E1527" s="238" t="s">
        <v>19</v>
      </c>
      <c r="F1527" s="239" t="s">
        <v>1329</v>
      </c>
      <c r="G1527" s="237"/>
      <c r="H1527" s="240">
        <v>6.5449999999999999</v>
      </c>
      <c r="I1527" s="241"/>
      <c r="J1527" s="237"/>
      <c r="K1527" s="237"/>
      <c r="L1527" s="242"/>
      <c r="M1527" s="243"/>
      <c r="N1527" s="244"/>
      <c r="O1527" s="244"/>
      <c r="P1527" s="244"/>
      <c r="Q1527" s="244"/>
      <c r="R1527" s="244"/>
      <c r="S1527" s="244"/>
      <c r="T1527" s="24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6" t="s">
        <v>164</v>
      </c>
      <c r="AU1527" s="246" t="s">
        <v>79</v>
      </c>
      <c r="AV1527" s="14" t="s">
        <v>79</v>
      </c>
      <c r="AW1527" s="14" t="s">
        <v>31</v>
      </c>
      <c r="AX1527" s="14" t="s">
        <v>69</v>
      </c>
      <c r="AY1527" s="246" t="s">
        <v>153</v>
      </c>
    </row>
    <row r="1528" s="13" customFormat="1">
      <c r="A1528" s="13"/>
      <c r="B1528" s="225"/>
      <c r="C1528" s="226"/>
      <c r="D1528" s="227" t="s">
        <v>164</v>
      </c>
      <c r="E1528" s="228" t="s">
        <v>19</v>
      </c>
      <c r="F1528" s="229" t="s">
        <v>1259</v>
      </c>
      <c r="G1528" s="226"/>
      <c r="H1528" s="228" t="s">
        <v>19</v>
      </c>
      <c r="I1528" s="230"/>
      <c r="J1528" s="226"/>
      <c r="K1528" s="226"/>
      <c r="L1528" s="231"/>
      <c r="M1528" s="232"/>
      <c r="N1528" s="233"/>
      <c r="O1528" s="233"/>
      <c r="P1528" s="233"/>
      <c r="Q1528" s="233"/>
      <c r="R1528" s="233"/>
      <c r="S1528" s="233"/>
      <c r="T1528" s="23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5" t="s">
        <v>164</v>
      </c>
      <c r="AU1528" s="235" t="s">
        <v>79</v>
      </c>
      <c r="AV1528" s="13" t="s">
        <v>77</v>
      </c>
      <c r="AW1528" s="13" t="s">
        <v>31</v>
      </c>
      <c r="AX1528" s="13" t="s">
        <v>69</v>
      </c>
      <c r="AY1528" s="235" t="s">
        <v>153</v>
      </c>
    </row>
    <row r="1529" s="14" customFormat="1">
      <c r="A1529" s="14"/>
      <c r="B1529" s="236"/>
      <c r="C1529" s="237"/>
      <c r="D1529" s="227" t="s">
        <v>164</v>
      </c>
      <c r="E1529" s="238" t="s">
        <v>19</v>
      </c>
      <c r="F1529" s="239" t="s">
        <v>1330</v>
      </c>
      <c r="G1529" s="237"/>
      <c r="H1529" s="240">
        <v>4.0149999999999997</v>
      </c>
      <c r="I1529" s="241"/>
      <c r="J1529" s="237"/>
      <c r="K1529" s="237"/>
      <c r="L1529" s="242"/>
      <c r="M1529" s="243"/>
      <c r="N1529" s="244"/>
      <c r="O1529" s="244"/>
      <c r="P1529" s="244"/>
      <c r="Q1529" s="244"/>
      <c r="R1529" s="244"/>
      <c r="S1529" s="244"/>
      <c r="T1529" s="24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46" t="s">
        <v>164</v>
      </c>
      <c r="AU1529" s="246" t="s">
        <v>79</v>
      </c>
      <c r="AV1529" s="14" t="s">
        <v>79</v>
      </c>
      <c r="AW1529" s="14" t="s">
        <v>31</v>
      </c>
      <c r="AX1529" s="14" t="s">
        <v>69</v>
      </c>
      <c r="AY1529" s="246" t="s">
        <v>153</v>
      </c>
    </row>
    <row r="1530" s="15" customFormat="1">
      <c r="A1530" s="15"/>
      <c r="B1530" s="247"/>
      <c r="C1530" s="248"/>
      <c r="D1530" s="227" t="s">
        <v>164</v>
      </c>
      <c r="E1530" s="249" t="s">
        <v>19</v>
      </c>
      <c r="F1530" s="250" t="s">
        <v>167</v>
      </c>
      <c r="G1530" s="248"/>
      <c r="H1530" s="251">
        <v>57.719999999999999</v>
      </c>
      <c r="I1530" s="252"/>
      <c r="J1530" s="248"/>
      <c r="K1530" s="248"/>
      <c r="L1530" s="253"/>
      <c r="M1530" s="254"/>
      <c r="N1530" s="255"/>
      <c r="O1530" s="255"/>
      <c r="P1530" s="255"/>
      <c r="Q1530" s="255"/>
      <c r="R1530" s="255"/>
      <c r="S1530" s="255"/>
      <c r="T1530" s="256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57" t="s">
        <v>164</v>
      </c>
      <c r="AU1530" s="257" t="s">
        <v>79</v>
      </c>
      <c r="AV1530" s="15" t="s">
        <v>160</v>
      </c>
      <c r="AW1530" s="15" t="s">
        <v>31</v>
      </c>
      <c r="AX1530" s="15" t="s">
        <v>77</v>
      </c>
      <c r="AY1530" s="257" t="s">
        <v>153</v>
      </c>
    </row>
    <row r="1531" s="2" customFormat="1" ht="24.15" customHeight="1">
      <c r="A1531" s="41"/>
      <c r="B1531" s="42"/>
      <c r="C1531" s="207" t="s">
        <v>1331</v>
      </c>
      <c r="D1531" s="207" t="s">
        <v>155</v>
      </c>
      <c r="E1531" s="208" t="s">
        <v>1332</v>
      </c>
      <c r="F1531" s="209" t="s">
        <v>1333</v>
      </c>
      <c r="G1531" s="210" t="s">
        <v>158</v>
      </c>
      <c r="H1531" s="211">
        <v>65.171000000000006</v>
      </c>
      <c r="I1531" s="212"/>
      <c r="J1531" s="213">
        <f>ROUND(I1531*H1531,2)</f>
        <v>0</v>
      </c>
      <c r="K1531" s="209" t="s">
        <v>159</v>
      </c>
      <c r="L1531" s="47"/>
      <c r="M1531" s="214" t="s">
        <v>19</v>
      </c>
      <c r="N1531" s="215" t="s">
        <v>40</v>
      </c>
      <c r="O1531" s="87"/>
      <c r="P1531" s="216">
        <f>O1531*H1531</f>
        <v>0</v>
      </c>
      <c r="Q1531" s="216">
        <v>0.00010000000000000001</v>
      </c>
      <c r="R1531" s="216">
        <f>Q1531*H1531</f>
        <v>0.0065171000000000014</v>
      </c>
      <c r="S1531" s="216">
        <v>0</v>
      </c>
      <c r="T1531" s="217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18" t="s">
        <v>252</v>
      </c>
      <c r="AT1531" s="218" t="s">
        <v>155</v>
      </c>
      <c r="AU1531" s="218" t="s">
        <v>79</v>
      </c>
      <c r="AY1531" s="20" t="s">
        <v>153</v>
      </c>
      <c r="BE1531" s="219">
        <f>IF(N1531="základní",J1531,0)</f>
        <v>0</v>
      </c>
      <c r="BF1531" s="219">
        <f>IF(N1531="snížená",J1531,0)</f>
        <v>0</v>
      </c>
      <c r="BG1531" s="219">
        <f>IF(N1531="zákl. přenesená",J1531,0)</f>
        <v>0</v>
      </c>
      <c r="BH1531" s="219">
        <f>IF(N1531="sníž. přenesená",J1531,0)</f>
        <v>0</v>
      </c>
      <c r="BI1531" s="219">
        <f>IF(N1531="nulová",J1531,0)</f>
        <v>0</v>
      </c>
      <c r="BJ1531" s="20" t="s">
        <v>77</v>
      </c>
      <c r="BK1531" s="219">
        <f>ROUND(I1531*H1531,2)</f>
        <v>0</v>
      </c>
      <c r="BL1531" s="20" t="s">
        <v>252</v>
      </c>
      <c r="BM1531" s="218" t="s">
        <v>1334</v>
      </c>
    </row>
    <row r="1532" s="2" customFormat="1">
      <c r="A1532" s="41"/>
      <c r="B1532" s="42"/>
      <c r="C1532" s="43"/>
      <c r="D1532" s="220" t="s">
        <v>162</v>
      </c>
      <c r="E1532" s="43"/>
      <c r="F1532" s="221" t="s">
        <v>1335</v>
      </c>
      <c r="G1532" s="43"/>
      <c r="H1532" s="43"/>
      <c r="I1532" s="222"/>
      <c r="J1532" s="43"/>
      <c r="K1532" s="43"/>
      <c r="L1532" s="47"/>
      <c r="M1532" s="223"/>
      <c r="N1532" s="224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162</v>
      </c>
      <c r="AU1532" s="20" t="s">
        <v>79</v>
      </c>
    </row>
    <row r="1533" s="14" customFormat="1">
      <c r="A1533" s="14"/>
      <c r="B1533" s="236"/>
      <c r="C1533" s="237"/>
      <c r="D1533" s="227" t="s">
        <v>164</v>
      </c>
      <c r="E1533" s="238" t="s">
        <v>19</v>
      </c>
      <c r="F1533" s="239" t="s">
        <v>1336</v>
      </c>
      <c r="G1533" s="237"/>
      <c r="H1533" s="240">
        <v>65.171000000000006</v>
      </c>
      <c r="I1533" s="241"/>
      <c r="J1533" s="237"/>
      <c r="K1533" s="237"/>
      <c r="L1533" s="242"/>
      <c r="M1533" s="243"/>
      <c r="N1533" s="244"/>
      <c r="O1533" s="244"/>
      <c r="P1533" s="244"/>
      <c r="Q1533" s="244"/>
      <c r="R1533" s="244"/>
      <c r="S1533" s="244"/>
      <c r="T1533" s="24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46" t="s">
        <v>164</v>
      </c>
      <c r="AU1533" s="246" t="s">
        <v>79</v>
      </c>
      <c r="AV1533" s="14" t="s">
        <v>79</v>
      </c>
      <c r="AW1533" s="14" t="s">
        <v>31</v>
      </c>
      <c r="AX1533" s="14" t="s">
        <v>69</v>
      </c>
      <c r="AY1533" s="246" t="s">
        <v>153</v>
      </c>
    </row>
    <row r="1534" s="15" customFormat="1">
      <c r="A1534" s="15"/>
      <c r="B1534" s="247"/>
      <c r="C1534" s="248"/>
      <c r="D1534" s="227" t="s">
        <v>164</v>
      </c>
      <c r="E1534" s="249" t="s">
        <v>19</v>
      </c>
      <c r="F1534" s="250" t="s">
        <v>167</v>
      </c>
      <c r="G1534" s="248"/>
      <c r="H1534" s="251">
        <v>65.171000000000006</v>
      </c>
      <c r="I1534" s="252"/>
      <c r="J1534" s="248"/>
      <c r="K1534" s="248"/>
      <c r="L1534" s="253"/>
      <c r="M1534" s="254"/>
      <c r="N1534" s="255"/>
      <c r="O1534" s="255"/>
      <c r="P1534" s="255"/>
      <c r="Q1534" s="255"/>
      <c r="R1534" s="255"/>
      <c r="S1534" s="255"/>
      <c r="T1534" s="256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57" t="s">
        <v>164</v>
      </c>
      <c r="AU1534" s="257" t="s">
        <v>79</v>
      </c>
      <c r="AV1534" s="15" t="s">
        <v>160</v>
      </c>
      <c r="AW1534" s="15" t="s">
        <v>31</v>
      </c>
      <c r="AX1534" s="15" t="s">
        <v>77</v>
      </c>
      <c r="AY1534" s="257" t="s">
        <v>153</v>
      </c>
    </row>
    <row r="1535" s="2" customFormat="1" ht="24.15" customHeight="1">
      <c r="A1535" s="41"/>
      <c r="B1535" s="42"/>
      <c r="C1535" s="207" t="s">
        <v>1337</v>
      </c>
      <c r="D1535" s="207" t="s">
        <v>155</v>
      </c>
      <c r="E1535" s="208" t="s">
        <v>1338</v>
      </c>
      <c r="F1535" s="209" t="s">
        <v>1339</v>
      </c>
      <c r="G1535" s="210" t="s">
        <v>371</v>
      </c>
      <c r="H1535" s="211">
        <v>30</v>
      </c>
      <c r="I1535" s="212"/>
      <c r="J1535" s="213">
        <f>ROUND(I1535*H1535,2)</f>
        <v>0</v>
      </c>
      <c r="K1535" s="209" t="s">
        <v>159</v>
      </c>
      <c r="L1535" s="47"/>
      <c r="M1535" s="214" t="s">
        <v>19</v>
      </c>
      <c r="N1535" s="215" t="s">
        <v>40</v>
      </c>
      <c r="O1535" s="87"/>
      <c r="P1535" s="216">
        <f>O1535*H1535</f>
        <v>0</v>
      </c>
      <c r="Q1535" s="216">
        <v>0.00018000000000000001</v>
      </c>
      <c r="R1535" s="216">
        <f>Q1535*H1535</f>
        <v>0.0054000000000000003</v>
      </c>
      <c r="S1535" s="216">
        <v>0</v>
      </c>
      <c r="T1535" s="217">
        <f>S1535*H1535</f>
        <v>0</v>
      </c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R1535" s="218" t="s">
        <v>252</v>
      </c>
      <c r="AT1535" s="218" t="s">
        <v>155</v>
      </c>
      <c r="AU1535" s="218" t="s">
        <v>79</v>
      </c>
      <c r="AY1535" s="20" t="s">
        <v>153</v>
      </c>
      <c r="BE1535" s="219">
        <f>IF(N1535="základní",J1535,0)</f>
        <v>0</v>
      </c>
      <c r="BF1535" s="219">
        <f>IF(N1535="snížená",J1535,0)</f>
        <v>0</v>
      </c>
      <c r="BG1535" s="219">
        <f>IF(N1535="zákl. přenesená",J1535,0)</f>
        <v>0</v>
      </c>
      <c r="BH1535" s="219">
        <f>IF(N1535="sníž. přenesená",J1535,0)</f>
        <v>0</v>
      </c>
      <c r="BI1535" s="219">
        <f>IF(N1535="nulová",J1535,0)</f>
        <v>0</v>
      </c>
      <c r="BJ1535" s="20" t="s">
        <v>77</v>
      </c>
      <c r="BK1535" s="219">
        <f>ROUND(I1535*H1535,2)</f>
        <v>0</v>
      </c>
      <c r="BL1535" s="20" t="s">
        <v>252</v>
      </c>
      <c r="BM1535" s="218" t="s">
        <v>1340</v>
      </c>
    </row>
    <row r="1536" s="2" customFormat="1">
      <c r="A1536" s="41"/>
      <c r="B1536" s="42"/>
      <c r="C1536" s="43"/>
      <c r="D1536" s="220" t="s">
        <v>162</v>
      </c>
      <c r="E1536" s="43"/>
      <c r="F1536" s="221" t="s">
        <v>1341</v>
      </c>
      <c r="G1536" s="43"/>
      <c r="H1536" s="43"/>
      <c r="I1536" s="222"/>
      <c r="J1536" s="43"/>
      <c r="K1536" s="43"/>
      <c r="L1536" s="47"/>
      <c r="M1536" s="223"/>
      <c r="N1536" s="224"/>
      <c r="O1536" s="87"/>
      <c r="P1536" s="87"/>
      <c r="Q1536" s="87"/>
      <c r="R1536" s="87"/>
      <c r="S1536" s="87"/>
      <c r="T1536" s="88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T1536" s="20" t="s">
        <v>162</v>
      </c>
      <c r="AU1536" s="20" t="s">
        <v>79</v>
      </c>
    </row>
    <row r="1537" s="2" customFormat="1" ht="24.15" customHeight="1">
      <c r="A1537" s="41"/>
      <c r="B1537" s="42"/>
      <c r="C1537" s="207" t="s">
        <v>1342</v>
      </c>
      <c r="D1537" s="207" t="s">
        <v>155</v>
      </c>
      <c r="E1537" s="208" t="s">
        <v>1343</v>
      </c>
      <c r="F1537" s="209" t="s">
        <v>1344</v>
      </c>
      <c r="G1537" s="210" t="s">
        <v>158</v>
      </c>
      <c r="H1537" s="211">
        <v>65.171000000000006</v>
      </c>
      <c r="I1537" s="212"/>
      <c r="J1537" s="213">
        <f>ROUND(I1537*H1537,2)</f>
        <v>0</v>
      </c>
      <c r="K1537" s="209" t="s">
        <v>159</v>
      </c>
      <c r="L1537" s="47"/>
      <c r="M1537" s="214" t="s">
        <v>19</v>
      </c>
      <c r="N1537" s="215" t="s">
        <v>40</v>
      </c>
      <c r="O1537" s="87"/>
      <c r="P1537" s="216">
        <f>O1537*H1537</f>
        <v>0</v>
      </c>
      <c r="Q1537" s="216">
        <v>0.00069999999999999999</v>
      </c>
      <c r="R1537" s="216">
        <f>Q1537*H1537</f>
        <v>0.045619700000000006</v>
      </c>
      <c r="S1537" s="216">
        <v>0</v>
      </c>
      <c r="T1537" s="217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18" t="s">
        <v>252</v>
      </c>
      <c r="AT1537" s="218" t="s">
        <v>155</v>
      </c>
      <c r="AU1537" s="218" t="s">
        <v>79</v>
      </c>
      <c r="AY1537" s="20" t="s">
        <v>153</v>
      </c>
      <c r="BE1537" s="219">
        <f>IF(N1537="základní",J1537,0)</f>
        <v>0</v>
      </c>
      <c r="BF1537" s="219">
        <f>IF(N1537="snížená",J1537,0)</f>
        <v>0</v>
      </c>
      <c r="BG1537" s="219">
        <f>IF(N1537="zákl. přenesená",J1537,0)</f>
        <v>0</v>
      </c>
      <c r="BH1537" s="219">
        <f>IF(N1537="sníž. přenesená",J1537,0)</f>
        <v>0</v>
      </c>
      <c r="BI1537" s="219">
        <f>IF(N1537="nulová",J1537,0)</f>
        <v>0</v>
      </c>
      <c r="BJ1537" s="20" t="s">
        <v>77</v>
      </c>
      <c r="BK1537" s="219">
        <f>ROUND(I1537*H1537,2)</f>
        <v>0</v>
      </c>
      <c r="BL1537" s="20" t="s">
        <v>252</v>
      </c>
      <c r="BM1537" s="218" t="s">
        <v>1345</v>
      </c>
    </row>
    <row r="1538" s="2" customFormat="1">
      <c r="A1538" s="41"/>
      <c r="B1538" s="42"/>
      <c r="C1538" s="43"/>
      <c r="D1538" s="220" t="s">
        <v>162</v>
      </c>
      <c r="E1538" s="43"/>
      <c r="F1538" s="221" t="s">
        <v>1346</v>
      </c>
      <c r="G1538" s="43"/>
      <c r="H1538" s="43"/>
      <c r="I1538" s="222"/>
      <c r="J1538" s="43"/>
      <c r="K1538" s="43"/>
      <c r="L1538" s="47"/>
      <c r="M1538" s="223"/>
      <c r="N1538" s="224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T1538" s="20" t="s">
        <v>162</v>
      </c>
      <c r="AU1538" s="20" t="s">
        <v>79</v>
      </c>
    </row>
    <row r="1539" s="14" customFormat="1">
      <c r="A1539" s="14"/>
      <c r="B1539" s="236"/>
      <c r="C1539" s="237"/>
      <c r="D1539" s="227" t="s">
        <v>164</v>
      </c>
      <c r="E1539" s="238" t="s">
        <v>19</v>
      </c>
      <c r="F1539" s="239" t="s">
        <v>1347</v>
      </c>
      <c r="G1539" s="237"/>
      <c r="H1539" s="240">
        <v>65.171000000000006</v>
      </c>
      <c r="I1539" s="241"/>
      <c r="J1539" s="237"/>
      <c r="K1539" s="237"/>
      <c r="L1539" s="242"/>
      <c r="M1539" s="243"/>
      <c r="N1539" s="244"/>
      <c r="O1539" s="244"/>
      <c r="P1539" s="244"/>
      <c r="Q1539" s="244"/>
      <c r="R1539" s="244"/>
      <c r="S1539" s="244"/>
      <c r="T1539" s="245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46" t="s">
        <v>164</v>
      </c>
      <c r="AU1539" s="246" t="s">
        <v>79</v>
      </c>
      <c r="AV1539" s="14" t="s">
        <v>79</v>
      </c>
      <c r="AW1539" s="14" t="s">
        <v>31</v>
      </c>
      <c r="AX1539" s="14" t="s">
        <v>69</v>
      </c>
      <c r="AY1539" s="246" t="s">
        <v>153</v>
      </c>
    </row>
    <row r="1540" s="15" customFormat="1">
      <c r="A1540" s="15"/>
      <c r="B1540" s="247"/>
      <c r="C1540" s="248"/>
      <c r="D1540" s="227" t="s">
        <v>164</v>
      </c>
      <c r="E1540" s="249" t="s">
        <v>19</v>
      </c>
      <c r="F1540" s="250" t="s">
        <v>167</v>
      </c>
      <c r="G1540" s="248"/>
      <c r="H1540" s="251">
        <v>65.171000000000006</v>
      </c>
      <c r="I1540" s="252"/>
      <c r="J1540" s="248"/>
      <c r="K1540" s="248"/>
      <c r="L1540" s="253"/>
      <c r="M1540" s="254"/>
      <c r="N1540" s="255"/>
      <c r="O1540" s="255"/>
      <c r="P1540" s="255"/>
      <c r="Q1540" s="255"/>
      <c r="R1540" s="255"/>
      <c r="S1540" s="255"/>
      <c r="T1540" s="256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57" t="s">
        <v>164</v>
      </c>
      <c r="AU1540" s="257" t="s">
        <v>79</v>
      </c>
      <c r="AV1540" s="15" t="s">
        <v>160</v>
      </c>
      <c r="AW1540" s="15" t="s">
        <v>31</v>
      </c>
      <c r="AX1540" s="15" t="s">
        <v>77</v>
      </c>
      <c r="AY1540" s="257" t="s">
        <v>153</v>
      </c>
    </row>
    <row r="1541" s="2" customFormat="1" ht="24.15" customHeight="1">
      <c r="A1541" s="41"/>
      <c r="B1541" s="42"/>
      <c r="C1541" s="207" t="s">
        <v>1348</v>
      </c>
      <c r="D1541" s="207" t="s">
        <v>155</v>
      </c>
      <c r="E1541" s="208" t="s">
        <v>1349</v>
      </c>
      <c r="F1541" s="209" t="s">
        <v>1350</v>
      </c>
      <c r="G1541" s="210" t="s">
        <v>158</v>
      </c>
      <c r="H1541" s="211">
        <v>12.73</v>
      </c>
      <c r="I1541" s="212"/>
      <c r="J1541" s="213">
        <f>ROUND(I1541*H1541,2)</f>
        <v>0</v>
      </c>
      <c r="K1541" s="209" t="s">
        <v>159</v>
      </c>
      <c r="L1541" s="47"/>
      <c r="M1541" s="214" t="s">
        <v>19</v>
      </c>
      <c r="N1541" s="215" t="s">
        <v>40</v>
      </c>
      <c r="O1541" s="87"/>
      <c r="P1541" s="216">
        <f>O1541*H1541</f>
        <v>0</v>
      </c>
      <c r="Q1541" s="216">
        <v>0.012200000000000001</v>
      </c>
      <c r="R1541" s="216">
        <f>Q1541*H1541</f>
        <v>0.15530600000000003</v>
      </c>
      <c r="S1541" s="216">
        <v>0</v>
      </c>
      <c r="T1541" s="217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18" t="s">
        <v>252</v>
      </c>
      <c r="AT1541" s="218" t="s">
        <v>155</v>
      </c>
      <c r="AU1541" s="218" t="s">
        <v>79</v>
      </c>
      <c r="AY1541" s="20" t="s">
        <v>153</v>
      </c>
      <c r="BE1541" s="219">
        <f>IF(N1541="základní",J1541,0)</f>
        <v>0</v>
      </c>
      <c r="BF1541" s="219">
        <f>IF(N1541="snížená",J1541,0)</f>
        <v>0</v>
      </c>
      <c r="BG1541" s="219">
        <f>IF(N1541="zákl. přenesená",J1541,0)</f>
        <v>0</v>
      </c>
      <c r="BH1541" s="219">
        <f>IF(N1541="sníž. přenesená",J1541,0)</f>
        <v>0</v>
      </c>
      <c r="BI1541" s="219">
        <f>IF(N1541="nulová",J1541,0)</f>
        <v>0</v>
      </c>
      <c r="BJ1541" s="20" t="s">
        <v>77</v>
      </c>
      <c r="BK1541" s="219">
        <f>ROUND(I1541*H1541,2)</f>
        <v>0</v>
      </c>
      <c r="BL1541" s="20" t="s">
        <v>252</v>
      </c>
      <c r="BM1541" s="218" t="s">
        <v>1351</v>
      </c>
    </row>
    <row r="1542" s="2" customFormat="1">
      <c r="A1542" s="41"/>
      <c r="B1542" s="42"/>
      <c r="C1542" s="43"/>
      <c r="D1542" s="220" t="s">
        <v>162</v>
      </c>
      <c r="E1542" s="43"/>
      <c r="F1542" s="221" t="s">
        <v>1352</v>
      </c>
      <c r="G1542" s="43"/>
      <c r="H1542" s="43"/>
      <c r="I1542" s="222"/>
      <c r="J1542" s="43"/>
      <c r="K1542" s="43"/>
      <c r="L1542" s="47"/>
      <c r="M1542" s="223"/>
      <c r="N1542" s="224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T1542" s="20" t="s">
        <v>162</v>
      </c>
      <c r="AU1542" s="20" t="s">
        <v>79</v>
      </c>
    </row>
    <row r="1543" s="13" customFormat="1">
      <c r="A1543" s="13"/>
      <c r="B1543" s="225"/>
      <c r="C1543" s="226"/>
      <c r="D1543" s="227" t="s">
        <v>164</v>
      </c>
      <c r="E1543" s="228" t="s">
        <v>19</v>
      </c>
      <c r="F1543" s="229" t="s">
        <v>1353</v>
      </c>
      <c r="G1543" s="226"/>
      <c r="H1543" s="228" t="s">
        <v>19</v>
      </c>
      <c r="I1543" s="230"/>
      <c r="J1543" s="226"/>
      <c r="K1543" s="226"/>
      <c r="L1543" s="231"/>
      <c r="M1543" s="232"/>
      <c r="N1543" s="233"/>
      <c r="O1543" s="233"/>
      <c r="P1543" s="233"/>
      <c r="Q1543" s="233"/>
      <c r="R1543" s="233"/>
      <c r="S1543" s="233"/>
      <c r="T1543" s="23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5" t="s">
        <v>164</v>
      </c>
      <c r="AU1543" s="235" t="s">
        <v>79</v>
      </c>
      <c r="AV1543" s="13" t="s">
        <v>77</v>
      </c>
      <c r="AW1543" s="13" t="s">
        <v>31</v>
      </c>
      <c r="AX1543" s="13" t="s">
        <v>69</v>
      </c>
      <c r="AY1543" s="235" t="s">
        <v>153</v>
      </c>
    </row>
    <row r="1544" s="14" customFormat="1">
      <c r="A1544" s="14"/>
      <c r="B1544" s="236"/>
      <c r="C1544" s="237"/>
      <c r="D1544" s="227" t="s">
        <v>164</v>
      </c>
      <c r="E1544" s="238" t="s">
        <v>19</v>
      </c>
      <c r="F1544" s="239" t="s">
        <v>1354</v>
      </c>
      <c r="G1544" s="237"/>
      <c r="H1544" s="240">
        <v>12.73</v>
      </c>
      <c r="I1544" s="241"/>
      <c r="J1544" s="237"/>
      <c r="K1544" s="237"/>
      <c r="L1544" s="242"/>
      <c r="M1544" s="243"/>
      <c r="N1544" s="244"/>
      <c r="O1544" s="244"/>
      <c r="P1544" s="244"/>
      <c r="Q1544" s="244"/>
      <c r="R1544" s="244"/>
      <c r="S1544" s="244"/>
      <c r="T1544" s="245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46" t="s">
        <v>164</v>
      </c>
      <c r="AU1544" s="246" t="s">
        <v>79</v>
      </c>
      <c r="AV1544" s="14" t="s">
        <v>79</v>
      </c>
      <c r="AW1544" s="14" t="s">
        <v>31</v>
      </c>
      <c r="AX1544" s="14" t="s">
        <v>69</v>
      </c>
      <c r="AY1544" s="246" t="s">
        <v>153</v>
      </c>
    </row>
    <row r="1545" s="15" customFormat="1">
      <c r="A1545" s="15"/>
      <c r="B1545" s="247"/>
      <c r="C1545" s="248"/>
      <c r="D1545" s="227" t="s">
        <v>164</v>
      </c>
      <c r="E1545" s="249" t="s">
        <v>19</v>
      </c>
      <c r="F1545" s="250" t="s">
        <v>167</v>
      </c>
      <c r="G1545" s="248"/>
      <c r="H1545" s="251">
        <v>12.73</v>
      </c>
      <c r="I1545" s="252"/>
      <c r="J1545" s="248"/>
      <c r="K1545" s="248"/>
      <c r="L1545" s="253"/>
      <c r="M1545" s="254"/>
      <c r="N1545" s="255"/>
      <c r="O1545" s="255"/>
      <c r="P1545" s="255"/>
      <c r="Q1545" s="255"/>
      <c r="R1545" s="255"/>
      <c r="S1545" s="255"/>
      <c r="T1545" s="256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57" t="s">
        <v>164</v>
      </c>
      <c r="AU1545" s="257" t="s">
        <v>79</v>
      </c>
      <c r="AV1545" s="15" t="s">
        <v>160</v>
      </c>
      <c r="AW1545" s="15" t="s">
        <v>31</v>
      </c>
      <c r="AX1545" s="15" t="s">
        <v>77</v>
      </c>
      <c r="AY1545" s="257" t="s">
        <v>153</v>
      </c>
    </row>
    <row r="1546" s="2" customFormat="1" ht="33" customHeight="1">
      <c r="A1546" s="41"/>
      <c r="B1546" s="42"/>
      <c r="C1546" s="207" t="s">
        <v>1355</v>
      </c>
      <c r="D1546" s="207" t="s">
        <v>155</v>
      </c>
      <c r="E1546" s="208" t="s">
        <v>1356</v>
      </c>
      <c r="F1546" s="209" t="s">
        <v>1357</v>
      </c>
      <c r="G1546" s="210" t="s">
        <v>158</v>
      </c>
      <c r="H1546" s="211">
        <v>10.65</v>
      </c>
      <c r="I1546" s="212"/>
      <c r="J1546" s="213">
        <f>ROUND(I1546*H1546,2)</f>
        <v>0</v>
      </c>
      <c r="K1546" s="209" t="s">
        <v>159</v>
      </c>
      <c r="L1546" s="47"/>
      <c r="M1546" s="214" t="s">
        <v>19</v>
      </c>
      <c r="N1546" s="215" t="s">
        <v>40</v>
      </c>
      <c r="O1546" s="87"/>
      <c r="P1546" s="216">
        <f>O1546*H1546</f>
        <v>0</v>
      </c>
      <c r="Q1546" s="216">
        <v>0.024879999999999999</v>
      </c>
      <c r="R1546" s="216">
        <f>Q1546*H1546</f>
        <v>0.26497199999999999</v>
      </c>
      <c r="S1546" s="216">
        <v>0</v>
      </c>
      <c r="T1546" s="217">
        <f>S1546*H1546</f>
        <v>0</v>
      </c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R1546" s="218" t="s">
        <v>252</v>
      </c>
      <c r="AT1546" s="218" t="s">
        <v>155</v>
      </c>
      <c r="AU1546" s="218" t="s">
        <v>79</v>
      </c>
      <c r="AY1546" s="20" t="s">
        <v>153</v>
      </c>
      <c r="BE1546" s="219">
        <f>IF(N1546="základní",J1546,0)</f>
        <v>0</v>
      </c>
      <c r="BF1546" s="219">
        <f>IF(N1546="snížená",J1546,0)</f>
        <v>0</v>
      </c>
      <c r="BG1546" s="219">
        <f>IF(N1546="zákl. přenesená",J1546,0)</f>
        <v>0</v>
      </c>
      <c r="BH1546" s="219">
        <f>IF(N1546="sníž. přenesená",J1546,0)</f>
        <v>0</v>
      </c>
      <c r="BI1546" s="219">
        <f>IF(N1546="nulová",J1546,0)</f>
        <v>0</v>
      </c>
      <c r="BJ1546" s="20" t="s">
        <v>77</v>
      </c>
      <c r="BK1546" s="219">
        <f>ROUND(I1546*H1546,2)</f>
        <v>0</v>
      </c>
      <c r="BL1546" s="20" t="s">
        <v>252</v>
      </c>
      <c r="BM1546" s="218" t="s">
        <v>1358</v>
      </c>
    </row>
    <row r="1547" s="2" customFormat="1">
      <c r="A1547" s="41"/>
      <c r="B1547" s="42"/>
      <c r="C1547" s="43"/>
      <c r="D1547" s="220" t="s">
        <v>162</v>
      </c>
      <c r="E1547" s="43"/>
      <c r="F1547" s="221" t="s">
        <v>1359</v>
      </c>
      <c r="G1547" s="43"/>
      <c r="H1547" s="43"/>
      <c r="I1547" s="222"/>
      <c r="J1547" s="43"/>
      <c r="K1547" s="43"/>
      <c r="L1547" s="47"/>
      <c r="M1547" s="223"/>
      <c r="N1547" s="224"/>
      <c r="O1547" s="87"/>
      <c r="P1547" s="87"/>
      <c r="Q1547" s="87"/>
      <c r="R1547" s="87"/>
      <c r="S1547" s="87"/>
      <c r="T1547" s="88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T1547" s="20" t="s">
        <v>162</v>
      </c>
      <c r="AU1547" s="20" t="s">
        <v>79</v>
      </c>
    </row>
    <row r="1548" s="13" customFormat="1">
      <c r="A1548" s="13"/>
      <c r="B1548" s="225"/>
      <c r="C1548" s="226"/>
      <c r="D1548" s="227" t="s">
        <v>164</v>
      </c>
      <c r="E1548" s="228" t="s">
        <v>19</v>
      </c>
      <c r="F1548" s="229" t="s">
        <v>568</v>
      </c>
      <c r="G1548" s="226"/>
      <c r="H1548" s="228" t="s">
        <v>19</v>
      </c>
      <c r="I1548" s="230"/>
      <c r="J1548" s="226"/>
      <c r="K1548" s="226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164</v>
      </c>
      <c r="AU1548" s="235" t="s">
        <v>79</v>
      </c>
      <c r="AV1548" s="13" t="s">
        <v>77</v>
      </c>
      <c r="AW1548" s="13" t="s">
        <v>31</v>
      </c>
      <c r="AX1548" s="13" t="s">
        <v>69</v>
      </c>
      <c r="AY1548" s="235" t="s">
        <v>153</v>
      </c>
    </row>
    <row r="1549" s="14" customFormat="1">
      <c r="A1549" s="14"/>
      <c r="B1549" s="236"/>
      <c r="C1549" s="237"/>
      <c r="D1549" s="227" t="s">
        <v>164</v>
      </c>
      <c r="E1549" s="238" t="s">
        <v>19</v>
      </c>
      <c r="F1549" s="239" t="s">
        <v>1360</v>
      </c>
      <c r="G1549" s="237"/>
      <c r="H1549" s="240">
        <v>10.65</v>
      </c>
      <c r="I1549" s="241"/>
      <c r="J1549" s="237"/>
      <c r="K1549" s="237"/>
      <c r="L1549" s="242"/>
      <c r="M1549" s="243"/>
      <c r="N1549" s="244"/>
      <c r="O1549" s="244"/>
      <c r="P1549" s="244"/>
      <c r="Q1549" s="244"/>
      <c r="R1549" s="244"/>
      <c r="S1549" s="244"/>
      <c r="T1549" s="24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6" t="s">
        <v>164</v>
      </c>
      <c r="AU1549" s="246" t="s">
        <v>79</v>
      </c>
      <c r="AV1549" s="14" t="s">
        <v>79</v>
      </c>
      <c r="AW1549" s="14" t="s">
        <v>31</v>
      </c>
      <c r="AX1549" s="14" t="s">
        <v>69</v>
      </c>
      <c r="AY1549" s="246" t="s">
        <v>153</v>
      </c>
    </row>
    <row r="1550" s="15" customFormat="1">
      <c r="A1550" s="15"/>
      <c r="B1550" s="247"/>
      <c r="C1550" s="248"/>
      <c r="D1550" s="227" t="s">
        <v>164</v>
      </c>
      <c r="E1550" s="249" t="s">
        <v>19</v>
      </c>
      <c r="F1550" s="250" t="s">
        <v>167</v>
      </c>
      <c r="G1550" s="248"/>
      <c r="H1550" s="251">
        <v>10.65</v>
      </c>
      <c r="I1550" s="252"/>
      <c r="J1550" s="248"/>
      <c r="K1550" s="248"/>
      <c r="L1550" s="253"/>
      <c r="M1550" s="254"/>
      <c r="N1550" s="255"/>
      <c r="O1550" s="255"/>
      <c r="P1550" s="255"/>
      <c r="Q1550" s="255"/>
      <c r="R1550" s="255"/>
      <c r="S1550" s="255"/>
      <c r="T1550" s="256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57" t="s">
        <v>164</v>
      </c>
      <c r="AU1550" s="257" t="s">
        <v>79</v>
      </c>
      <c r="AV1550" s="15" t="s">
        <v>160</v>
      </c>
      <c r="AW1550" s="15" t="s">
        <v>31</v>
      </c>
      <c r="AX1550" s="15" t="s">
        <v>77</v>
      </c>
      <c r="AY1550" s="257" t="s">
        <v>153</v>
      </c>
    </row>
    <row r="1551" s="2" customFormat="1" ht="24.15" customHeight="1">
      <c r="A1551" s="41"/>
      <c r="B1551" s="42"/>
      <c r="C1551" s="207" t="s">
        <v>1361</v>
      </c>
      <c r="D1551" s="207" t="s">
        <v>155</v>
      </c>
      <c r="E1551" s="208" t="s">
        <v>1362</v>
      </c>
      <c r="F1551" s="209" t="s">
        <v>1363</v>
      </c>
      <c r="G1551" s="210" t="s">
        <v>158</v>
      </c>
      <c r="H1551" s="211">
        <v>120.136</v>
      </c>
      <c r="I1551" s="212"/>
      <c r="J1551" s="213">
        <f>ROUND(I1551*H1551,2)</f>
        <v>0</v>
      </c>
      <c r="K1551" s="209" t="s">
        <v>159</v>
      </c>
      <c r="L1551" s="47"/>
      <c r="M1551" s="214" t="s">
        <v>19</v>
      </c>
      <c r="N1551" s="215" t="s">
        <v>40</v>
      </c>
      <c r="O1551" s="87"/>
      <c r="P1551" s="216">
        <f>O1551*H1551</f>
        <v>0</v>
      </c>
      <c r="Q1551" s="216">
        <v>0.00010000000000000001</v>
      </c>
      <c r="R1551" s="216">
        <f>Q1551*H1551</f>
        <v>0.012013599999999999</v>
      </c>
      <c r="S1551" s="216">
        <v>0</v>
      </c>
      <c r="T1551" s="217">
        <f>S1551*H1551</f>
        <v>0</v>
      </c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R1551" s="218" t="s">
        <v>252</v>
      </c>
      <c r="AT1551" s="218" t="s">
        <v>155</v>
      </c>
      <c r="AU1551" s="218" t="s">
        <v>79</v>
      </c>
      <c r="AY1551" s="20" t="s">
        <v>153</v>
      </c>
      <c r="BE1551" s="219">
        <f>IF(N1551="základní",J1551,0)</f>
        <v>0</v>
      </c>
      <c r="BF1551" s="219">
        <f>IF(N1551="snížená",J1551,0)</f>
        <v>0</v>
      </c>
      <c r="BG1551" s="219">
        <f>IF(N1551="zákl. přenesená",J1551,0)</f>
        <v>0</v>
      </c>
      <c r="BH1551" s="219">
        <f>IF(N1551="sníž. přenesená",J1551,0)</f>
        <v>0</v>
      </c>
      <c r="BI1551" s="219">
        <f>IF(N1551="nulová",J1551,0)</f>
        <v>0</v>
      </c>
      <c r="BJ1551" s="20" t="s">
        <v>77</v>
      </c>
      <c r="BK1551" s="219">
        <f>ROUND(I1551*H1551,2)</f>
        <v>0</v>
      </c>
      <c r="BL1551" s="20" t="s">
        <v>252</v>
      </c>
      <c r="BM1551" s="218" t="s">
        <v>1364</v>
      </c>
    </row>
    <row r="1552" s="2" customFormat="1">
      <c r="A1552" s="41"/>
      <c r="B1552" s="42"/>
      <c r="C1552" s="43"/>
      <c r="D1552" s="220" t="s">
        <v>162</v>
      </c>
      <c r="E1552" s="43"/>
      <c r="F1552" s="221" t="s">
        <v>1365</v>
      </c>
      <c r="G1552" s="43"/>
      <c r="H1552" s="43"/>
      <c r="I1552" s="222"/>
      <c r="J1552" s="43"/>
      <c r="K1552" s="43"/>
      <c r="L1552" s="47"/>
      <c r="M1552" s="223"/>
      <c r="N1552" s="224"/>
      <c r="O1552" s="87"/>
      <c r="P1552" s="87"/>
      <c r="Q1552" s="87"/>
      <c r="R1552" s="87"/>
      <c r="S1552" s="87"/>
      <c r="T1552" s="88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T1552" s="20" t="s">
        <v>162</v>
      </c>
      <c r="AU1552" s="20" t="s">
        <v>79</v>
      </c>
    </row>
    <row r="1553" s="14" customFormat="1">
      <c r="A1553" s="14"/>
      <c r="B1553" s="236"/>
      <c r="C1553" s="237"/>
      <c r="D1553" s="227" t="s">
        <v>164</v>
      </c>
      <c r="E1553" s="238" t="s">
        <v>19</v>
      </c>
      <c r="F1553" s="239" t="s">
        <v>1366</v>
      </c>
      <c r="G1553" s="237"/>
      <c r="H1553" s="240">
        <v>120.136</v>
      </c>
      <c r="I1553" s="241"/>
      <c r="J1553" s="237"/>
      <c r="K1553" s="237"/>
      <c r="L1553" s="242"/>
      <c r="M1553" s="243"/>
      <c r="N1553" s="244"/>
      <c r="O1553" s="244"/>
      <c r="P1553" s="244"/>
      <c r="Q1553" s="244"/>
      <c r="R1553" s="244"/>
      <c r="S1553" s="244"/>
      <c r="T1553" s="24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6" t="s">
        <v>164</v>
      </c>
      <c r="AU1553" s="246" t="s">
        <v>79</v>
      </c>
      <c r="AV1553" s="14" t="s">
        <v>79</v>
      </c>
      <c r="AW1553" s="14" t="s">
        <v>31</v>
      </c>
      <c r="AX1553" s="14" t="s">
        <v>69</v>
      </c>
      <c r="AY1553" s="246" t="s">
        <v>153</v>
      </c>
    </row>
    <row r="1554" s="15" customFormat="1">
      <c r="A1554" s="15"/>
      <c r="B1554" s="247"/>
      <c r="C1554" s="248"/>
      <c r="D1554" s="227" t="s">
        <v>164</v>
      </c>
      <c r="E1554" s="249" t="s">
        <v>19</v>
      </c>
      <c r="F1554" s="250" t="s">
        <v>167</v>
      </c>
      <c r="G1554" s="248"/>
      <c r="H1554" s="251">
        <v>120.136</v>
      </c>
      <c r="I1554" s="252"/>
      <c r="J1554" s="248"/>
      <c r="K1554" s="248"/>
      <c r="L1554" s="253"/>
      <c r="M1554" s="254"/>
      <c r="N1554" s="255"/>
      <c r="O1554" s="255"/>
      <c r="P1554" s="255"/>
      <c r="Q1554" s="255"/>
      <c r="R1554" s="255"/>
      <c r="S1554" s="255"/>
      <c r="T1554" s="256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57" t="s">
        <v>164</v>
      </c>
      <c r="AU1554" s="257" t="s">
        <v>79</v>
      </c>
      <c r="AV1554" s="15" t="s">
        <v>160</v>
      </c>
      <c r="AW1554" s="15" t="s">
        <v>31</v>
      </c>
      <c r="AX1554" s="15" t="s">
        <v>77</v>
      </c>
      <c r="AY1554" s="257" t="s">
        <v>153</v>
      </c>
    </row>
    <row r="1555" s="2" customFormat="1" ht="24.15" customHeight="1">
      <c r="A1555" s="41"/>
      <c r="B1555" s="42"/>
      <c r="C1555" s="207" t="s">
        <v>1367</v>
      </c>
      <c r="D1555" s="207" t="s">
        <v>155</v>
      </c>
      <c r="E1555" s="208" t="s">
        <v>1368</v>
      </c>
      <c r="F1555" s="209" t="s">
        <v>1369</v>
      </c>
      <c r="G1555" s="210" t="s">
        <v>371</v>
      </c>
      <c r="H1555" s="211">
        <v>3.3500000000000001</v>
      </c>
      <c r="I1555" s="212"/>
      <c r="J1555" s="213">
        <f>ROUND(I1555*H1555,2)</f>
        <v>0</v>
      </c>
      <c r="K1555" s="209" t="s">
        <v>159</v>
      </c>
      <c r="L1555" s="47"/>
      <c r="M1555" s="214" t="s">
        <v>19</v>
      </c>
      <c r="N1555" s="215" t="s">
        <v>40</v>
      </c>
      <c r="O1555" s="87"/>
      <c r="P1555" s="216">
        <f>O1555*H1555</f>
        <v>0</v>
      </c>
      <c r="Q1555" s="216">
        <v>1.0000000000000001E-05</v>
      </c>
      <c r="R1555" s="216">
        <f>Q1555*H1555</f>
        <v>3.3500000000000001E-05</v>
      </c>
      <c r="S1555" s="216">
        <v>0</v>
      </c>
      <c r="T1555" s="217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18" t="s">
        <v>252</v>
      </c>
      <c r="AT1555" s="218" t="s">
        <v>155</v>
      </c>
      <c r="AU1555" s="218" t="s">
        <v>79</v>
      </c>
      <c r="AY1555" s="20" t="s">
        <v>153</v>
      </c>
      <c r="BE1555" s="219">
        <f>IF(N1555="základní",J1555,0)</f>
        <v>0</v>
      </c>
      <c r="BF1555" s="219">
        <f>IF(N1555="snížená",J1555,0)</f>
        <v>0</v>
      </c>
      <c r="BG1555" s="219">
        <f>IF(N1555="zákl. přenesená",J1555,0)</f>
        <v>0</v>
      </c>
      <c r="BH1555" s="219">
        <f>IF(N1555="sníž. přenesená",J1555,0)</f>
        <v>0</v>
      </c>
      <c r="BI1555" s="219">
        <f>IF(N1555="nulová",J1555,0)</f>
        <v>0</v>
      </c>
      <c r="BJ1555" s="20" t="s">
        <v>77</v>
      </c>
      <c r="BK1555" s="219">
        <f>ROUND(I1555*H1555,2)</f>
        <v>0</v>
      </c>
      <c r="BL1555" s="20" t="s">
        <v>252</v>
      </c>
      <c r="BM1555" s="218" t="s">
        <v>1370</v>
      </c>
    </row>
    <row r="1556" s="2" customFormat="1">
      <c r="A1556" s="41"/>
      <c r="B1556" s="42"/>
      <c r="C1556" s="43"/>
      <c r="D1556" s="220" t="s">
        <v>162</v>
      </c>
      <c r="E1556" s="43"/>
      <c r="F1556" s="221" t="s">
        <v>1371</v>
      </c>
      <c r="G1556" s="43"/>
      <c r="H1556" s="43"/>
      <c r="I1556" s="222"/>
      <c r="J1556" s="43"/>
      <c r="K1556" s="43"/>
      <c r="L1556" s="47"/>
      <c r="M1556" s="223"/>
      <c r="N1556" s="224"/>
      <c r="O1556" s="87"/>
      <c r="P1556" s="87"/>
      <c r="Q1556" s="87"/>
      <c r="R1556" s="87"/>
      <c r="S1556" s="87"/>
      <c r="T1556" s="88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T1556" s="20" t="s">
        <v>162</v>
      </c>
      <c r="AU1556" s="20" t="s">
        <v>79</v>
      </c>
    </row>
    <row r="1557" s="13" customFormat="1">
      <c r="A1557" s="13"/>
      <c r="B1557" s="225"/>
      <c r="C1557" s="226"/>
      <c r="D1557" s="227" t="s">
        <v>164</v>
      </c>
      <c r="E1557" s="228" t="s">
        <v>19</v>
      </c>
      <c r="F1557" s="229" t="s">
        <v>1353</v>
      </c>
      <c r="G1557" s="226"/>
      <c r="H1557" s="228" t="s">
        <v>19</v>
      </c>
      <c r="I1557" s="230"/>
      <c r="J1557" s="226"/>
      <c r="K1557" s="226"/>
      <c r="L1557" s="231"/>
      <c r="M1557" s="232"/>
      <c r="N1557" s="233"/>
      <c r="O1557" s="233"/>
      <c r="P1557" s="233"/>
      <c r="Q1557" s="233"/>
      <c r="R1557" s="233"/>
      <c r="S1557" s="233"/>
      <c r="T1557" s="23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5" t="s">
        <v>164</v>
      </c>
      <c r="AU1557" s="235" t="s">
        <v>79</v>
      </c>
      <c r="AV1557" s="13" t="s">
        <v>77</v>
      </c>
      <c r="AW1557" s="13" t="s">
        <v>31</v>
      </c>
      <c r="AX1557" s="13" t="s">
        <v>69</v>
      </c>
      <c r="AY1557" s="235" t="s">
        <v>153</v>
      </c>
    </row>
    <row r="1558" s="14" customFormat="1">
      <c r="A1558" s="14"/>
      <c r="B1558" s="236"/>
      <c r="C1558" s="237"/>
      <c r="D1558" s="227" t="s">
        <v>164</v>
      </c>
      <c r="E1558" s="238" t="s">
        <v>19</v>
      </c>
      <c r="F1558" s="239" t="s">
        <v>1372</v>
      </c>
      <c r="G1558" s="237"/>
      <c r="H1558" s="240">
        <v>3.3500000000000001</v>
      </c>
      <c r="I1558" s="241"/>
      <c r="J1558" s="237"/>
      <c r="K1558" s="237"/>
      <c r="L1558" s="242"/>
      <c r="M1558" s="243"/>
      <c r="N1558" s="244"/>
      <c r="O1558" s="244"/>
      <c r="P1558" s="244"/>
      <c r="Q1558" s="244"/>
      <c r="R1558" s="244"/>
      <c r="S1558" s="244"/>
      <c r="T1558" s="24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6" t="s">
        <v>164</v>
      </c>
      <c r="AU1558" s="246" t="s">
        <v>79</v>
      </c>
      <c r="AV1558" s="14" t="s">
        <v>79</v>
      </c>
      <c r="AW1558" s="14" t="s">
        <v>31</v>
      </c>
      <c r="AX1558" s="14" t="s">
        <v>69</v>
      </c>
      <c r="AY1558" s="246" t="s">
        <v>153</v>
      </c>
    </row>
    <row r="1559" s="15" customFormat="1">
      <c r="A1559" s="15"/>
      <c r="B1559" s="247"/>
      <c r="C1559" s="248"/>
      <c r="D1559" s="227" t="s">
        <v>164</v>
      </c>
      <c r="E1559" s="249" t="s">
        <v>19</v>
      </c>
      <c r="F1559" s="250" t="s">
        <v>167</v>
      </c>
      <c r="G1559" s="248"/>
      <c r="H1559" s="251">
        <v>3.3500000000000001</v>
      </c>
      <c r="I1559" s="252"/>
      <c r="J1559" s="248"/>
      <c r="K1559" s="248"/>
      <c r="L1559" s="253"/>
      <c r="M1559" s="254"/>
      <c r="N1559" s="255"/>
      <c r="O1559" s="255"/>
      <c r="P1559" s="255"/>
      <c r="Q1559" s="255"/>
      <c r="R1559" s="255"/>
      <c r="S1559" s="255"/>
      <c r="T1559" s="256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57" t="s">
        <v>164</v>
      </c>
      <c r="AU1559" s="257" t="s">
        <v>79</v>
      </c>
      <c r="AV1559" s="15" t="s">
        <v>160</v>
      </c>
      <c r="AW1559" s="15" t="s">
        <v>31</v>
      </c>
      <c r="AX1559" s="15" t="s">
        <v>77</v>
      </c>
      <c r="AY1559" s="257" t="s">
        <v>153</v>
      </c>
    </row>
    <row r="1560" s="2" customFormat="1" ht="24.15" customHeight="1">
      <c r="A1560" s="41"/>
      <c r="B1560" s="42"/>
      <c r="C1560" s="207" t="s">
        <v>1373</v>
      </c>
      <c r="D1560" s="207" t="s">
        <v>155</v>
      </c>
      <c r="E1560" s="208" t="s">
        <v>1374</v>
      </c>
      <c r="F1560" s="209" t="s">
        <v>1375</v>
      </c>
      <c r="G1560" s="210" t="s">
        <v>158</v>
      </c>
      <c r="H1560" s="211">
        <v>120.136</v>
      </c>
      <c r="I1560" s="212"/>
      <c r="J1560" s="213">
        <f>ROUND(I1560*H1560,2)</f>
        <v>0</v>
      </c>
      <c r="K1560" s="209" t="s">
        <v>159</v>
      </c>
      <c r="L1560" s="47"/>
      <c r="M1560" s="214" t="s">
        <v>19</v>
      </c>
      <c r="N1560" s="215" t="s">
        <v>40</v>
      </c>
      <c r="O1560" s="87"/>
      <c r="P1560" s="216">
        <f>O1560*H1560</f>
        <v>0</v>
      </c>
      <c r="Q1560" s="216">
        <v>0</v>
      </c>
      <c r="R1560" s="216">
        <f>Q1560*H1560</f>
        <v>0</v>
      </c>
      <c r="S1560" s="216">
        <v>0</v>
      </c>
      <c r="T1560" s="217">
        <f>S1560*H1560</f>
        <v>0</v>
      </c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R1560" s="218" t="s">
        <v>252</v>
      </c>
      <c r="AT1560" s="218" t="s">
        <v>155</v>
      </c>
      <c r="AU1560" s="218" t="s">
        <v>79</v>
      </c>
      <c r="AY1560" s="20" t="s">
        <v>153</v>
      </c>
      <c r="BE1560" s="219">
        <f>IF(N1560="základní",J1560,0)</f>
        <v>0</v>
      </c>
      <c r="BF1560" s="219">
        <f>IF(N1560="snížená",J1560,0)</f>
        <v>0</v>
      </c>
      <c r="BG1560" s="219">
        <f>IF(N1560="zákl. přenesená",J1560,0)</f>
        <v>0</v>
      </c>
      <c r="BH1560" s="219">
        <f>IF(N1560="sníž. přenesená",J1560,0)</f>
        <v>0</v>
      </c>
      <c r="BI1560" s="219">
        <f>IF(N1560="nulová",J1560,0)</f>
        <v>0</v>
      </c>
      <c r="BJ1560" s="20" t="s">
        <v>77</v>
      </c>
      <c r="BK1560" s="219">
        <f>ROUND(I1560*H1560,2)</f>
        <v>0</v>
      </c>
      <c r="BL1560" s="20" t="s">
        <v>252</v>
      </c>
      <c r="BM1560" s="218" t="s">
        <v>1376</v>
      </c>
    </row>
    <row r="1561" s="2" customFormat="1">
      <c r="A1561" s="41"/>
      <c r="B1561" s="42"/>
      <c r="C1561" s="43"/>
      <c r="D1561" s="220" t="s">
        <v>162</v>
      </c>
      <c r="E1561" s="43"/>
      <c r="F1561" s="221" t="s">
        <v>1377</v>
      </c>
      <c r="G1561" s="43"/>
      <c r="H1561" s="43"/>
      <c r="I1561" s="222"/>
      <c r="J1561" s="43"/>
      <c r="K1561" s="43"/>
      <c r="L1561" s="47"/>
      <c r="M1561" s="223"/>
      <c r="N1561" s="224"/>
      <c r="O1561" s="87"/>
      <c r="P1561" s="87"/>
      <c r="Q1561" s="87"/>
      <c r="R1561" s="87"/>
      <c r="S1561" s="87"/>
      <c r="T1561" s="88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T1561" s="20" t="s">
        <v>162</v>
      </c>
      <c r="AU1561" s="20" t="s">
        <v>79</v>
      </c>
    </row>
    <row r="1562" s="14" customFormat="1">
      <c r="A1562" s="14"/>
      <c r="B1562" s="236"/>
      <c r="C1562" s="237"/>
      <c r="D1562" s="227" t="s">
        <v>164</v>
      </c>
      <c r="E1562" s="238" t="s">
        <v>19</v>
      </c>
      <c r="F1562" s="239" t="s">
        <v>1366</v>
      </c>
      <c r="G1562" s="237"/>
      <c r="H1562" s="240">
        <v>120.136</v>
      </c>
      <c r="I1562" s="241"/>
      <c r="J1562" s="237"/>
      <c r="K1562" s="237"/>
      <c r="L1562" s="242"/>
      <c r="M1562" s="243"/>
      <c r="N1562" s="244"/>
      <c r="O1562" s="244"/>
      <c r="P1562" s="244"/>
      <c r="Q1562" s="244"/>
      <c r="R1562" s="244"/>
      <c r="S1562" s="244"/>
      <c r="T1562" s="24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6" t="s">
        <v>164</v>
      </c>
      <c r="AU1562" s="246" t="s">
        <v>79</v>
      </c>
      <c r="AV1562" s="14" t="s">
        <v>79</v>
      </c>
      <c r="AW1562" s="14" t="s">
        <v>31</v>
      </c>
      <c r="AX1562" s="14" t="s">
        <v>69</v>
      </c>
      <c r="AY1562" s="246" t="s">
        <v>153</v>
      </c>
    </row>
    <row r="1563" s="15" customFormat="1">
      <c r="A1563" s="15"/>
      <c r="B1563" s="247"/>
      <c r="C1563" s="248"/>
      <c r="D1563" s="227" t="s">
        <v>164</v>
      </c>
      <c r="E1563" s="249" t="s">
        <v>19</v>
      </c>
      <c r="F1563" s="250" t="s">
        <v>167</v>
      </c>
      <c r="G1563" s="248"/>
      <c r="H1563" s="251">
        <v>120.136</v>
      </c>
      <c r="I1563" s="252"/>
      <c r="J1563" s="248"/>
      <c r="K1563" s="248"/>
      <c r="L1563" s="253"/>
      <c r="M1563" s="254"/>
      <c r="N1563" s="255"/>
      <c r="O1563" s="255"/>
      <c r="P1563" s="255"/>
      <c r="Q1563" s="255"/>
      <c r="R1563" s="255"/>
      <c r="S1563" s="255"/>
      <c r="T1563" s="256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57" t="s">
        <v>164</v>
      </c>
      <c r="AU1563" s="257" t="s">
        <v>79</v>
      </c>
      <c r="AV1563" s="15" t="s">
        <v>160</v>
      </c>
      <c r="AW1563" s="15" t="s">
        <v>31</v>
      </c>
      <c r="AX1563" s="15" t="s">
        <v>77</v>
      </c>
      <c r="AY1563" s="257" t="s">
        <v>153</v>
      </c>
    </row>
    <row r="1564" s="2" customFormat="1" ht="16.5" customHeight="1">
      <c r="A1564" s="41"/>
      <c r="B1564" s="42"/>
      <c r="C1564" s="258" t="s">
        <v>1378</v>
      </c>
      <c r="D1564" s="258" t="s">
        <v>253</v>
      </c>
      <c r="E1564" s="259" t="s">
        <v>1379</v>
      </c>
      <c r="F1564" s="260" t="s">
        <v>1380</v>
      </c>
      <c r="G1564" s="261" t="s">
        <v>158</v>
      </c>
      <c r="H1564" s="262">
        <v>134.97300000000001</v>
      </c>
      <c r="I1564" s="263"/>
      <c r="J1564" s="264">
        <f>ROUND(I1564*H1564,2)</f>
        <v>0</v>
      </c>
      <c r="K1564" s="260" t="s">
        <v>159</v>
      </c>
      <c r="L1564" s="265"/>
      <c r="M1564" s="266" t="s">
        <v>19</v>
      </c>
      <c r="N1564" s="267" t="s">
        <v>40</v>
      </c>
      <c r="O1564" s="87"/>
      <c r="P1564" s="216">
        <f>O1564*H1564</f>
        <v>0</v>
      </c>
      <c r="Q1564" s="216">
        <v>0.00017000000000000001</v>
      </c>
      <c r="R1564" s="216">
        <f>Q1564*H1564</f>
        <v>0.022945410000000003</v>
      </c>
      <c r="S1564" s="216">
        <v>0</v>
      </c>
      <c r="T1564" s="217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18" t="s">
        <v>403</v>
      </c>
      <c r="AT1564" s="218" t="s">
        <v>253</v>
      </c>
      <c r="AU1564" s="218" t="s">
        <v>79</v>
      </c>
      <c r="AY1564" s="20" t="s">
        <v>153</v>
      </c>
      <c r="BE1564" s="219">
        <f>IF(N1564="základní",J1564,0)</f>
        <v>0</v>
      </c>
      <c r="BF1564" s="219">
        <f>IF(N1564="snížená",J1564,0)</f>
        <v>0</v>
      </c>
      <c r="BG1564" s="219">
        <f>IF(N1564="zákl. přenesená",J1564,0)</f>
        <v>0</v>
      </c>
      <c r="BH1564" s="219">
        <f>IF(N1564="sníž. přenesená",J1564,0)</f>
        <v>0</v>
      </c>
      <c r="BI1564" s="219">
        <f>IF(N1564="nulová",J1564,0)</f>
        <v>0</v>
      </c>
      <c r="BJ1564" s="20" t="s">
        <v>77</v>
      </c>
      <c r="BK1564" s="219">
        <f>ROUND(I1564*H1564,2)</f>
        <v>0</v>
      </c>
      <c r="BL1564" s="20" t="s">
        <v>252</v>
      </c>
      <c r="BM1564" s="218" t="s">
        <v>1381</v>
      </c>
    </row>
    <row r="1565" s="14" customFormat="1">
      <c r="A1565" s="14"/>
      <c r="B1565" s="236"/>
      <c r="C1565" s="237"/>
      <c r="D1565" s="227" t="s">
        <v>164</v>
      </c>
      <c r="E1565" s="237"/>
      <c r="F1565" s="239" t="s">
        <v>1382</v>
      </c>
      <c r="G1565" s="237"/>
      <c r="H1565" s="240">
        <v>134.97300000000001</v>
      </c>
      <c r="I1565" s="241"/>
      <c r="J1565" s="237"/>
      <c r="K1565" s="237"/>
      <c r="L1565" s="242"/>
      <c r="M1565" s="243"/>
      <c r="N1565" s="244"/>
      <c r="O1565" s="244"/>
      <c r="P1565" s="244"/>
      <c r="Q1565" s="244"/>
      <c r="R1565" s="244"/>
      <c r="S1565" s="244"/>
      <c r="T1565" s="24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6" t="s">
        <v>164</v>
      </c>
      <c r="AU1565" s="246" t="s">
        <v>79</v>
      </c>
      <c r="AV1565" s="14" t="s">
        <v>79</v>
      </c>
      <c r="AW1565" s="14" t="s">
        <v>4</v>
      </c>
      <c r="AX1565" s="14" t="s">
        <v>77</v>
      </c>
      <c r="AY1565" s="246" t="s">
        <v>153</v>
      </c>
    </row>
    <row r="1566" s="2" customFormat="1" ht="21.75" customHeight="1">
      <c r="A1566" s="41"/>
      <c r="B1566" s="42"/>
      <c r="C1566" s="207" t="s">
        <v>1383</v>
      </c>
      <c r="D1566" s="207" t="s">
        <v>155</v>
      </c>
      <c r="E1566" s="208" t="s">
        <v>1384</v>
      </c>
      <c r="F1566" s="209" t="s">
        <v>1385</v>
      </c>
      <c r="G1566" s="210" t="s">
        <v>158</v>
      </c>
      <c r="H1566" s="211">
        <v>120.136</v>
      </c>
      <c r="I1566" s="212"/>
      <c r="J1566" s="213">
        <f>ROUND(I1566*H1566,2)</f>
        <v>0</v>
      </c>
      <c r="K1566" s="209" t="s">
        <v>159</v>
      </c>
      <c r="L1566" s="47"/>
      <c r="M1566" s="214" t="s">
        <v>19</v>
      </c>
      <c r="N1566" s="215" t="s">
        <v>40</v>
      </c>
      <c r="O1566" s="87"/>
      <c r="P1566" s="216">
        <f>O1566*H1566</f>
        <v>0</v>
      </c>
      <c r="Q1566" s="216">
        <v>0.00069999999999999999</v>
      </c>
      <c r="R1566" s="216">
        <f>Q1566*H1566</f>
        <v>0.084095199999999995</v>
      </c>
      <c r="S1566" s="216">
        <v>0</v>
      </c>
      <c r="T1566" s="217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18" t="s">
        <v>252</v>
      </c>
      <c r="AT1566" s="218" t="s">
        <v>155</v>
      </c>
      <c r="AU1566" s="218" t="s">
        <v>79</v>
      </c>
      <c r="AY1566" s="20" t="s">
        <v>153</v>
      </c>
      <c r="BE1566" s="219">
        <f>IF(N1566="základní",J1566,0)</f>
        <v>0</v>
      </c>
      <c r="BF1566" s="219">
        <f>IF(N1566="snížená",J1566,0)</f>
        <v>0</v>
      </c>
      <c r="BG1566" s="219">
        <f>IF(N1566="zákl. přenesená",J1566,0)</f>
        <v>0</v>
      </c>
      <c r="BH1566" s="219">
        <f>IF(N1566="sníž. přenesená",J1566,0)</f>
        <v>0</v>
      </c>
      <c r="BI1566" s="219">
        <f>IF(N1566="nulová",J1566,0)</f>
        <v>0</v>
      </c>
      <c r="BJ1566" s="20" t="s">
        <v>77</v>
      </c>
      <c r="BK1566" s="219">
        <f>ROUND(I1566*H1566,2)</f>
        <v>0</v>
      </c>
      <c r="BL1566" s="20" t="s">
        <v>252</v>
      </c>
      <c r="BM1566" s="218" t="s">
        <v>1386</v>
      </c>
    </row>
    <row r="1567" s="2" customFormat="1">
      <c r="A1567" s="41"/>
      <c r="B1567" s="42"/>
      <c r="C1567" s="43"/>
      <c r="D1567" s="220" t="s">
        <v>162</v>
      </c>
      <c r="E1567" s="43"/>
      <c r="F1567" s="221" t="s">
        <v>1387</v>
      </c>
      <c r="G1567" s="43"/>
      <c r="H1567" s="43"/>
      <c r="I1567" s="222"/>
      <c r="J1567" s="43"/>
      <c r="K1567" s="43"/>
      <c r="L1567" s="47"/>
      <c r="M1567" s="223"/>
      <c r="N1567" s="224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162</v>
      </c>
      <c r="AU1567" s="20" t="s">
        <v>79</v>
      </c>
    </row>
    <row r="1568" s="14" customFormat="1">
      <c r="A1568" s="14"/>
      <c r="B1568" s="236"/>
      <c r="C1568" s="237"/>
      <c r="D1568" s="227" t="s">
        <v>164</v>
      </c>
      <c r="E1568" s="238" t="s">
        <v>19</v>
      </c>
      <c r="F1568" s="239" t="s">
        <v>1388</v>
      </c>
      <c r="G1568" s="237"/>
      <c r="H1568" s="240">
        <v>120.136</v>
      </c>
      <c r="I1568" s="241"/>
      <c r="J1568" s="237"/>
      <c r="K1568" s="237"/>
      <c r="L1568" s="242"/>
      <c r="M1568" s="243"/>
      <c r="N1568" s="244"/>
      <c r="O1568" s="244"/>
      <c r="P1568" s="244"/>
      <c r="Q1568" s="244"/>
      <c r="R1568" s="244"/>
      <c r="S1568" s="244"/>
      <c r="T1568" s="24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6" t="s">
        <v>164</v>
      </c>
      <c r="AU1568" s="246" t="s">
        <v>79</v>
      </c>
      <c r="AV1568" s="14" t="s">
        <v>79</v>
      </c>
      <c r="AW1568" s="14" t="s">
        <v>31</v>
      </c>
      <c r="AX1568" s="14" t="s">
        <v>69</v>
      </c>
      <c r="AY1568" s="246" t="s">
        <v>153</v>
      </c>
    </row>
    <row r="1569" s="15" customFormat="1">
      <c r="A1569" s="15"/>
      <c r="B1569" s="247"/>
      <c r="C1569" s="248"/>
      <c r="D1569" s="227" t="s">
        <v>164</v>
      </c>
      <c r="E1569" s="249" t="s">
        <v>19</v>
      </c>
      <c r="F1569" s="250" t="s">
        <v>167</v>
      </c>
      <c r="G1569" s="248"/>
      <c r="H1569" s="251">
        <v>120.136</v>
      </c>
      <c r="I1569" s="252"/>
      <c r="J1569" s="248"/>
      <c r="K1569" s="248"/>
      <c r="L1569" s="253"/>
      <c r="M1569" s="254"/>
      <c r="N1569" s="255"/>
      <c r="O1569" s="255"/>
      <c r="P1569" s="255"/>
      <c r="Q1569" s="255"/>
      <c r="R1569" s="255"/>
      <c r="S1569" s="255"/>
      <c r="T1569" s="256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57" t="s">
        <v>164</v>
      </c>
      <c r="AU1569" s="257" t="s">
        <v>79</v>
      </c>
      <c r="AV1569" s="15" t="s">
        <v>160</v>
      </c>
      <c r="AW1569" s="15" t="s">
        <v>31</v>
      </c>
      <c r="AX1569" s="15" t="s">
        <v>77</v>
      </c>
      <c r="AY1569" s="257" t="s">
        <v>153</v>
      </c>
    </row>
    <row r="1570" s="2" customFormat="1" ht="24.15" customHeight="1">
      <c r="A1570" s="41"/>
      <c r="B1570" s="42"/>
      <c r="C1570" s="207" t="s">
        <v>1389</v>
      </c>
      <c r="D1570" s="207" t="s">
        <v>155</v>
      </c>
      <c r="E1570" s="208" t="s">
        <v>1390</v>
      </c>
      <c r="F1570" s="209" t="s">
        <v>1391</v>
      </c>
      <c r="G1570" s="210" t="s">
        <v>158</v>
      </c>
      <c r="H1570" s="211">
        <v>38.759999999999998</v>
      </c>
      <c r="I1570" s="212"/>
      <c r="J1570" s="213">
        <f>ROUND(I1570*H1570,2)</f>
        <v>0</v>
      </c>
      <c r="K1570" s="209" t="s">
        <v>159</v>
      </c>
      <c r="L1570" s="47"/>
      <c r="M1570" s="214" t="s">
        <v>19</v>
      </c>
      <c r="N1570" s="215" t="s">
        <v>40</v>
      </c>
      <c r="O1570" s="87"/>
      <c r="P1570" s="216">
        <f>O1570*H1570</f>
        <v>0</v>
      </c>
      <c r="Q1570" s="216">
        <v>0</v>
      </c>
      <c r="R1570" s="216">
        <f>Q1570*H1570</f>
        <v>0</v>
      </c>
      <c r="S1570" s="216">
        <v>0.01721</v>
      </c>
      <c r="T1570" s="217">
        <f>S1570*H1570</f>
        <v>0.66705959999999997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18" t="s">
        <v>252</v>
      </c>
      <c r="AT1570" s="218" t="s">
        <v>155</v>
      </c>
      <c r="AU1570" s="218" t="s">
        <v>79</v>
      </c>
      <c r="AY1570" s="20" t="s">
        <v>153</v>
      </c>
      <c r="BE1570" s="219">
        <f>IF(N1570="základní",J1570,0)</f>
        <v>0</v>
      </c>
      <c r="BF1570" s="219">
        <f>IF(N1570="snížená",J1570,0)</f>
        <v>0</v>
      </c>
      <c r="BG1570" s="219">
        <f>IF(N1570="zákl. přenesená",J1570,0)</f>
        <v>0</v>
      </c>
      <c r="BH1570" s="219">
        <f>IF(N1570="sníž. přenesená",J1570,0)</f>
        <v>0</v>
      </c>
      <c r="BI1570" s="219">
        <f>IF(N1570="nulová",J1570,0)</f>
        <v>0</v>
      </c>
      <c r="BJ1570" s="20" t="s">
        <v>77</v>
      </c>
      <c r="BK1570" s="219">
        <f>ROUND(I1570*H1570,2)</f>
        <v>0</v>
      </c>
      <c r="BL1570" s="20" t="s">
        <v>252</v>
      </c>
      <c r="BM1570" s="218" t="s">
        <v>1392</v>
      </c>
    </row>
    <row r="1571" s="2" customFormat="1">
      <c r="A1571" s="41"/>
      <c r="B1571" s="42"/>
      <c r="C1571" s="43"/>
      <c r="D1571" s="220" t="s">
        <v>162</v>
      </c>
      <c r="E1571" s="43"/>
      <c r="F1571" s="221" t="s">
        <v>1393</v>
      </c>
      <c r="G1571" s="43"/>
      <c r="H1571" s="43"/>
      <c r="I1571" s="222"/>
      <c r="J1571" s="43"/>
      <c r="K1571" s="43"/>
      <c r="L1571" s="47"/>
      <c r="M1571" s="223"/>
      <c r="N1571" s="224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162</v>
      </c>
      <c r="AU1571" s="20" t="s">
        <v>79</v>
      </c>
    </row>
    <row r="1572" s="13" customFormat="1">
      <c r="A1572" s="13"/>
      <c r="B1572" s="225"/>
      <c r="C1572" s="226"/>
      <c r="D1572" s="227" t="s">
        <v>164</v>
      </c>
      <c r="E1572" s="228" t="s">
        <v>19</v>
      </c>
      <c r="F1572" s="229" t="s">
        <v>1394</v>
      </c>
      <c r="G1572" s="226"/>
      <c r="H1572" s="228" t="s">
        <v>19</v>
      </c>
      <c r="I1572" s="230"/>
      <c r="J1572" s="226"/>
      <c r="K1572" s="226"/>
      <c r="L1572" s="231"/>
      <c r="M1572" s="232"/>
      <c r="N1572" s="233"/>
      <c r="O1572" s="233"/>
      <c r="P1572" s="233"/>
      <c r="Q1572" s="233"/>
      <c r="R1572" s="233"/>
      <c r="S1572" s="233"/>
      <c r="T1572" s="23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5" t="s">
        <v>164</v>
      </c>
      <c r="AU1572" s="235" t="s">
        <v>79</v>
      </c>
      <c r="AV1572" s="13" t="s">
        <v>77</v>
      </c>
      <c r="AW1572" s="13" t="s">
        <v>31</v>
      </c>
      <c r="AX1572" s="13" t="s">
        <v>69</v>
      </c>
      <c r="AY1572" s="235" t="s">
        <v>153</v>
      </c>
    </row>
    <row r="1573" s="14" customFormat="1">
      <c r="A1573" s="14"/>
      <c r="B1573" s="236"/>
      <c r="C1573" s="237"/>
      <c r="D1573" s="227" t="s">
        <v>164</v>
      </c>
      <c r="E1573" s="238" t="s">
        <v>19</v>
      </c>
      <c r="F1573" s="239" t="s">
        <v>1395</v>
      </c>
      <c r="G1573" s="237"/>
      <c r="H1573" s="240">
        <v>38.759999999999998</v>
      </c>
      <c r="I1573" s="241"/>
      <c r="J1573" s="237"/>
      <c r="K1573" s="237"/>
      <c r="L1573" s="242"/>
      <c r="M1573" s="243"/>
      <c r="N1573" s="244"/>
      <c r="O1573" s="244"/>
      <c r="P1573" s="244"/>
      <c r="Q1573" s="244"/>
      <c r="R1573" s="244"/>
      <c r="S1573" s="244"/>
      <c r="T1573" s="24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6" t="s">
        <v>164</v>
      </c>
      <c r="AU1573" s="246" t="s">
        <v>79</v>
      </c>
      <c r="AV1573" s="14" t="s">
        <v>79</v>
      </c>
      <c r="AW1573" s="14" t="s">
        <v>31</v>
      </c>
      <c r="AX1573" s="14" t="s">
        <v>69</v>
      </c>
      <c r="AY1573" s="246" t="s">
        <v>153</v>
      </c>
    </row>
    <row r="1574" s="15" customFormat="1">
      <c r="A1574" s="15"/>
      <c r="B1574" s="247"/>
      <c r="C1574" s="248"/>
      <c r="D1574" s="227" t="s">
        <v>164</v>
      </c>
      <c r="E1574" s="249" t="s">
        <v>19</v>
      </c>
      <c r="F1574" s="250" t="s">
        <v>167</v>
      </c>
      <c r="G1574" s="248"/>
      <c r="H1574" s="251">
        <v>38.759999999999998</v>
      </c>
      <c r="I1574" s="252"/>
      <c r="J1574" s="248"/>
      <c r="K1574" s="248"/>
      <c r="L1574" s="253"/>
      <c r="M1574" s="254"/>
      <c r="N1574" s="255"/>
      <c r="O1574" s="255"/>
      <c r="P1574" s="255"/>
      <c r="Q1574" s="255"/>
      <c r="R1574" s="255"/>
      <c r="S1574" s="255"/>
      <c r="T1574" s="256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57" t="s">
        <v>164</v>
      </c>
      <c r="AU1574" s="257" t="s">
        <v>79</v>
      </c>
      <c r="AV1574" s="15" t="s">
        <v>160</v>
      </c>
      <c r="AW1574" s="15" t="s">
        <v>31</v>
      </c>
      <c r="AX1574" s="15" t="s">
        <v>77</v>
      </c>
      <c r="AY1574" s="257" t="s">
        <v>153</v>
      </c>
    </row>
    <row r="1575" s="2" customFormat="1" ht="24.15" customHeight="1">
      <c r="A1575" s="41"/>
      <c r="B1575" s="42"/>
      <c r="C1575" s="207" t="s">
        <v>1396</v>
      </c>
      <c r="D1575" s="207" t="s">
        <v>155</v>
      </c>
      <c r="E1575" s="208" t="s">
        <v>1397</v>
      </c>
      <c r="F1575" s="209" t="s">
        <v>1398</v>
      </c>
      <c r="G1575" s="210" t="s">
        <v>158</v>
      </c>
      <c r="H1575" s="211">
        <v>314.37</v>
      </c>
      <c r="I1575" s="212"/>
      <c r="J1575" s="213">
        <f>ROUND(I1575*H1575,2)</f>
        <v>0</v>
      </c>
      <c r="K1575" s="209" t="s">
        <v>159</v>
      </c>
      <c r="L1575" s="47"/>
      <c r="M1575" s="214" t="s">
        <v>19</v>
      </c>
      <c r="N1575" s="215" t="s">
        <v>40</v>
      </c>
      <c r="O1575" s="87"/>
      <c r="P1575" s="216">
        <f>O1575*H1575</f>
        <v>0</v>
      </c>
      <c r="Q1575" s="216">
        <v>0.00125</v>
      </c>
      <c r="R1575" s="216">
        <f>Q1575*H1575</f>
        <v>0.39296249999999999</v>
      </c>
      <c r="S1575" s="216">
        <v>0</v>
      </c>
      <c r="T1575" s="217">
        <f>S1575*H1575</f>
        <v>0</v>
      </c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R1575" s="218" t="s">
        <v>252</v>
      </c>
      <c r="AT1575" s="218" t="s">
        <v>155</v>
      </c>
      <c r="AU1575" s="218" t="s">
        <v>79</v>
      </c>
      <c r="AY1575" s="20" t="s">
        <v>153</v>
      </c>
      <c r="BE1575" s="219">
        <f>IF(N1575="základní",J1575,0)</f>
        <v>0</v>
      </c>
      <c r="BF1575" s="219">
        <f>IF(N1575="snížená",J1575,0)</f>
        <v>0</v>
      </c>
      <c r="BG1575" s="219">
        <f>IF(N1575="zákl. přenesená",J1575,0)</f>
        <v>0</v>
      </c>
      <c r="BH1575" s="219">
        <f>IF(N1575="sníž. přenesená",J1575,0)</f>
        <v>0</v>
      </c>
      <c r="BI1575" s="219">
        <f>IF(N1575="nulová",J1575,0)</f>
        <v>0</v>
      </c>
      <c r="BJ1575" s="20" t="s">
        <v>77</v>
      </c>
      <c r="BK1575" s="219">
        <f>ROUND(I1575*H1575,2)</f>
        <v>0</v>
      </c>
      <c r="BL1575" s="20" t="s">
        <v>252</v>
      </c>
      <c r="BM1575" s="218" t="s">
        <v>1399</v>
      </c>
    </row>
    <row r="1576" s="2" customFormat="1">
      <c r="A1576" s="41"/>
      <c r="B1576" s="42"/>
      <c r="C1576" s="43"/>
      <c r="D1576" s="220" t="s">
        <v>162</v>
      </c>
      <c r="E1576" s="43"/>
      <c r="F1576" s="221" t="s">
        <v>1400</v>
      </c>
      <c r="G1576" s="43"/>
      <c r="H1576" s="43"/>
      <c r="I1576" s="222"/>
      <c r="J1576" s="43"/>
      <c r="K1576" s="43"/>
      <c r="L1576" s="47"/>
      <c r="M1576" s="223"/>
      <c r="N1576" s="224"/>
      <c r="O1576" s="87"/>
      <c r="P1576" s="87"/>
      <c r="Q1576" s="87"/>
      <c r="R1576" s="87"/>
      <c r="S1576" s="87"/>
      <c r="T1576" s="88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T1576" s="20" t="s">
        <v>162</v>
      </c>
      <c r="AU1576" s="20" t="s">
        <v>79</v>
      </c>
    </row>
    <row r="1577" s="13" customFormat="1">
      <c r="A1577" s="13"/>
      <c r="B1577" s="225"/>
      <c r="C1577" s="226"/>
      <c r="D1577" s="227" t="s">
        <v>164</v>
      </c>
      <c r="E1577" s="228" t="s">
        <v>19</v>
      </c>
      <c r="F1577" s="229" t="s">
        <v>1401</v>
      </c>
      <c r="G1577" s="226"/>
      <c r="H1577" s="228" t="s">
        <v>19</v>
      </c>
      <c r="I1577" s="230"/>
      <c r="J1577" s="226"/>
      <c r="K1577" s="226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164</v>
      </c>
      <c r="AU1577" s="235" t="s">
        <v>79</v>
      </c>
      <c r="AV1577" s="13" t="s">
        <v>77</v>
      </c>
      <c r="AW1577" s="13" t="s">
        <v>31</v>
      </c>
      <c r="AX1577" s="13" t="s">
        <v>69</v>
      </c>
      <c r="AY1577" s="235" t="s">
        <v>153</v>
      </c>
    </row>
    <row r="1578" s="13" customFormat="1">
      <c r="A1578" s="13"/>
      <c r="B1578" s="225"/>
      <c r="C1578" s="226"/>
      <c r="D1578" s="227" t="s">
        <v>164</v>
      </c>
      <c r="E1578" s="228" t="s">
        <v>19</v>
      </c>
      <c r="F1578" s="229" t="s">
        <v>1402</v>
      </c>
      <c r="G1578" s="226"/>
      <c r="H1578" s="228" t="s">
        <v>19</v>
      </c>
      <c r="I1578" s="230"/>
      <c r="J1578" s="226"/>
      <c r="K1578" s="226"/>
      <c r="L1578" s="231"/>
      <c r="M1578" s="232"/>
      <c r="N1578" s="233"/>
      <c r="O1578" s="233"/>
      <c r="P1578" s="233"/>
      <c r="Q1578" s="233"/>
      <c r="R1578" s="233"/>
      <c r="S1578" s="233"/>
      <c r="T1578" s="23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5" t="s">
        <v>164</v>
      </c>
      <c r="AU1578" s="235" t="s">
        <v>79</v>
      </c>
      <c r="AV1578" s="13" t="s">
        <v>77</v>
      </c>
      <c r="AW1578" s="13" t="s">
        <v>31</v>
      </c>
      <c r="AX1578" s="13" t="s">
        <v>69</v>
      </c>
      <c r="AY1578" s="235" t="s">
        <v>153</v>
      </c>
    </row>
    <row r="1579" s="14" customFormat="1">
      <c r="A1579" s="14"/>
      <c r="B1579" s="236"/>
      <c r="C1579" s="237"/>
      <c r="D1579" s="227" t="s">
        <v>164</v>
      </c>
      <c r="E1579" s="238" t="s">
        <v>19</v>
      </c>
      <c r="F1579" s="239" t="s">
        <v>1403</v>
      </c>
      <c r="G1579" s="237"/>
      <c r="H1579" s="240">
        <v>52.469999999999999</v>
      </c>
      <c r="I1579" s="241"/>
      <c r="J1579" s="237"/>
      <c r="K1579" s="237"/>
      <c r="L1579" s="242"/>
      <c r="M1579" s="243"/>
      <c r="N1579" s="244"/>
      <c r="O1579" s="244"/>
      <c r="P1579" s="244"/>
      <c r="Q1579" s="244"/>
      <c r="R1579" s="244"/>
      <c r="S1579" s="244"/>
      <c r="T1579" s="24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6" t="s">
        <v>164</v>
      </c>
      <c r="AU1579" s="246" t="s">
        <v>79</v>
      </c>
      <c r="AV1579" s="14" t="s">
        <v>79</v>
      </c>
      <c r="AW1579" s="14" t="s">
        <v>31</v>
      </c>
      <c r="AX1579" s="14" t="s">
        <v>69</v>
      </c>
      <c r="AY1579" s="246" t="s">
        <v>153</v>
      </c>
    </row>
    <row r="1580" s="13" customFormat="1">
      <c r="A1580" s="13"/>
      <c r="B1580" s="225"/>
      <c r="C1580" s="226"/>
      <c r="D1580" s="227" t="s">
        <v>164</v>
      </c>
      <c r="E1580" s="228" t="s">
        <v>19</v>
      </c>
      <c r="F1580" s="229" t="s">
        <v>1404</v>
      </c>
      <c r="G1580" s="226"/>
      <c r="H1580" s="228" t="s">
        <v>19</v>
      </c>
      <c r="I1580" s="230"/>
      <c r="J1580" s="226"/>
      <c r="K1580" s="226"/>
      <c r="L1580" s="231"/>
      <c r="M1580" s="232"/>
      <c r="N1580" s="233"/>
      <c r="O1580" s="233"/>
      <c r="P1580" s="233"/>
      <c r="Q1580" s="233"/>
      <c r="R1580" s="233"/>
      <c r="S1580" s="233"/>
      <c r="T1580" s="23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5" t="s">
        <v>164</v>
      </c>
      <c r="AU1580" s="235" t="s">
        <v>79</v>
      </c>
      <c r="AV1580" s="13" t="s">
        <v>77</v>
      </c>
      <c r="AW1580" s="13" t="s">
        <v>31</v>
      </c>
      <c r="AX1580" s="13" t="s">
        <v>69</v>
      </c>
      <c r="AY1580" s="235" t="s">
        <v>153</v>
      </c>
    </row>
    <row r="1581" s="14" customFormat="1">
      <c r="A1581" s="14"/>
      <c r="B1581" s="236"/>
      <c r="C1581" s="237"/>
      <c r="D1581" s="227" t="s">
        <v>164</v>
      </c>
      <c r="E1581" s="238" t="s">
        <v>19</v>
      </c>
      <c r="F1581" s="239" t="s">
        <v>1405</v>
      </c>
      <c r="G1581" s="237"/>
      <c r="H1581" s="240">
        <v>138.56</v>
      </c>
      <c r="I1581" s="241"/>
      <c r="J1581" s="237"/>
      <c r="K1581" s="237"/>
      <c r="L1581" s="242"/>
      <c r="M1581" s="243"/>
      <c r="N1581" s="244"/>
      <c r="O1581" s="244"/>
      <c r="P1581" s="244"/>
      <c r="Q1581" s="244"/>
      <c r="R1581" s="244"/>
      <c r="S1581" s="244"/>
      <c r="T1581" s="24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6" t="s">
        <v>164</v>
      </c>
      <c r="AU1581" s="246" t="s">
        <v>79</v>
      </c>
      <c r="AV1581" s="14" t="s">
        <v>79</v>
      </c>
      <c r="AW1581" s="14" t="s">
        <v>31</v>
      </c>
      <c r="AX1581" s="14" t="s">
        <v>69</v>
      </c>
      <c r="AY1581" s="246" t="s">
        <v>153</v>
      </c>
    </row>
    <row r="1582" s="13" customFormat="1">
      <c r="A1582" s="13"/>
      <c r="B1582" s="225"/>
      <c r="C1582" s="226"/>
      <c r="D1582" s="227" t="s">
        <v>164</v>
      </c>
      <c r="E1582" s="228" t="s">
        <v>19</v>
      </c>
      <c r="F1582" s="229" t="s">
        <v>1406</v>
      </c>
      <c r="G1582" s="226"/>
      <c r="H1582" s="228" t="s">
        <v>19</v>
      </c>
      <c r="I1582" s="230"/>
      <c r="J1582" s="226"/>
      <c r="K1582" s="226"/>
      <c r="L1582" s="231"/>
      <c r="M1582" s="232"/>
      <c r="N1582" s="233"/>
      <c r="O1582" s="233"/>
      <c r="P1582" s="233"/>
      <c r="Q1582" s="233"/>
      <c r="R1582" s="233"/>
      <c r="S1582" s="233"/>
      <c r="T1582" s="23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5" t="s">
        <v>164</v>
      </c>
      <c r="AU1582" s="235" t="s">
        <v>79</v>
      </c>
      <c r="AV1582" s="13" t="s">
        <v>77</v>
      </c>
      <c r="AW1582" s="13" t="s">
        <v>31</v>
      </c>
      <c r="AX1582" s="13" t="s">
        <v>69</v>
      </c>
      <c r="AY1582" s="235" t="s">
        <v>153</v>
      </c>
    </row>
    <row r="1583" s="14" customFormat="1">
      <c r="A1583" s="14"/>
      <c r="B1583" s="236"/>
      <c r="C1583" s="237"/>
      <c r="D1583" s="227" t="s">
        <v>164</v>
      </c>
      <c r="E1583" s="238" t="s">
        <v>19</v>
      </c>
      <c r="F1583" s="239" t="s">
        <v>1407</v>
      </c>
      <c r="G1583" s="237"/>
      <c r="H1583" s="240">
        <v>123.34</v>
      </c>
      <c r="I1583" s="241"/>
      <c r="J1583" s="237"/>
      <c r="K1583" s="237"/>
      <c r="L1583" s="242"/>
      <c r="M1583" s="243"/>
      <c r="N1583" s="244"/>
      <c r="O1583" s="244"/>
      <c r="P1583" s="244"/>
      <c r="Q1583" s="244"/>
      <c r="R1583" s="244"/>
      <c r="S1583" s="244"/>
      <c r="T1583" s="245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6" t="s">
        <v>164</v>
      </c>
      <c r="AU1583" s="246" t="s">
        <v>79</v>
      </c>
      <c r="AV1583" s="14" t="s">
        <v>79</v>
      </c>
      <c r="AW1583" s="14" t="s">
        <v>31</v>
      </c>
      <c r="AX1583" s="14" t="s">
        <v>69</v>
      </c>
      <c r="AY1583" s="246" t="s">
        <v>153</v>
      </c>
    </row>
    <row r="1584" s="15" customFormat="1">
      <c r="A1584" s="15"/>
      <c r="B1584" s="247"/>
      <c r="C1584" s="248"/>
      <c r="D1584" s="227" t="s">
        <v>164</v>
      </c>
      <c r="E1584" s="249" t="s">
        <v>19</v>
      </c>
      <c r="F1584" s="250" t="s">
        <v>167</v>
      </c>
      <c r="G1584" s="248"/>
      <c r="H1584" s="251">
        <v>314.37</v>
      </c>
      <c r="I1584" s="252"/>
      <c r="J1584" s="248"/>
      <c r="K1584" s="248"/>
      <c r="L1584" s="253"/>
      <c r="M1584" s="254"/>
      <c r="N1584" s="255"/>
      <c r="O1584" s="255"/>
      <c r="P1584" s="255"/>
      <c r="Q1584" s="255"/>
      <c r="R1584" s="255"/>
      <c r="S1584" s="255"/>
      <c r="T1584" s="256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57" t="s">
        <v>164</v>
      </c>
      <c r="AU1584" s="257" t="s">
        <v>79</v>
      </c>
      <c r="AV1584" s="15" t="s">
        <v>160</v>
      </c>
      <c r="AW1584" s="15" t="s">
        <v>31</v>
      </c>
      <c r="AX1584" s="15" t="s">
        <v>77</v>
      </c>
      <c r="AY1584" s="257" t="s">
        <v>153</v>
      </c>
    </row>
    <row r="1585" s="2" customFormat="1" ht="16.5" customHeight="1">
      <c r="A1585" s="41"/>
      <c r="B1585" s="42"/>
      <c r="C1585" s="258" t="s">
        <v>1408</v>
      </c>
      <c r="D1585" s="258" t="s">
        <v>253</v>
      </c>
      <c r="E1585" s="259" t="s">
        <v>1409</v>
      </c>
      <c r="F1585" s="260" t="s">
        <v>1410</v>
      </c>
      <c r="G1585" s="261" t="s">
        <v>158</v>
      </c>
      <c r="H1585" s="262">
        <v>330.089</v>
      </c>
      <c r="I1585" s="263"/>
      <c r="J1585" s="264">
        <f>ROUND(I1585*H1585,2)</f>
        <v>0</v>
      </c>
      <c r="K1585" s="260" t="s">
        <v>159</v>
      </c>
      <c r="L1585" s="265"/>
      <c r="M1585" s="266" t="s">
        <v>19</v>
      </c>
      <c r="N1585" s="267" t="s">
        <v>40</v>
      </c>
      <c r="O1585" s="87"/>
      <c r="P1585" s="216">
        <f>O1585*H1585</f>
        <v>0</v>
      </c>
      <c r="Q1585" s="216">
        <v>0.0080000000000000002</v>
      </c>
      <c r="R1585" s="216">
        <f>Q1585*H1585</f>
        <v>2.6407120000000002</v>
      </c>
      <c r="S1585" s="216">
        <v>0</v>
      </c>
      <c r="T1585" s="217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18" t="s">
        <v>403</v>
      </c>
      <c r="AT1585" s="218" t="s">
        <v>253</v>
      </c>
      <c r="AU1585" s="218" t="s">
        <v>79</v>
      </c>
      <c r="AY1585" s="20" t="s">
        <v>153</v>
      </c>
      <c r="BE1585" s="219">
        <f>IF(N1585="základní",J1585,0)</f>
        <v>0</v>
      </c>
      <c r="BF1585" s="219">
        <f>IF(N1585="snížená",J1585,0)</f>
        <v>0</v>
      </c>
      <c r="BG1585" s="219">
        <f>IF(N1585="zákl. přenesená",J1585,0)</f>
        <v>0</v>
      </c>
      <c r="BH1585" s="219">
        <f>IF(N1585="sníž. přenesená",J1585,0)</f>
        <v>0</v>
      </c>
      <c r="BI1585" s="219">
        <f>IF(N1585="nulová",J1585,0)</f>
        <v>0</v>
      </c>
      <c r="BJ1585" s="20" t="s">
        <v>77</v>
      </c>
      <c r="BK1585" s="219">
        <f>ROUND(I1585*H1585,2)</f>
        <v>0</v>
      </c>
      <c r="BL1585" s="20" t="s">
        <v>252</v>
      </c>
      <c r="BM1585" s="218" t="s">
        <v>1411</v>
      </c>
    </row>
    <row r="1586" s="14" customFormat="1">
      <c r="A1586" s="14"/>
      <c r="B1586" s="236"/>
      <c r="C1586" s="237"/>
      <c r="D1586" s="227" t="s">
        <v>164</v>
      </c>
      <c r="E1586" s="237"/>
      <c r="F1586" s="239" t="s">
        <v>1412</v>
      </c>
      <c r="G1586" s="237"/>
      <c r="H1586" s="240">
        <v>330.089</v>
      </c>
      <c r="I1586" s="241"/>
      <c r="J1586" s="237"/>
      <c r="K1586" s="237"/>
      <c r="L1586" s="242"/>
      <c r="M1586" s="243"/>
      <c r="N1586" s="244"/>
      <c r="O1586" s="244"/>
      <c r="P1586" s="244"/>
      <c r="Q1586" s="244"/>
      <c r="R1586" s="244"/>
      <c r="S1586" s="244"/>
      <c r="T1586" s="24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46" t="s">
        <v>164</v>
      </c>
      <c r="AU1586" s="246" t="s">
        <v>79</v>
      </c>
      <c r="AV1586" s="14" t="s">
        <v>79</v>
      </c>
      <c r="AW1586" s="14" t="s">
        <v>4</v>
      </c>
      <c r="AX1586" s="14" t="s">
        <v>77</v>
      </c>
      <c r="AY1586" s="246" t="s">
        <v>153</v>
      </c>
    </row>
    <row r="1587" s="2" customFormat="1" ht="16.5" customHeight="1">
      <c r="A1587" s="41"/>
      <c r="B1587" s="42"/>
      <c r="C1587" s="207" t="s">
        <v>1413</v>
      </c>
      <c r="D1587" s="207" t="s">
        <v>155</v>
      </c>
      <c r="E1587" s="208" t="s">
        <v>1414</v>
      </c>
      <c r="F1587" s="209" t="s">
        <v>1415</v>
      </c>
      <c r="G1587" s="210" t="s">
        <v>158</v>
      </c>
      <c r="H1587" s="211">
        <v>282.19999999999999</v>
      </c>
      <c r="I1587" s="212"/>
      <c r="J1587" s="213">
        <f>ROUND(I1587*H1587,2)</f>
        <v>0</v>
      </c>
      <c r="K1587" s="209" t="s">
        <v>159</v>
      </c>
      <c r="L1587" s="47"/>
      <c r="M1587" s="214" t="s">
        <v>19</v>
      </c>
      <c r="N1587" s="215" t="s">
        <v>40</v>
      </c>
      <c r="O1587" s="87"/>
      <c r="P1587" s="216">
        <f>O1587*H1587</f>
        <v>0</v>
      </c>
      <c r="Q1587" s="216">
        <v>0</v>
      </c>
      <c r="R1587" s="216">
        <f>Q1587*H1587</f>
        <v>0</v>
      </c>
      <c r="S1587" s="216">
        <v>0.010489999999999999</v>
      </c>
      <c r="T1587" s="217">
        <f>S1587*H1587</f>
        <v>2.9602779999999997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18" t="s">
        <v>252</v>
      </c>
      <c r="AT1587" s="218" t="s">
        <v>155</v>
      </c>
      <c r="AU1587" s="218" t="s">
        <v>79</v>
      </c>
      <c r="AY1587" s="20" t="s">
        <v>153</v>
      </c>
      <c r="BE1587" s="219">
        <f>IF(N1587="základní",J1587,0)</f>
        <v>0</v>
      </c>
      <c r="BF1587" s="219">
        <f>IF(N1587="snížená",J1587,0)</f>
        <v>0</v>
      </c>
      <c r="BG1587" s="219">
        <f>IF(N1587="zákl. přenesená",J1587,0)</f>
        <v>0</v>
      </c>
      <c r="BH1587" s="219">
        <f>IF(N1587="sníž. přenesená",J1587,0)</f>
        <v>0</v>
      </c>
      <c r="BI1587" s="219">
        <f>IF(N1587="nulová",J1587,0)</f>
        <v>0</v>
      </c>
      <c r="BJ1587" s="20" t="s">
        <v>77</v>
      </c>
      <c r="BK1587" s="219">
        <f>ROUND(I1587*H1587,2)</f>
        <v>0</v>
      </c>
      <c r="BL1587" s="20" t="s">
        <v>252</v>
      </c>
      <c r="BM1587" s="218" t="s">
        <v>1416</v>
      </c>
    </row>
    <row r="1588" s="2" customFormat="1">
      <c r="A1588" s="41"/>
      <c r="B1588" s="42"/>
      <c r="C1588" s="43"/>
      <c r="D1588" s="220" t="s">
        <v>162</v>
      </c>
      <c r="E1588" s="43"/>
      <c r="F1588" s="221" t="s">
        <v>1417</v>
      </c>
      <c r="G1588" s="43"/>
      <c r="H1588" s="43"/>
      <c r="I1588" s="222"/>
      <c r="J1588" s="43"/>
      <c r="K1588" s="43"/>
      <c r="L1588" s="47"/>
      <c r="M1588" s="223"/>
      <c r="N1588" s="224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20" t="s">
        <v>162</v>
      </c>
      <c r="AU1588" s="20" t="s">
        <v>79</v>
      </c>
    </row>
    <row r="1589" s="13" customFormat="1">
      <c r="A1589" s="13"/>
      <c r="B1589" s="225"/>
      <c r="C1589" s="226"/>
      <c r="D1589" s="227" t="s">
        <v>164</v>
      </c>
      <c r="E1589" s="228" t="s">
        <v>19</v>
      </c>
      <c r="F1589" s="229" t="s">
        <v>1418</v>
      </c>
      <c r="G1589" s="226"/>
      <c r="H1589" s="228" t="s">
        <v>19</v>
      </c>
      <c r="I1589" s="230"/>
      <c r="J1589" s="226"/>
      <c r="K1589" s="226"/>
      <c r="L1589" s="231"/>
      <c r="M1589" s="232"/>
      <c r="N1589" s="233"/>
      <c r="O1589" s="233"/>
      <c r="P1589" s="233"/>
      <c r="Q1589" s="233"/>
      <c r="R1589" s="233"/>
      <c r="S1589" s="233"/>
      <c r="T1589" s="23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5" t="s">
        <v>164</v>
      </c>
      <c r="AU1589" s="235" t="s">
        <v>79</v>
      </c>
      <c r="AV1589" s="13" t="s">
        <v>77</v>
      </c>
      <c r="AW1589" s="13" t="s">
        <v>31</v>
      </c>
      <c r="AX1589" s="13" t="s">
        <v>69</v>
      </c>
      <c r="AY1589" s="235" t="s">
        <v>153</v>
      </c>
    </row>
    <row r="1590" s="14" customFormat="1">
      <c r="A1590" s="14"/>
      <c r="B1590" s="236"/>
      <c r="C1590" s="237"/>
      <c r="D1590" s="227" t="s">
        <v>164</v>
      </c>
      <c r="E1590" s="238" t="s">
        <v>19</v>
      </c>
      <c r="F1590" s="239" t="s">
        <v>1419</v>
      </c>
      <c r="G1590" s="237"/>
      <c r="H1590" s="240">
        <v>22.219999999999999</v>
      </c>
      <c r="I1590" s="241"/>
      <c r="J1590" s="237"/>
      <c r="K1590" s="237"/>
      <c r="L1590" s="242"/>
      <c r="M1590" s="243"/>
      <c r="N1590" s="244"/>
      <c r="O1590" s="244"/>
      <c r="P1590" s="244"/>
      <c r="Q1590" s="244"/>
      <c r="R1590" s="244"/>
      <c r="S1590" s="244"/>
      <c r="T1590" s="24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6" t="s">
        <v>164</v>
      </c>
      <c r="AU1590" s="246" t="s">
        <v>79</v>
      </c>
      <c r="AV1590" s="14" t="s">
        <v>79</v>
      </c>
      <c r="AW1590" s="14" t="s">
        <v>31</v>
      </c>
      <c r="AX1590" s="14" t="s">
        <v>69</v>
      </c>
      <c r="AY1590" s="246" t="s">
        <v>153</v>
      </c>
    </row>
    <row r="1591" s="13" customFormat="1">
      <c r="A1591" s="13"/>
      <c r="B1591" s="225"/>
      <c r="C1591" s="226"/>
      <c r="D1591" s="227" t="s">
        <v>164</v>
      </c>
      <c r="E1591" s="228" t="s">
        <v>19</v>
      </c>
      <c r="F1591" s="229" t="s">
        <v>1420</v>
      </c>
      <c r="G1591" s="226"/>
      <c r="H1591" s="228" t="s">
        <v>19</v>
      </c>
      <c r="I1591" s="230"/>
      <c r="J1591" s="226"/>
      <c r="K1591" s="226"/>
      <c r="L1591" s="231"/>
      <c r="M1591" s="232"/>
      <c r="N1591" s="233"/>
      <c r="O1591" s="233"/>
      <c r="P1591" s="233"/>
      <c r="Q1591" s="233"/>
      <c r="R1591" s="233"/>
      <c r="S1591" s="233"/>
      <c r="T1591" s="23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5" t="s">
        <v>164</v>
      </c>
      <c r="AU1591" s="235" t="s">
        <v>79</v>
      </c>
      <c r="AV1591" s="13" t="s">
        <v>77</v>
      </c>
      <c r="AW1591" s="13" t="s">
        <v>31</v>
      </c>
      <c r="AX1591" s="13" t="s">
        <v>69</v>
      </c>
      <c r="AY1591" s="235" t="s">
        <v>153</v>
      </c>
    </row>
    <row r="1592" s="14" customFormat="1">
      <c r="A1592" s="14"/>
      <c r="B1592" s="236"/>
      <c r="C1592" s="237"/>
      <c r="D1592" s="227" t="s">
        <v>164</v>
      </c>
      <c r="E1592" s="238" t="s">
        <v>19</v>
      </c>
      <c r="F1592" s="239" t="s">
        <v>1421</v>
      </c>
      <c r="G1592" s="237"/>
      <c r="H1592" s="240">
        <v>133.56</v>
      </c>
      <c r="I1592" s="241"/>
      <c r="J1592" s="237"/>
      <c r="K1592" s="237"/>
      <c r="L1592" s="242"/>
      <c r="M1592" s="243"/>
      <c r="N1592" s="244"/>
      <c r="O1592" s="244"/>
      <c r="P1592" s="244"/>
      <c r="Q1592" s="244"/>
      <c r="R1592" s="244"/>
      <c r="S1592" s="244"/>
      <c r="T1592" s="245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6" t="s">
        <v>164</v>
      </c>
      <c r="AU1592" s="246" t="s">
        <v>79</v>
      </c>
      <c r="AV1592" s="14" t="s">
        <v>79</v>
      </c>
      <c r="AW1592" s="14" t="s">
        <v>31</v>
      </c>
      <c r="AX1592" s="14" t="s">
        <v>69</v>
      </c>
      <c r="AY1592" s="246" t="s">
        <v>153</v>
      </c>
    </row>
    <row r="1593" s="13" customFormat="1">
      <c r="A1593" s="13"/>
      <c r="B1593" s="225"/>
      <c r="C1593" s="226"/>
      <c r="D1593" s="227" t="s">
        <v>164</v>
      </c>
      <c r="E1593" s="228" t="s">
        <v>19</v>
      </c>
      <c r="F1593" s="229" t="s">
        <v>1422</v>
      </c>
      <c r="G1593" s="226"/>
      <c r="H1593" s="228" t="s">
        <v>19</v>
      </c>
      <c r="I1593" s="230"/>
      <c r="J1593" s="226"/>
      <c r="K1593" s="226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164</v>
      </c>
      <c r="AU1593" s="235" t="s">
        <v>79</v>
      </c>
      <c r="AV1593" s="13" t="s">
        <v>77</v>
      </c>
      <c r="AW1593" s="13" t="s">
        <v>31</v>
      </c>
      <c r="AX1593" s="13" t="s">
        <v>69</v>
      </c>
      <c r="AY1593" s="235" t="s">
        <v>153</v>
      </c>
    </row>
    <row r="1594" s="14" customFormat="1">
      <c r="A1594" s="14"/>
      <c r="B1594" s="236"/>
      <c r="C1594" s="237"/>
      <c r="D1594" s="227" t="s">
        <v>164</v>
      </c>
      <c r="E1594" s="238" t="s">
        <v>19</v>
      </c>
      <c r="F1594" s="239" t="s">
        <v>1423</v>
      </c>
      <c r="G1594" s="237"/>
      <c r="H1594" s="240">
        <v>126.42</v>
      </c>
      <c r="I1594" s="241"/>
      <c r="J1594" s="237"/>
      <c r="K1594" s="237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6" t="s">
        <v>164</v>
      </c>
      <c r="AU1594" s="246" t="s">
        <v>79</v>
      </c>
      <c r="AV1594" s="14" t="s">
        <v>79</v>
      </c>
      <c r="AW1594" s="14" t="s">
        <v>31</v>
      </c>
      <c r="AX1594" s="14" t="s">
        <v>69</v>
      </c>
      <c r="AY1594" s="246" t="s">
        <v>153</v>
      </c>
    </row>
    <row r="1595" s="15" customFormat="1">
      <c r="A1595" s="15"/>
      <c r="B1595" s="247"/>
      <c r="C1595" s="248"/>
      <c r="D1595" s="227" t="s">
        <v>164</v>
      </c>
      <c r="E1595" s="249" t="s">
        <v>19</v>
      </c>
      <c r="F1595" s="250" t="s">
        <v>167</v>
      </c>
      <c r="G1595" s="248"/>
      <c r="H1595" s="251">
        <v>282.19999999999999</v>
      </c>
      <c r="I1595" s="252"/>
      <c r="J1595" s="248"/>
      <c r="K1595" s="248"/>
      <c r="L1595" s="253"/>
      <c r="M1595" s="254"/>
      <c r="N1595" s="255"/>
      <c r="O1595" s="255"/>
      <c r="P1595" s="255"/>
      <c r="Q1595" s="255"/>
      <c r="R1595" s="255"/>
      <c r="S1595" s="255"/>
      <c r="T1595" s="256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57" t="s">
        <v>164</v>
      </c>
      <c r="AU1595" s="257" t="s">
        <v>79</v>
      </c>
      <c r="AV1595" s="15" t="s">
        <v>160</v>
      </c>
      <c r="AW1595" s="15" t="s">
        <v>31</v>
      </c>
      <c r="AX1595" s="15" t="s">
        <v>77</v>
      </c>
      <c r="AY1595" s="257" t="s">
        <v>153</v>
      </c>
    </row>
    <row r="1596" s="2" customFormat="1" ht="33" customHeight="1">
      <c r="A1596" s="41"/>
      <c r="B1596" s="42"/>
      <c r="C1596" s="207" t="s">
        <v>1424</v>
      </c>
      <c r="D1596" s="207" t="s">
        <v>155</v>
      </c>
      <c r="E1596" s="208" t="s">
        <v>1425</v>
      </c>
      <c r="F1596" s="209" t="s">
        <v>1426</v>
      </c>
      <c r="G1596" s="210" t="s">
        <v>158</v>
      </c>
      <c r="H1596" s="211">
        <v>34.188000000000002</v>
      </c>
      <c r="I1596" s="212"/>
      <c r="J1596" s="213">
        <f>ROUND(I1596*H1596,2)</f>
        <v>0</v>
      </c>
      <c r="K1596" s="209" t="s">
        <v>159</v>
      </c>
      <c r="L1596" s="47"/>
      <c r="M1596" s="214" t="s">
        <v>19</v>
      </c>
      <c r="N1596" s="215" t="s">
        <v>40</v>
      </c>
      <c r="O1596" s="87"/>
      <c r="P1596" s="216">
        <f>O1596*H1596</f>
        <v>0</v>
      </c>
      <c r="Q1596" s="216">
        <v>0.031649999999999998</v>
      </c>
      <c r="R1596" s="216">
        <f>Q1596*H1596</f>
        <v>1.0820502000000001</v>
      </c>
      <c r="S1596" s="216">
        <v>0</v>
      </c>
      <c r="T1596" s="217">
        <f>S1596*H1596</f>
        <v>0</v>
      </c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R1596" s="218" t="s">
        <v>252</v>
      </c>
      <c r="AT1596" s="218" t="s">
        <v>155</v>
      </c>
      <c r="AU1596" s="218" t="s">
        <v>79</v>
      </c>
      <c r="AY1596" s="20" t="s">
        <v>153</v>
      </c>
      <c r="BE1596" s="219">
        <f>IF(N1596="základní",J1596,0)</f>
        <v>0</v>
      </c>
      <c r="BF1596" s="219">
        <f>IF(N1596="snížená",J1596,0)</f>
        <v>0</v>
      </c>
      <c r="BG1596" s="219">
        <f>IF(N1596="zákl. přenesená",J1596,0)</f>
        <v>0</v>
      </c>
      <c r="BH1596" s="219">
        <f>IF(N1596="sníž. přenesená",J1596,0)</f>
        <v>0</v>
      </c>
      <c r="BI1596" s="219">
        <f>IF(N1596="nulová",J1596,0)</f>
        <v>0</v>
      </c>
      <c r="BJ1596" s="20" t="s">
        <v>77</v>
      </c>
      <c r="BK1596" s="219">
        <f>ROUND(I1596*H1596,2)</f>
        <v>0</v>
      </c>
      <c r="BL1596" s="20" t="s">
        <v>252</v>
      </c>
      <c r="BM1596" s="218" t="s">
        <v>1427</v>
      </c>
    </row>
    <row r="1597" s="2" customFormat="1">
      <c r="A1597" s="41"/>
      <c r="B1597" s="42"/>
      <c r="C1597" s="43"/>
      <c r="D1597" s="220" t="s">
        <v>162</v>
      </c>
      <c r="E1597" s="43"/>
      <c r="F1597" s="221" t="s">
        <v>1428</v>
      </c>
      <c r="G1597" s="43"/>
      <c r="H1597" s="43"/>
      <c r="I1597" s="222"/>
      <c r="J1597" s="43"/>
      <c r="K1597" s="43"/>
      <c r="L1597" s="47"/>
      <c r="M1597" s="223"/>
      <c r="N1597" s="224"/>
      <c r="O1597" s="87"/>
      <c r="P1597" s="87"/>
      <c r="Q1597" s="87"/>
      <c r="R1597" s="87"/>
      <c r="S1597" s="87"/>
      <c r="T1597" s="88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T1597" s="20" t="s">
        <v>162</v>
      </c>
      <c r="AU1597" s="20" t="s">
        <v>79</v>
      </c>
    </row>
    <row r="1598" s="13" customFormat="1">
      <c r="A1598" s="13"/>
      <c r="B1598" s="225"/>
      <c r="C1598" s="226"/>
      <c r="D1598" s="227" t="s">
        <v>164</v>
      </c>
      <c r="E1598" s="228" t="s">
        <v>19</v>
      </c>
      <c r="F1598" s="229" t="s">
        <v>674</v>
      </c>
      <c r="G1598" s="226"/>
      <c r="H1598" s="228" t="s">
        <v>19</v>
      </c>
      <c r="I1598" s="230"/>
      <c r="J1598" s="226"/>
      <c r="K1598" s="226"/>
      <c r="L1598" s="231"/>
      <c r="M1598" s="232"/>
      <c r="N1598" s="233"/>
      <c r="O1598" s="233"/>
      <c r="P1598" s="233"/>
      <c r="Q1598" s="233"/>
      <c r="R1598" s="233"/>
      <c r="S1598" s="233"/>
      <c r="T1598" s="23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5" t="s">
        <v>164</v>
      </c>
      <c r="AU1598" s="235" t="s">
        <v>79</v>
      </c>
      <c r="AV1598" s="13" t="s">
        <v>77</v>
      </c>
      <c r="AW1598" s="13" t="s">
        <v>31</v>
      </c>
      <c r="AX1598" s="13" t="s">
        <v>69</v>
      </c>
      <c r="AY1598" s="235" t="s">
        <v>153</v>
      </c>
    </row>
    <row r="1599" s="14" customFormat="1">
      <c r="A1599" s="14"/>
      <c r="B1599" s="236"/>
      <c r="C1599" s="237"/>
      <c r="D1599" s="227" t="s">
        <v>164</v>
      </c>
      <c r="E1599" s="238" t="s">
        <v>19</v>
      </c>
      <c r="F1599" s="239" t="s">
        <v>1429</v>
      </c>
      <c r="G1599" s="237"/>
      <c r="H1599" s="240">
        <v>34.188000000000002</v>
      </c>
      <c r="I1599" s="241"/>
      <c r="J1599" s="237"/>
      <c r="K1599" s="237"/>
      <c r="L1599" s="242"/>
      <c r="M1599" s="243"/>
      <c r="N1599" s="244"/>
      <c r="O1599" s="244"/>
      <c r="P1599" s="244"/>
      <c r="Q1599" s="244"/>
      <c r="R1599" s="244"/>
      <c r="S1599" s="244"/>
      <c r="T1599" s="24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6" t="s">
        <v>164</v>
      </c>
      <c r="AU1599" s="246" t="s">
        <v>79</v>
      </c>
      <c r="AV1599" s="14" t="s">
        <v>79</v>
      </c>
      <c r="AW1599" s="14" t="s">
        <v>31</v>
      </c>
      <c r="AX1599" s="14" t="s">
        <v>69</v>
      </c>
      <c r="AY1599" s="246" t="s">
        <v>153</v>
      </c>
    </row>
    <row r="1600" s="15" customFormat="1">
      <c r="A1600" s="15"/>
      <c r="B1600" s="247"/>
      <c r="C1600" s="248"/>
      <c r="D1600" s="227" t="s">
        <v>164</v>
      </c>
      <c r="E1600" s="249" t="s">
        <v>19</v>
      </c>
      <c r="F1600" s="250" t="s">
        <v>167</v>
      </c>
      <c r="G1600" s="248"/>
      <c r="H1600" s="251">
        <v>34.188000000000002</v>
      </c>
      <c r="I1600" s="252"/>
      <c r="J1600" s="248"/>
      <c r="K1600" s="248"/>
      <c r="L1600" s="253"/>
      <c r="M1600" s="254"/>
      <c r="N1600" s="255"/>
      <c r="O1600" s="255"/>
      <c r="P1600" s="255"/>
      <c r="Q1600" s="255"/>
      <c r="R1600" s="255"/>
      <c r="S1600" s="255"/>
      <c r="T1600" s="256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57" t="s">
        <v>164</v>
      </c>
      <c r="AU1600" s="257" t="s">
        <v>79</v>
      </c>
      <c r="AV1600" s="15" t="s">
        <v>160</v>
      </c>
      <c r="AW1600" s="15" t="s">
        <v>31</v>
      </c>
      <c r="AX1600" s="15" t="s">
        <v>77</v>
      </c>
      <c r="AY1600" s="257" t="s">
        <v>153</v>
      </c>
    </row>
    <row r="1601" s="2" customFormat="1" ht="24.15" customHeight="1">
      <c r="A1601" s="41"/>
      <c r="B1601" s="42"/>
      <c r="C1601" s="207" t="s">
        <v>1430</v>
      </c>
      <c r="D1601" s="207" t="s">
        <v>155</v>
      </c>
      <c r="E1601" s="208" t="s">
        <v>1431</v>
      </c>
      <c r="F1601" s="209" t="s">
        <v>1432</v>
      </c>
      <c r="G1601" s="210" t="s">
        <v>158</v>
      </c>
      <c r="H1601" s="211">
        <v>62.567999999999998</v>
      </c>
      <c r="I1601" s="212"/>
      <c r="J1601" s="213">
        <f>ROUND(I1601*H1601,2)</f>
        <v>0</v>
      </c>
      <c r="K1601" s="209" t="s">
        <v>159</v>
      </c>
      <c r="L1601" s="47"/>
      <c r="M1601" s="214" t="s">
        <v>19</v>
      </c>
      <c r="N1601" s="215" t="s">
        <v>40</v>
      </c>
      <c r="O1601" s="87"/>
      <c r="P1601" s="216">
        <f>O1601*H1601</f>
        <v>0</v>
      </c>
      <c r="Q1601" s="216">
        <v>0.024510000000000001</v>
      </c>
      <c r="R1601" s="216">
        <f>Q1601*H1601</f>
        <v>1.5335416799999999</v>
      </c>
      <c r="S1601" s="216">
        <v>0</v>
      </c>
      <c r="T1601" s="217">
        <f>S1601*H1601</f>
        <v>0</v>
      </c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R1601" s="218" t="s">
        <v>252</v>
      </c>
      <c r="AT1601" s="218" t="s">
        <v>155</v>
      </c>
      <c r="AU1601" s="218" t="s">
        <v>79</v>
      </c>
      <c r="AY1601" s="20" t="s">
        <v>153</v>
      </c>
      <c r="BE1601" s="219">
        <f>IF(N1601="základní",J1601,0)</f>
        <v>0</v>
      </c>
      <c r="BF1601" s="219">
        <f>IF(N1601="snížená",J1601,0)</f>
        <v>0</v>
      </c>
      <c r="BG1601" s="219">
        <f>IF(N1601="zákl. přenesená",J1601,0)</f>
        <v>0</v>
      </c>
      <c r="BH1601" s="219">
        <f>IF(N1601="sníž. přenesená",J1601,0)</f>
        <v>0</v>
      </c>
      <c r="BI1601" s="219">
        <f>IF(N1601="nulová",J1601,0)</f>
        <v>0</v>
      </c>
      <c r="BJ1601" s="20" t="s">
        <v>77</v>
      </c>
      <c r="BK1601" s="219">
        <f>ROUND(I1601*H1601,2)</f>
        <v>0</v>
      </c>
      <c r="BL1601" s="20" t="s">
        <v>252</v>
      </c>
      <c r="BM1601" s="218" t="s">
        <v>1433</v>
      </c>
    </row>
    <row r="1602" s="2" customFormat="1">
      <c r="A1602" s="41"/>
      <c r="B1602" s="42"/>
      <c r="C1602" s="43"/>
      <c r="D1602" s="220" t="s">
        <v>162</v>
      </c>
      <c r="E1602" s="43"/>
      <c r="F1602" s="221" t="s">
        <v>1434</v>
      </c>
      <c r="G1602" s="43"/>
      <c r="H1602" s="43"/>
      <c r="I1602" s="222"/>
      <c r="J1602" s="43"/>
      <c r="K1602" s="43"/>
      <c r="L1602" s="47"/>
      <c r="M1602" s="223"/>
      <c r="N1602" s="224"/>
      <c r="O1602" s="87"/>
      <c r="P1602" s="87"/>
      <c r="Q1602" s="87"/>
      <c r="R1602" s="87"/>
      <c r="S1602" s="87"/>
      <c r="T1602" s="88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T1602" s="20" t="s">
        <v>162</v>
      </c>
      <c r="AU1602" s="20" t="s">
        <v>79</v>
      </c>
    </row>
    <row r="1603" s="13" customFormat="1">
      <c r="A1603" s="13"/>
      <c r="B1603" s="225"/>
      <c r="C1603" s="226"/>
      <c r="D1603" s="227" t="s">
        <v>164</v>
      </c>
      <c r="E1603" s="228" t="s">
        <v>19</v>
      </c>
      <c r="F1603" s="229" t="s">
        <v>1435</v>
      </c>
      <c r="G1603" s="226"/>
      <c r="H1603" s="228" t="s">
        <v>19</v>
      </c>
      <c r="I1603" s="230"/>
      <c r="J1603" s="226"/>
      <c r="K1603" s="226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164</v>
      </c>
      <c r="AU1603" s="235" t="s">
        <v>79</v>
      </c>
      <c r="AV1603" s="13" t="s">
        <v>77</v>
      </c>
      <c r="AW1603" s="13" t="s">
        <v>31</v>
      </c>
      <c r="AX1603" s="13" t="s">
        <v>69</v>
      </c>
      <c r="AY1603" s="235" t="s">
        <v>153</v>
      </c>
    </row>
    <row r="1604" s="14" customFormat="1">
      <c r="A1604" s="14"/>
      <c r="B1604" s="236"/>
      <c r="C1604" s="237"/>
      <c r="D1604" s="227" t="s">
        <v>164</v>
      </c>
      <c r="E1604" s="238" t="s">
        <v>19</v>
      </c>
      <c r="F1604" s="239" t="s">
        <v>1436</v>
      </c>
      <c r="G1604" s="237"/>
      <c r="H1604" s="240">
        <v>16</v>
      </c>
      <c r="I1604" s="241"/>
      <c r="J1604" s="237"/>
      <c r="K1604" s="237"/>
      <c r="L1604" s="242"/>
      <c r="M1604" s="243"/>
      <c r="N1604" s="244"/>
      <c r="O1604" s="244"/>
      <c r="P1604" s="244"/>
      <c r="Q1604" s="244"/>
      <c r="R1604" s="244"/>
      <c r="S1604" s="244"/>
      <c r="T1604" s="24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6" t="s">
        <v>164</v>
      </c>
      <c r="AU1604" s="246" t="s">
        <v>79</v>
      </c>
      <c r="AV1604" s="14" t="s">
        <v>79</v>
      </c>
      <c r="AW1604" s="14" t="s">
        <v>31</v>
      </c>
      <c r="AX1604" s="14" t="s">
        <v>69</v>
      </c>
      <c r="AY1604" s="246" t="s">
        <v>153</v>
      </c>
    </row>
    <row r="1605" s="13" customFormat="1">
      <c r="A1605" s="13"/>
      <c r="B1605" s="225"/>
      <c r="C1605" s="226"/>
      <c r="D1605" s="227" t="s">
        <v>164</v>
      </c>
      <c r="E1605" s="228" t="s">
        <v>19</v>
      </c>
      <c r="F1605" s="229" t="s">
        <v>1437</v>
      </c>
      <c r="G1605" s="226"/>
      <c r="H1605" s="228" t="s">
        <v>19</v>
      </c>
      <c r="I1605" s="230"/>
      <c r="J1605" s="226"/>
      <c r="K1605" s="226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164</v>
      </c>
      <c r="AU1605" s="235" t="s">
        <v>79</v>
      </c>
      <c r="AV1605" s="13" t="s">
        <v>77</v>
      </c>
      <c r="AW1605" s="13" t="s">
        <v>31</v>
      </c>
      <c r="AX1605" s="13" t="s">
        <v>69</v>
      </c>
      <c r="AY1605" s="235" t="s">
        <v>153</v>
      </c>
    </row>
    <row r="1606" s="14" customFormat="1">
      <c r="A1606" s="14"/>
      <c r="B1606" s="236"/>
      <c r="C1606" s="237"/>
      <c r="D1606" s="227" t="s">
        <v>164</v>
      </c>
      <c r="E1606" s="238" t="s">
        <v>19</v>
      </c>
      <c r="F1606" s="239" t="s">
        <v>1438</v>
      </c>
      <c r="G1606" s="237"/>
      <c r="H1606" s="240">
        <v>46.567999999999998</v>
      </c>
      <c r="I1606" s="241"/>
      <c r="J1606" s="237"/>
      <c r="K1606" s="237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6" t="s">
        <v>164</v>
      </c>
      <c r="AU1606" s="246" t="s">
        <v>79</v>
      </c>
      <c r="AV1606" s="14" t="s">
        <v>79</v>
      </c>
      <c r="AW1606" s="14" t="s">
        <v>31</v>
      </c>
      <c r="AX1606" s="14" t="s">
        <v>69</v>
      </c>
      <c r="AY1606" s="246" t="s">
        <v>153</v>
      </c>
    </row>
    <row r="1607" s="15" customFormat="1">
      <c r="A1607" s="15"/>
      <c r="B1607" s="247"/>
      <c r="C1607" s="248"/>
      <c r="D1607" s="227" t="s">
        <v>164</v>
      </c>
      <c r="E1607" s="249" t="s">
        <v>19</v>
      </c>
      <c r="F1607" s="250" t="s">
        <v>167</v>
      </c>
      <c r="G1607" s="248"/>
      <c r="H1607" s="251">
        <v>62.567999999999998</v>
      </c>
      <c r="I1607" s="252"/>
      <c r="J1607" s="248"/>
      <c r="K1607" s="248"/>
      <c r="L1607" s="253"/>
      <c r="M1607" s="254"/>
      <c r="N1607" s="255"/>
      <c r="O1607" s="255"/>
      <c r="P1607" s="255"/>
      <c r="Q1607" s="255"/>
      <c r="R1607" s="255"/>
      <c r="S1607" s="255"/>
      <c r="T1607" s="256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57" t="s">
        <v>164</v>
      </c>
      <c r="AU1607" s="257" t="s">
        <v>79</v>
      </c>
      <c r="AV1607" s="15" t="s">
        <v>160</v>
      </c>
      <c r="AW1607" s="15" t="s">
        <v>31</v>
      </c>
      <c r="AX1607" s="15" t="s">
        <v>77</v>
      </c>
      <c r="AY1607" s="257" t="s">
        <v>153</v>
      </c>
    </row>
    <row r="1608" s="2" customFormat="1" ht="24.15" customHeight="1">
      <c r="A1608" s="41"/>
      <c r="B1608" s="42"/>
      <c r="C1608" s="207" t="s">
        <v>1439</v>
      </c>
      <c r="D1608" s="207" t="s">
        <v>155</v>
      </c>
      <c r="E1608" s="208" t="s">
        <v>1440</v>
      </c>
      <c r="F1608" s="209" t="s">
        <v>1441</v>
      </c>
      <c r="G1608" s="210" t="s">
        <v>158</v>
      </c>
      <c r="H1608" s="211">
        <v>136.75200000000001</v>
      </c>
      <c r="I1608" s="212"/>
      <c r="J1608" s="213">
        <f>ROUND(I1608*H1608,2)</f>
        <v>0</v>
      </c>
      <c r="K1608" s="209" t="s">
        <v>159</v>
      </c>
      <c r="L1608" s="47"/>
      <c r="M1608" s="214" t="s">
        <v>19</v>
      </c>
      <c r="N1608" s="215" t="s">
        <v>40</v>
      </c>
      <c r="O1608" s="87"/>
      <c r="P1608" s="216">
        <f>O1608*H1608</f>
        <v>0</v>
      </c>
      <c r="Q1608" s="216">
        <v>0.00036000000000000002</v>
      </c>
      <c r="R1608" s="216">
        <f>Q1608*H1608</f>
        <v>0.049230720000000006</v>
      </c>
      <c r="S1608" s="216">
        <v>0</v>
      </c>
      <c r="T1608" s="217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18" t="s">
        <v>252</v>
      </c>
      <c r="AT1608" s="218" t="s">
        <v>155</v>
      </c>
      <c r="AU1608" s="218" t="s">
        <v>79</v>
      </c>
      <c r="AY1608" s="20" t="s">
        <v>153</v>
      </c>
      <c r="BE1608" s="219">
        <f>IF(N1608="základní",J1608,0)</f>
        <v>0</v>
      </c>
      <c r="BF1608" s="219">
        <f>IF(N1608="snížená",J1608,0)</f>
        <v>0</v>
      </c>
      <c r="BG1608" s="219">
        <f>IF(N1608="zákl. přenesená",J1608,0)</f>
        <v>0</v>
      </c>
      <c r="BH1608" s="219">
        <f>IF(N1608="sníž. přenesená",J1608,0)</f>
        <v>0</v>
      </c>
      <c r="BI1608" s="219">
        <f>IF(N1608="nulová",J1608,0)</f>
        <v>0</v>
      </c>
      <c r="BJ1608" s="20" t="s">
        <v>77</v>
      </c>
      <c r="BK1608" s="219">
        <f>ROUND(I1608*H1608,2)</f>
        <v>0</v>
      </c>
      <c r="BL1608" s="20" t="s">
        <v>252</v>
      </c>
      <c r="BM1608" s="218" t="s">
        <v>1442</v>
      </c>
    </row>
    <row r="1609" s="2" customFormat="1">
      <c r="A1609" s="41"/>
      <c r="B1609" s="42"/>
      <c r="C1609" s="43"/>
      <c r="D1609" s="220" t="s">
        <v>162</v>
      </c>
      <c r="E1609" s="43"/>
      <c r="F1609" s="221" t="s">
        <v>1443</v>
      </c>
      <c r="G1609" s="43"/>
      <c r="H1609" s="43"/>
      <c r="I1609" s="222"/>
      <c r="J1609" s="43"/>
      <c r="K1609" s="43"/>
      <c r="L1609" s="47"/>
      <c r="M1609" s="223"/>
      <c r="N1609" s="224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162</v>
      </c>
      <c r="AU1609" s="20" t="s">
        <v>79</v>
      </c>
    </row>
    <row r="1610" s="13" customFormat="1">
      <c r="A1610" s="13"/>
      <c r="B1610" s="225"/>
      <c r="C1610" s="226"/>
      <c r="D1610" s="227" t="s">
        <v>164</v>
      </c>
      <c r="E1610" s="228" t="s">
        <v>19</v>
      </c>
      <c r="F1610" s="229" t="s">
        <v>1444</v>
      </c>
      <c r="G1610" s="226"/>
      <c r="H1610" s="228" t="s">
        <v>19</v>
      </c>
      <c r="I1610" s="230"/>
      <c r="J1610" s="226"/>
      <c r="K1610" s="226"/>
      <c r="L1610" s="231"/>
      <c r="M1610" s="232"/>
      <c r="N1610" s="233"/>
      <c r="O1610" s="233"/>
      <c r="P1610" s="233"/>
      <c r="Q1610" s="233"/>
      <c r="R1610" s="233"/>
      <c r="S1610" s="233"/>
      <c r="T1610" s="23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5" t="s">
        <v>164</v>
      </c>
      <c r="AU1610" s="235" t="s">
        <v>79</v>
      </c>
      <c r="AV1610" s="13" t="s">
        <v>77</v>
      </c>
      <c r="AW1610" s="13" t="s">
        <v>31</v>
      </c>
      <c r="AX1610" s="13" t="s">
        <v>69</v>
      </c>
      <c r="AY1610" s="235" t="s">
        <v>153</v>
      </c>
    </row>
    <row r="1611" s="14" customFormat="1">
      <c r="A1611" s="14"/>
      <c r="B1611" s="236"/>
      <c r="C1611" s="237"/>
      <c r="D1611" s="227" t="s">
        <v>164</v>
      </c>
      <c r="E1611" s="238" t="s">
        <v>19</v>
      </c>
      <c r="F1611" s="239" t="s">
        <v>1445</v>
      </c>
      <c r="G1611" s="237"/>
      <c r="H1611" s="240">
        <v>136.75200000000001</v>
      </c>
      <c r="I1611" s="241"/>
      <c r="J1611" s="237"/>
      <c r="K1611" s="237"/>
      <c r="L1611" s="242"/>
      <c r="M1611" s="243"/>
      <c r="N1611" s="244"/>
      <c r="O1611" s="244"/>
      <c r="P1611" s="244"/>
      <c r="Q1611" s="244"/>
      <c r="R1611" s="244"/>
      <c r="S1611" s="244"/>
      <c r="T1611" s="245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6" t="s">
        <v>164</v>
      </c>
      <c r="AU1611" s="246" t="s">
        <v>79</v>
      </c>
      <c r="AV1611" s="14" t="s">
        <v>79</v>
      </c>
      <c r="AW1611" s="14" t="s">
        <v>31</v>
      </c>
      <c r="AX1611" s="14" t="s">
        <v>69</v>
      </c>
      <c r="AY1611" s="246" t="s">
        <v>153</v>
      </c>
    </row>
    <row r="1612" s="15" customFormat="1">
      <c r="A1612" s="15"/>
      <c r="B1612" s="247"/>
      <c r="C1612" s="248"/>
      <c r="D1612" s="227" t="s">
        <v>164</v>
      </c>
      <c r="E1612" s="249" t="s">
        <v>19</v>
      </c>
      <c r="F1612" s="250" t="s">
        <v>167</v>
      </c>
      <c r="G1612" s="248"/>
      <c r="H1612" s="251">
        <v>136.75200000000001</v>
      </c>
      <c r="I1612" s="252"/>
      <c r="J1612" s="248"/>
      <c r="K1612" s="248"/>
      <c r="L1612" s="253"/>
      <c r="M1612" s="254"/>
      <c r="N1612" s="255"/>
      <c r="O1612" s="255"/>
      <c r="P1612" s="255"/>
      <c r="Q1612" s="255"/>
      <c r="R1612" s="255"/>
      <c r="S1612" s="255"/>
      <c r="T1612" s="256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57" t="s">
        <v>164</v>
      </c>
      <c r="AU1612" s="257" t="s">
        <v>79</v>
      </c>
      <c r="AV1612" s="15" t="s">
        <v>160</v>
      </c>
      <c r="AW1612" s="15" t="s">
        <v>31</v>
      </c>
      <c r="AX1612" s="15" t="s">
        <v>77</v>
      </c>
      <c r="AY1612" s="257" t="s">
        <v>153</v>
      </c>
    </row>
    <row r="1613" s="2" customFormat="1" ht="24.15" customHeight="1">
      <c r="A1613" s="41"/>
      <c r="B1613" s="42"/>
      <c r="C1613" s="207" t="s">
        <v>1446</v>
      </c>
      <c r="D1613" s="207" t="s">
        <v>155</v>
      </c>
      <c r="E1613" s="208" t="s">
        <v>1447</v>
      </c>
      <c r="F1613" s="209" t="s">
        <v>1448</v>
      </c>
      <c r="G1613" s="210" t="s">
        <v>158</v>
      </c>
      <c r="H1613" s="211">
        <v>80.207999999999998</v>
      </c>
      <c r="I1613" s="212"/>
      <c r="J1613" s="213">
        <f>ROUND(I1613*H1613,2)</f>
        <v>0</v>
      </c>
      <c r="K1613" s="209" t="s">
        <v>159</v>
      </c>
      <c r="L1613" s="47"/>
      <c r="M1613" s="214" t="s">
        <v>19</v>
      </c>
      <c r="N1613" s="215" t="s">
        <v>40</v>
      </c>
      <c r="O1613" s="87"/>
      <c r="P1613" s="216">
        <f>O1613*H1613</f>
        <v>0</v>
      </c>
      <c r="Q1613" s="216">
        <v>0</v>
      </c>
      <c r="R1613" s="216">
        <f>Q1613*H1613</f>
        <v>0</v>
      </c>
      <c r="S1613" s="216">
        <v>0.028330000000000001</v>
      </c>
      <c r="T1613" s="217">
        <f>S1613*H1613</f>
        <v>2.2722926399999999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18" t="s">
        <v>252</v>
      </c>
      <c r="AT1613" s="218" t="s">
        <v>155</v>
      </c>
      <c r="AU1613" s="218" t="s">
        <v>79</v>
      </c>
      <c r="AY1613" s="20" t="s">
        <v>153</v>
      </c>
      <c r="BE1613" s="219">
        <f>IF(N1613="základní",J1613,0)</f>
        <v>0</v>
      </c>
      <c r="BF1613" s="219">
        <f>IF(N1613="snížená",J1613,0)</f>
        <v>0</v>
      </c>
      <c r="BG1613" s="219">
        <f>IF(N1613="zákl. přenesená",J1613,0)</f>
        <v>0</v>
      </c>
      <c r="BH1613" s="219">
        <f>IF(N1613="sníž. přenesená",J1613,0)</f>
        <v>0</v>
      </c>
      <c r="BI1613" s="219">
        <f>IF(N1613="nulová",J1613,0)</f>
        <v>0</v>
      </c>
      <c r="BJ1613" s="20" t="s">
        <v>77</v>
      </c>
      <c r="BK1613" s="219">
        <f>ROUND(I1613*H1613,2)</f>
        <v>0</v>
      </c>
      <c r="BL1613" s="20" t="s">
        <v>252</v>
      </c>
      <c r="BM1613" s="218" t="s">
        <v>1449</v>
      </c>
    </row>
    <row r="1614" s="2" customFormat="1">
      <c r="A1614" s="41"/>
      <c r="B1614" s="42"/>
      <c r="C1614" s="43"/>
      <c r="D1614" s="220" t="s">
        <v>162</v>
      </c>
      <c r="E1614" s="43"/>
      <c r="F1614" s="221" t="s">
        <v>1450</v>
      </c>
      <c r="G1614" s="43"/>
      <c r="H1614" s="43"/>
      <c r="I1614" s="222"/>
      <c r="J1614" s="43"/>
      <c r="K1614" s="43"/>
      <c r="L1614" s="47"/>
      <c r="M1614" s="223"/>
      <c r="N1614" s="224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162</v>
      </c>
      <c r="AU1614" s="20" t="s">
        <v>79</v>
      </c>
    </row>
    <row r="1615" s="13" customFormat="1">
      <c r="A1615" s="13"/>
      <c r="B1615" s="225"/>
      <c r="C1615" s="226"/>
      <c r="D1615" s="227" t="s">
        <v>164</v>
      </c>
      <c r="E1615" s="228" t="s">
        <v>19</v>
      </c>
      <c r="F1615" s="229" t="s">
        <v>1451</v>
      </c>
      <c r="G1615" s="226"/>
      <c r="H1615" s="228" t="s">
        <v>19</v>
      </c>
      <c r="I1615" s="230"/>
      <c r="J1615" s="226"/>
      <c r="K1615" s="226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164</v>
      </c>
      <c r="AU1615" s="235" t="s">
        <v>79</v>
      </c>
      <c r="AV1615" s="13" t="s">
        <v>77</v>
      </c>
      <c r="AW1615" s="13" t="s">
        <v>31</v>
      </c>
      <c r="AX1615" s="13" t="s">
        <v>69</v>
      </c>
      <c r="AY1615" s="235" t="s">
        <v>153</v>
      </c>
    </row>
    <row r="1616" s="14" customFormat="1">
      <c r="A1616" s="14"/>
      <c r="B1616" s="236"/>
      <c r="C1616" s="237"/>
      <c r="D1616" s="227" t="s">
        <v>164</v>
      </c>
      <c r="E1616" s="238" t="s">
        <v>19</v>
      </c>
      <c r="F1616" s="239" t="s">
        <v>1436</v>
      </c>
      <c r="G1616" s="237"/>
      <c r="H1616" s="240">
        <v>16</v>
      </c>
      <c r="I1616" s="241"/>
      <c r="J1616" s="237"/>
      <c r="K1616" s="237"/>
      <c r="L1616" s="242"/>
      <c r="M1616" s="243"/>
      <c r="N1616" s="244"/>
      <c r="O1616" s="244"/>
      <c r="P1616" s="244"/>
      <c r="Q1616" s="244"/>
      <c r="R1616" s="244"/>
      <c r="S1616" s="244"/>
      <c r="T1616" s="24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6" t="s">
        <v>164</v>
      </c>
      <c r="AU1616" s="246" t="s">
        <v>79</v>
      </c>
      <c r="AV1616" s="14" t="s">
        <v>79</v>
      </c>
      <c r="AW1616" s="14" t="s">
        <v>31</v>
      </c>
      <c r="AX1616" s="14" t="s">
        <v>69</v>
      </c>
      <c r="AY1616" s="246" t="s">
        <v>153</v>
      </c>
    </row>
    <row r="1617" s="13" customFormat="1">
      <c r="A1617" s="13"/>
      <c r="B1617" s="225"/>
      <c r="C1617" s="226"/>
      <c r="D1617" s="227" t="s">
        <v>164</v>
      </c>
      <c r="E1617" s="228" t="s">
        <v>19</v>
      </c>
      <c r="F1617" s="229" t="s">
        <v>1437</v>
      </c>
      <c r="G1617" s="226"/>
      <c r="H1617" s="228" t="s">
        <v>19</v>
      </c>
      <c r="I1617" s="230"/>
      <c r="J1617" s="226"/>
      <c r="K1617" s="226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164</v>
      </c>
      <c r="AU1617" s="235" t="s">
        <v>79</v>
      </c>
      <c r="AV1617" s="13" t="s">
        <v>77</v>
      </c>
      <c r="AW1617" s="13" t="s">
        <v>31</v>
      </c>
      <c r="AX1617" s="13" t="s">
        <v>69</v>
      </c>
      <c r="AY1617" s="235" t="s">
        <v>153</v>
      </c>
    </row>
    <row r="1618" s="14" customFormat="1">
      <c r="A1618" s="14"/>
      <c r="B1618" s="236"/>
      <c r="C1618" s="237"/>
      <c r="D1618" s="227" t="s">
        <v>164</v>
      </c>
      <c r="E1618" s="238" t="s">
        <v>19</v>
      </c>
      <c r="F1618" s="239" t="s">
        <v>1438</v>
      </c>
      <c r="G1618" s="237"/>
      <c r="H1618" s="240">
        <v>46.567999999999998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6" t="s">
        <v>164</v>
      </c>
      <c r="AU1618" s="246" t="s">
        <v>79</v>
      </c>
      <c r="AV1618" s="14" t="s">
        <v>79</v>
      </c>
      <c r="AW1618" s="14" t="s">
        <v>31</v>
      </c>
      <c r="AX1618" s="14" t="s">
        <v>69</v>
      </c>
      <c r="AY1618" s="246" t="s">
        <v>153</v>
      </c>
    </row>
    <row r="1619" s="13" customFormat="1">
      <c r="A1619" s="13"/>
      <c r="B1619" s="225"/>
      <c r="C1619" s="226"/>
      <c r="D1619" s="227" t="s">
        <v>164</v>
      </c>
      <c r="E1619" s="228" t="s">
        <v>19</v>
      </c>
      <c r="F1619" s="229" t="s">
        <v>1452</v>
      </c>
      <c r="G1619" s="226"/>
      <c r="H1619" s="228" t="s">
        <v>19</v>
      </c>
      <c r="I1619" s="230"/>
      <c r="J1619" s="226"/>
      <c r="K1619" s="226"/>
      <c r="L1619" s="231"/>
      <c r="M1619" s="232"/>
      <c r="N1619" s="233"/>
      <c r="O1619" s="233"/>
      <c r="P1619" s="233"/>
      <c r="Q1619" s="233"/>
      <c r="R1619" s="233"/>
      <c r="S1619" s="233"/>
      <c r="T1619" s="23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5" t="s">
        <v>164</v>
      </c>
      <c r="AU1619" s="235" t="s">
        <v>79</v>
      </c>
      <c r="AV1619" s="13" t="s">
        <v>77</v>
      </c>
      <c r="AW1619" s="13" t="s">
        <v>31</v>
      </c>
      <c r="AX1619" s="13" t="s">
        <v>69</v>
      </c>
      <c r="AY1619" s="235" t="s">
        <v>153</v>
      </c>
    </row>
    <row r="1620" s="14" customFormat="1">
      <c r="A1620" s="14"/>
      <c r="B1620" s="236"/>
      <c r="C1620" s="237"/>
      <c r="D1620" s="227" t="s">
        <v>164</v>
      </c>
      <c r="E1620" s="238" t="s">
        <v>19</v>
      </c>
      <c r="F1620" s="239" t="s">
        <v>1453</v>
      </c>
      <c r="G1620" s="237"/>
      <c r="H1620" s="240">
        <v>17.640000000000001</v>
      </c>
      <c r="I1620" s="241"/>
      <c r="J1620" s="237"/>
      <c r="K1620" s="237"/>
      <c r="L1620" s="242"/>
      <c r="M1620" s="243"/>
      <c r="N1620" s="244"/>
      <c r="O1620" s="244"/>
      <c r="P1620" s="244"/>
      <c r="Q1620" s="244"/>
      <c r="R1620" s="244"/>
      <c r="S1620" s="244"/>
      <c r="T1620" s="245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46" t="s">
        <v>164</v>
      </c>
      <c r="AU1620" s="246" t="s">
        <v>79</v>
      </c>
      <c r="AV1620" s="14" t="s">
        <v>79</v>
      </c>
      <c r="AW1620" s="14" t="s">
        <v>31</v>
      </c>
      <c r="AX1620" s="14" t="s">
        <v>69</v>
      </c>
      <c r="AY1620" s="246" t="s">
        <v>153</v>
      </c>
    </row>
    <row r="1621" s="15" customFormat="1">
      <c r="A1621" s="15"/>
      <c r="B1621" s="247"/>
      <c r="C1621" s="248"/>
      <c r="D1621" s="227" t="s">
        <v>164</v>
      </c>
      <c r="E1621" s="249" t="s">
        <v>19</v>
      </c>
      <c r="F1621" s="250" t="s">
        <v>167</v>
      </c>
      <c r="G1621" s="248"/>
      <c r="H1621" s="251">
        <v>80.207999999999998</v>
      </c>
      <c r="I1621" s="252"/>
      <c r="J1621" s="248"/>
      <c r="K1621" s="248"/>
      <c r="L1621" s="253"/>
      <c r="M1621" s="254"/>
      <c r="N1621" s="255"/>
      <c r="O1621" s="255"/>
      <c r="P1621" s="255"/>
      <c r="Q1621" s="255"/>
      <c r="R1621" s="255"/>
      <c r="S1621" s="255"/>
      <c r="T1621" s="256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57" t="s">
        <v>164</v>
      </c>
      <c r="AU1621" s="257" t="s">
        <v>79</v>
      </c>
      <c r="AV1621" s="15" t="s">
        <v>160</v>
      </c>
      <c r="AW1621" s="15" t="s">
        <v>31</v>
      </c>
      <c r="AX1621" s="15" t="s">
        <v>77</v>
      </c>
      <c r="AY1621" s="257" t="s">
        <v>153</v>
      </c>
    </row>
    <row r="1622" s="2" customFormat="1" ht="24.15" customHeight="1">
      <c r="A1622" s="41"/>
      <c r="B1622" s="42"/>
      <c r="C1622" s="207" t="s">
        <v>1454</v>
      </c>
      <c r="D1622" s="207" t="s">
        <v>155</v>
      </c>
      <c r="E1622" s="208" t="s">
        <v>1455</v>
      </c>
      <c r="F1622" s="209" t="s">
        <v>1456</v>
      </c>
      <c r="G1622" s="210" t="s">
        <v>195</v>
      </c>
      <c r="H1622" s="211">
        <v>7</v>
      </c>
      <c r="I1622" s="212"/>
      <c r="J1622" s="213">
        <f>ROUND(I1622*H1622,2)</f>
        <v>0</v>
      </c>
      <c r="K1622" s="209" t="s">
        <v>159</v>
      </c>
      <c r="L1622" s="47"/>
      <c r="M1622" s="214" t="s">
        <v>19</v>
      </c>
      <c r="N1622" s="215" t="s">
        <v>40</v>
      </c>
      <c r="O1622" s="87"/>
      <c r="P1622" s="216">
        <f>O1622*H1622</f>
        <v>0</v>
      </c>
      <c r="Q1622" s="216">
        <v>0.00044000000000000002</v>
      </c>
      <c r="R1622" s="216">
        <f>Q1622*H1622</f>
        <v>0.0030800000000000003</v>
      </c>
      <c r="S1622" s="216">
        <v>0</v>
      </c>
      <c r="T1622" s="217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18" t="s">
        <v>252</v>
      </c>
      <c r="AT1622" s="218" t="s">
        <v>155</v>
      </c>
      <c r="AU1622" s="218" t="s">
        <v>79</v>
      </c>
      <c r="AY1622" s="20" t="s">
        <v>153</v>
      </c>
      <c r="BE1622" s="219">
        <f>IF(N1622="základní",J1622,0)</f>
        <v>0</v>
      </c>
      <c r="BF1622" s="219">
        <f>IF(N1622="snížená",J1622,0)</f>
        <v>0</v>
      </c>
      <c r="BG1622" s="219">
        <f>IF(N1622="zákl. přenesená",J1622,0)</f>
        <v>0</v>
      </c>
      <c r="BH1622" s="219">
        <f>IF(N1622="sníž. přenesená",J1622,0)</f>
        <v>0</v>
      </c>
      <c r="BI1622" s="219">
        <f>IF(N1622="nulová",J1622,0)</f>
        <v>0</v>
      </c>
      <c r="BJ1622" s="20" t="s">
        <v>77</v>
      </c>
      <c r="BK1622" s="219">
        <f>ROUND(I1622*H1622,2)</f>
        <v>0</v>
      </c>
      <c r="BL1622" s="20" t="s">
        <v>252</v>
      </c>
      <c r="BM1622" s="218" t="s">
        <v>1457</v>
      </c>
    </row>
    <row r="1623" s="2" customFormat="1">
      <c r="A1623" s="41"/>
      <c r="B1623" s="42"/>
      <c r="C1623" s="43"/>
      <c r="D1623" s="220" t="s">
        <v>162</v>
      </c>
      <c r="E1623" s="43"/>
      <c r="F1623" s="221" t="s">
        <v>1458</v>
      </c>
      <c r="G1623" s="43"/>
      <c r="H1623" s="43"/>
      <c r="I1623" s="222"/>
      <c r="J1623" s="43"/>
      <c r="K1623" s="43"/>
      <c r="L1623" s="47"/>
      <c r="M1623" s="223"/>
      <c r="N1623" s="224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162</v>
      </c>
      <c r="AU1623" s="20" t="s">
        <v>79</v>
      </c>
    </row>
    <row r="1624" s="13" customFormat="1">
      <c r="A1624" s="13"/>
      <c r="B1624" s="225"/>
      <c r="C1624" s="226"/>
      <c r="D1624" s="227" t="s">
        <v>164</v>
      </c>
      <c r="E1624" s="228" t="s">
        <v>19</v>
      </c>
      <c r="F1624" s="229" t="s">
        <v>1459</v>
      </c>
      <c r="G1624" s="226"/>
      <c r="H1624" s="228" t="s">
        <v>19</v>
      </c>
      <c r="I1624" s="230"/>
      <c r="J1624" s="226"/>
      <c r="K1624" s="226"/>
      <c r="L1624" s="231"/>
      <c r="M1624" s="232"/>
      <c r="N1624" s="233"/>
      <c r="O1624" s="233"/>
      <c r="P1624" s="233"/>
      <c r="Q1624" s="233"/>
      <c r="R1624" s="233"/>
      <c r="S1624" s="233"/>
      <c r="T1624" s="23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5" t="s">
        <v>164</v>
      </c>
      <c r="AU1624" s="235" t="s">
        <v>79</v>
      </c>
      <c r="AV1624" s="13" t="s">
        <v>77</v>
      </c>
      <c r="AW1624" s="13" t="s">
        <v>31</v>
      </c>
      <c r="AX1624" s="13" t="s">
        <v>69</v>
      </c>
      <c r="AY1624" s="235" t="s">
        <v>153</v>
      </c>
    </row>
    <row r="1625" s="14" customFormat="1">
      <c r="A1625" s="14"/>
      <c r="B1625" s="236"/>
      <c r="C1625" s="237"/>
      <c r="D1625" s="227" t="s">
        <v>164</v>
      </c>
      <c r="E1625" s="238" t="s">
        <v>19</v>
      </c>
      <c r="F1625" s="239" t="s">
        <v>199</v>
      </c>
      <c r="G1625" s="237"/>
      <c r="H1625" s="240">
        <v>7</v>
      </c>
      <c r="I1625" s="241"/>
      <c r="J1625" s="237"/>
      <c r="K1625" s="237"/>
      <c r="L1625" s="242"/>
      <c r="M1625" s="243"/>
      <c r="N1625" s="244"/>
      <c r="O1625" s="244"/>
      <c r="P1625" s="244"/>
      <c r="Q1625" s="244"/>
      <c r="R1625" s="244"/>
      <c r="S1625" s="244"/>
      <c r="T1625" s="245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6" t="s">
        <v>164</v>
      </c>
      <c r="AU1625" s="246" t="s">
        <v>79</v>
      </c>
      <c r="AV1625" s="14" t="s">
        <v>79</v>
      </c>
      <c r="AW1625" s="14" t="s">
        <v>31</v>
      </c>
      <c r="AX1625" s="14" t="s">
        <v>69</v>
      </c>
      <c r="AY1625" s="246" t="s">
        <v>153</v>
      </c>
    </row>
    <row r="1626" s="15" customFormat="1">
      <c r="A1626" s="15"/>
      <c r="B1626" s="247"/>
      <c r="C1626" s="248"/>
      <c r="D1626" s="227" t="s">
        <v>164</v>
      </c>
      <c r="E1626" s="249" t="s">
        <v>19</v>
      </c>
      <c r="F1626" s="250" t="s">
        <v>167</v>
      </c>
      <c r="G1626" s="248"/>
      <c r="H1626" s="251">
        <v>7</v>
      </c>
      <c r="I1626" s="252"/>
      <c r="J1626" s="248"/>
      <c r="K1626" s="248"/>
      <c r="L1626" s="253"/>
      <c r="M1626" s="254"/>
      <c r="N1626" s="255"/>
      <c r="O1626" s="255"/>
      <c r="P1626" s="255"/>
      <c r="Q1626" s="255"/>
      <c r="R1626" s="255"/>
      <c r="S1626" s="255"/>
      <c r="T1626" s="256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57" t="s">
        <v>164</v>
      </c>
      <c r="AU1626" s="257" t="s">
        <v>79</v>
      </c>
      <c r="AV1626" s="15" t="s">
        <v>160</v>
      </c>
      <c r="AW1626" s="15" t="s">
        <v>31</v>
      </c>
      <c r="AX1626" s="15" t="s">
        <v>77</v>
      </c>
      <c r="AY1626" s="257" t="s">
        <v>153</v>
      </c>
    </row>
    <row r="1627" s="2" customFormat="1" ht="16.5" customHeight="1">
      <c r="A1627" s="41"/>
      <c r="B1627" s="42"/>
      <c r="C1627" s="258" t="s">
        <v>1460</v>
      </c>
      <c r="D1627" s="258" t="s">
        <v>253</v>
      </c>
      <c r="E1627" s="259" t="s">
        <v>1461</v>
      </c>
      <c r="F1627" s="260" t="s">
        <v>1462</v>
      </c>
      <c r="G1627" s="261" t="s">
        <v>195</v>
      </c>
      <c r="H1627" s="262">
        <v>7</v>
      </c>
      <c r="I1627" s="263"/>
      <c r="J1627" s="264">
        <f>ROUND(I1627*H1627,2)</f>
        <v>0</v>
      </c>
      <c r="K1627" s="260" t="s">
        <v>159</v>
      </c>
      <c r="L1627" s="265"/>
      <c r="M1627" s="266" t="s">
        <v>19</v>
      </c>
      <c r="N1627" s="267" t="s">
        <v>40</v>
      </c>
      <c r="O1627" s="87"/>
      <c r="P1627" s="216">
        <f>O1627*H1627</f>
        <v>0</v>
      </c>
      <c r="Q1627" s="216">
        <v>0.0061999999999999998</v>
      </c>
      <c r="R1627" s="216">
        <f>Q1627*H1627</f>
        <v>0.043400000000000001</v>
      </c>
      <c r="S1627" s="216">
        <v>0</v>
      </c>
      <c r="T1627" s="217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18" t="s">
        <v>403</v>
      </c>
      <c r="AT1627" s="218" t="s">
        <v>253</v>
      </c>
      <c r="AU1627" s="218" t="s">
        <v>79</v>
      </c>
      <c r="AY1627" s="20" t="s">
        <v>153</v>
      </c>
      <c r="BE1627" s="219">
        <f>IF(N1627="základní",J1627,0)</f>
        <v>0</v>
      </c>
      <c r="BF1627" s="219">
        <f>IF(N1627="snížená",J1627,0)</f>
        <v>0</v>
      </c>
      <c r="BG1627" s="219">
        <f>IF(N1627="zákl. přenesená",J1627,0)</f>
        <v>0</v>
      </c>
      <c r="BH1627" s="219">
        <f>IF(N1627="sníž. přenesená",J1627,0)</f>
        <v>0</v>
      </c>
      <c r="BI1627" s="219">
        <f>IF(N1627="nulová",J1627,0)</f>
        <v>0</v>
      </c>
      <c r="BJ1627" s="20" t="s">
        <v>77</v>
      </c>
      <c r="BK1627" s="219">
        <f>ROUND(I1627*H1627,2)</f>
        <v>0</v>
      </c>
      <c r="BL1627" s="20" t="s">
        <v>252</v>
      </c>
      <c r="BM1627" s="218" t="s">
        <v>1463</v>
      </c>
    </row>
    <row r="1628" s="2" customFormat="1" ht="24.15" customHeight="1">
      <c r="A1628" s="41"/>
      <c r="B1628" s="42"/>
      <c r="C1628" s="207" t="s">
        <v>1464</v>
      </c>
      <c r="D1628" s="207" t="s">
        <v>155</v>
      </c>
      <c r="E1628" s="208" t="s">
        <v>1465</v>
      </c>
      <c r="F1628" s="209" t="s">
        <v>1466</v>
      </c>
      <c r="G1628" s="210" t="s">
        <v>195</v>
      </c>
      <c r="H1628" s="211">
        <v>1</v>
      </c>
      <c r="I1628" s="212"/>
      <c r="J1628" s="213">
        <f>ROUND(I1628*H1628,2)</f>
        <v>0</v>
      </c>
      <c r="K1628" s="209" t="s">
        <v>159</v>
      </c>
      <c r="L1628" s="47"/>
      <c r="M1628" s="214" t="s">
        <v>19</v>
      </c>
      <c r="N1628" s="215" t="s">
        <v>40</v>
      </c>
      <c r="O1628" s="87"/>
      <c r="P1628" s="216">
        <f>O1628*H1628</f>
        <v>0</v>
      </c>
      <c r="Q1628" s="216">
        <v>0.00088000000000000003</v>
      </c>
      <c r="R1628" s="216">
        <f>Q1628*H1628</f>
        <v>0.00088000000000000003</v>
      </c>
      <c r="S1628" s="216">
        <v>0</v>
      </c>
      <c r="T1628" s="217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18" t="s">
        <v>252</v>
      </c>
      <c r="AT1628" s="218" t="s">
        <v>155</v>
      </c>
      <c r="AU1628" s="218" t="s">
        <v>79</v>
      </c>
      <c r="AY1628" s="20" t="s">
        <v>153</v>
      </c>
      <c r="BE1628" s="219">
        <f>IF(N1628="základní",J1628,0)</f>
        <v>0</v>
      </c>
      <c r="BF1628" s="219">
        <f>IF(N1628="snížená",J1628,0)</f>
        <v>0</v>
      </c>
      <c r="BG1628" s="219">
        <f>IF(N1628="zákl. přenesená",J1628,0)</f>
        <v>0</v>
      </c>
      <c r="BH1628" s="219">
        <f>IF(N1628="sníž. přenesená",J1628,0)</f>
        <v>0</v>
      </c>
      <c r="BI1628" s="219">
        <f>IF(N1628="nulová",J1628,0)</f>
        <v>0</v>
      </c>
      <c r="BJ1628" s="20" t="s">
        <v>77</v>
      </c>
      <c r="BK1628" s="219">
        <f>ROUND(I1628*H1628,2)</f>
        <v>0</v>
      </c>
      <c r="BL1628" s="20" t="s">
        <v>252</v>
      </c>
      <c r="BM1628" s="218" t="s">
        <v>1467</v>
      </c>
    </row>
    <row r="1629" s="2" customFormat="1">
      <c r="A1629" s="41"/>
      <c r="B1629" s="42"/>
      <c r="C1629" s="43"/>
      <c r="D1629" s="220" t="s">
        <v>162</v>
      </c>
      <c r="E1629" s="43"/>
      <c r="F1629" s="221" t="s">
        <v>1468</v>
      </c>
      <c r="G1629" s="43"/>
      <c r="H1629" s="43"/>
      <c r="I1629" s="222"/>
      <c r="J1629" s="43"/>
      <c r="K1629" s="43"/>
      <c r="L1629" s="47"/>
      <c r="M1629" s="223"/>
      <c r="N1629" s="224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162</v>
      </c>
      <c r="AU1629" s="20" t="s">
        <v>79</v>
      </c>
    </row>
    <row r="1630" s="13" customFormat="1">
      <c r="A1630" s="13"/>
      <c r="B1630" s="225"/>
      <c r="C1630" s="226"/>
      <c r="D1630" s="227" t="s">
        <v>164</v>
      </c>
      <c r="E1630" s="228" t="s">
        <v>19</v>
      </c>
      <c r="F1630" s="229" t="s">
        <v>1469</v>
      </c>
      <c r="G1630" s="226"/>
      <c r="H1630" s="228" t="s">
        <v>19</v>
      </c>
      <c r="I1630" s="230"/>
      <c r="J1630" s="226"/>
      <c r="K1630" s="226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164</v>
      </c>
      <c r="AU1630" s="235" t="s">
        <v>79</v>
      </c>
      <c r="AV1630" s="13" t="s">
        <v>77</v>
      </c>
      <c r="AW1630" s="13" t="s">
        <v>31</v>
      </c>
      <c r="AX1630" s="13" t="s">
        <v>69</v>
      </c>
      <c r="AY1630" s="235" t="s">
        <v>153</v>
      </c>
    </row>
    <row r="1631" s="14" customFormat="1">
      <c r="A1631" s="14"/>
      <c r="B1631" s="236"/>
      <c r="C1631" s="237"/>
      <c r="D1631" s="227" t="s">
        <v>164</v>
      </c>
      <c r="E1631" s="238" t="s">
        <v>19</v>
      </c>
      <c r="F1631" s="239" t="s">
        <v>77</v>
      </c>
      <c r="G1631" s="237"/>
      <c r="H1631" s="240">
        <v>1</v>
      </c>
      <c r="I1631" s="241"/>
      <c r="J1631" s="237"/>
      <c r="K1631" s="237"/>
      <c r="L1631" s="242"/>
      <c r="M1631" s="243"/>
      <c r="N1631" s="244"/>
      <c r="O1631" s="244"/>
      <c r="P1631" s="244"/>
      <c r="Q1631" s="244"/>
      <c r="R1631" s="244"/>
      <c r="S1631" s="244"/>
      <c r="T1631" s="24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46" t="s">
        <v>164</v>
      </c>
      <c r="AU1631" s="246" t="s">
        <v>79</v>
      </c>
      <c r="AV1631" s="14" t="s">
        <v>79</v>
      </c>
      <c r="AW1631" s="14" t="s">
        <v>31</v>
      </c>
      <c r="AX1631" s="14" t="s">
        <v>69</v>
      </c>
      <c r="AY1631" s="246" t="s">
        <v>153</v>
      </c>
    </row>
    <row r="1632" s="15" customFormat="1">
      <c r="A1632" s="15"/>
      <c r="B1632" s="247"/>
      <c r="C1632" s="248"/>
      <c r="D1632" s="227" t="s">
        <v>164</v>
      </c>
      <c r="E1632" s="249" t="s">
        <v>19</v>
      </c>
      <c r="F1632" s="250" t="s">
        <v>167</v>
      </c>
      <c r="G1632" s="248"/>
      <c r="H1632" s="251">
        <v>1</v>
      </c>
      <c r="I1632" s="252"/>
      <c r="J1632" s="248"/>
      <c r="K1632" s="248"/>
      <c r="L1632" s="253"/>
      <c r="M1632" s="254"/>
      <c r="N1632" s="255"/>
      <c r="O1632" s="255"/>
      <c r="P1632" s="255"/>
      <c r="Q1632" s="255"/>
      <c r="R1632" s="255"/>
      <c r="S1632" s="255"/>
      <c r="T1632" s="256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7" t="s">
        <v>164</v>
      </c>
      <c r="AU1632" s="257" t="s">
        <v>79</v>
      </c>
      <c r="AV1632" s="15" t="s">
        <v>160</v>
      </c>
      <c r="AW1632" s="15" t="s">
        <v>31</v>
      </c>
      <c r="AX1632" s="15" t="s">
        <v>77</v>
      </c>
      <c r="AY1632" s="257" t="s">
        <v>153</v>
      </c>
    </row>
    <row r="1633" s="2" customFormat="1" ht="16.5" customHeight="1">
      <c r="A1633" s="41"/>
      <c r="B1633" s="42"/>
      <c r="C1633" s="258" t="s">
        <v>1470</v>
      </c>
      <c r="D1633" s="258" t="s">
        <v>253</v>
      </c>
      <c r="E1633" s="259" t="s">
        <v>1471</v>
      </c>
      <c r="F1633" s="260" t="s">
        <v>1472</v>
      </c>
      <c r="G1633" s="261" t="s">
        <v>195</v>
      </c>
      <c r="H1633" s="262">
        <v>1</v>
      </c>
      <c r="I1633" s="263"/>
      <c r="J1633" s="264">
        <f>ROUND(I1633*H1633,2)</f>
        <v>0</v>
      </c>
      <c r="K1633" s="260" t="s">
        <v>159</v>
      </c>
      <c r="L1633" s="265"/>
      <c r="M1633" s="266" t="s">
        <v>19</v>
      </c>
      <c r="N1633" s="267" t="s">
        <v>40</v>
      </c>
      <c r="O1633" s="87"/>
      <c r="P1633" s="216">
        <f>O1633*H1633</f>
        <v>0</v>
      </c>
      <c r="Q1633" s="216">
        <v>0.0118</v>
      </c>
      <c r="R1633" s="216">
        <f>Q1633*H1633</f>
        <v>0.0118</v>
      </c>
      <c r="S1633" s="216">
        <v>0</v>
      </c>
      <c r="T1633" s="217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18" t="s">
        <v>403</v>
      </c>
      <c r="AT1633" s="218" t="s">
        <v>253</v>
      </c>
      <c r="AU1633" s="218" t="s">
        <v>79</v>
      </c>
      <c r="AY1633" s="20" t="s">
        <v>153</v>
      </c>
      <c r="BE1633" s="219">
        <f>IF(N1633="základní",J1633,0)</f>
        <v>0</v>
      </c>
      <c r="BF1633" s="219">
        <f>IF(N1633="snížená",J1633,0)</f>
        <v>0</v>
      </c>
      <c r="BG1633" s="219">
        <f>IF(N1633="zákl. přenesená",J1633,0)</f>
        <v>0</v>
      </c>
      <c r="BH1633" s="219">
        <f>IF(N1633="sníž. přenesená",J1633,0)</f>
        <v>0</v>
      </c>
      <c r="BI1633" s="219">
        <f>IF(N1633="nulová",J1633,0)</f>
        <v>0</v>
      </c>
      <c r="BJ1633" s="20" t="s">
        <v>77</v>
      </c>
      <c r="BK1633" s="219">
        <f>ROUND(I1633*H1633,2)</f>
        <v>0</v>
      </c>
      <c r="BL1633" s="20" t="s">
        <v>252</v>
      </c>
      <c r="BM1633" s="218" t="s">
        <v>1473</v>
      </c>
    </row>
    <row r="1634" s="2" customFormat="1" ht="21.75" customHeight="1">
      <c r="A1634" s="41"/>
      <c r="B1634" s="42"/>
      <c r="C1634" s="207" t="s">
        <v>1474</v>
      </c>
      <c r="D1634" s="207" t="s">
        <v>155</v>
      </c>
      <c r="E1634" s="208" t="s">
        <v>1475</v>
      </c>
      <c r="F1634" s="209" t="s">
        <v>1476</v>
      </c>
      <c r="G1634" s="210" t="s">
        <v>195</v>
      </c>
      <c r="H1634" s="211">
        <v>14</v>
      </c>
      <c r="I1634" s="212"/>
      <c r="J1634" s="213">
        <f>ROUND(I1634*H1634,2)</f>
        <v>0</v>
      </c>
      <c r="K1634" s="209" t="s">
        <v>159</v>
      </c>
      <c r="L1634" s="47"/>
      <c r="M1634" s="214" t="s">
        <v>19</v>
      </c>
      <c r="N1634" s="215" t="s">
        <v>40</v>
      </c>
      <c r="O1634" s="87"/>
      <c r="P1634" s="216">
        <f>O1634*H1634</f>
        <v>0</v>
      </c>
      <c r="Q1634" s="216">
        <v>0.00022000000000000001</v>
      </c>
      <c r="R1634" s="216">
        <f>Q1634*H1634</f>
        <v>0.0030800000000000003</v>
      </c>
      <c r="S1634" s="216">
        <v>0</v>
      </c>
      <c r="T1634" s="217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18" t="s">
        <v>252</v>
      </c>
      <c r="AT1634" s="218" t="s">
        <v>155</v>
      </c>
      <c r="AU1634" s="218" t="s">
        <v>79</v>
      </c>
      <c r="AY1634" s="20" t="s">
        <v>153</v>
      </c>
      <c r="BE1634" s="219">
        <f>IF(N1634="základní",J1634,0)</f>
        <v>0</v>
      </c>
      <c r="BF1634" s="219">
        <f>IF(N1634="snížená",J1634,0)</f>
        <v>0</v>
      </c>
      <c r="BG1634" s="219">
        <f>IF(N1634="zákl. přenesená",J1634,0)</f>
        <v>0</v>
      </c>
      <c r="BH1634" s="219">
        <f>IF(N1634="sníž. přenesená",J1634,0)</f>
        <v>0</v>
      </c>
      <c r="BI1634" s="219">
        <f>IF(N1634="nulová",J1634,0)</f>
        <v>0</v>
      </c>
      <c r="BJ1634" s="20" t="s">
        <v>77</v>
      </c>
      <c r="BK1634" s="219">
        <f>ROUND(I1634*H1634,2)</f>
        <v>0</v>
      </c>
      <c r="BL1634" s="20" t="s">
        <v>252</v>
      </c>
      <c r="BM1634" s="218" t="s">
        <v>1477</v>
      </c>
    </row>
    <row r="1635" s="2" customFormat="1">
      <c r="A1635" s="41"/>
      <c r="B1635" s="42"/>
      <c r="C1635" s="43"/>
      <c r="D1635" s="220" t="s">
        <v>162</v>
      </c>
      <c r="E1635" s="43"/>
      <c r="F1635" s="221" t="s">
        <v>1478</v>
      </c>
      <c r="G1635" s="43"/>
      <c r="H1635" s="43"/>
      <c r="I1635" s="222"/>
      <c r="J1635" s="43"/>
      <c r="K1635" s="43"/>
      <c r="L1635" s="47"/>
      <c r="M1635" s="223"/>
      <c r="N1635" s="224"/>
      <c r="O1635" s="87"/>
      <c r="P1635" s="87"/>
      <c r="Q1635" s="87"/>
      <c r="R1635" s="87"/>
      <c r="S1635" s="87"/>
      <c r="T1635" s="88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20" t="s">
        <v>162</v>
      </c>
      <c r="AU1635" s="20" t="s">
        <v>79</v>
      </c>
    </row>
    <row r="1636" s="13" customFormat="1">
      <c r="A1636" s="13"/>
      <c r="B1636" s="225"/>
      <c r="C1636" s="226"/>
      <c r="D1636" s="227" t="s">
        <v>164</v>
      </c>
      <c r="E1636" s="228" t="s">
        <v>19</v>
      </c>
      <c r="F1636" s="229" t="s">
        <v>726</v>
      </c>
      <c r="G1636" s="226"/>
      <c r="H1636" s="228" t="s">
        <v>19</v>
      </c>
      <c r="I1636" s="230"/>
      <c r="J1636" s="226"/>
      <c r="K1636" s="226"/>
      <c r="L1636" s="231"/>
      <c r="M1636" s="232"/>
      <c r="N1636" s="233"/>
      <c r="O1636" s="233"/>
      <c r="P1636" s="233"/>
      <c r="Q1636" s="233"/>
      <c r="R1636" s="233"/>
      <c r="S1636" s="233"/>
      <c r="T1636" s="23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164</v>
      </c>
      <c r="AU1636" s="235" t="s">
        <v>79</v>
      </c>
      <c r="AV1636" s="13" t="s">
        <v>77</v>
      </c>
      <c r="AW1636" s="13" t="s">
        <v>31</v>
      </c>
      <c r="AX1636" s="13" t="s">
        <v>69</v>
      </c>
      <c r="AY1636" s="235" t="s">
        <v>153</v>
      </c>
    </row>
    <row r="1637" s="13" customFormat="1">
      <c r="A1637" s="13"/>
      <c r="B1637" s="225"/>
      <c r="C1637" s="226"/>
      <c r="D1637" s="227" t="s">
        <v>164</v>
      </c>
      <c r="E1637" s="228" t="s">
        <v>19</v>
      </c>
      <c r="F1637" s="229" t="s">
        <v>1479</v>
      </c>
      <c r="G1637" s="226"/>
      <c r="H1637" s="228" t="s">
        <v>19</v>
      </c>
      <c r="I1637" s="230"/>
      <c r="J1637" s="226"/>
      <c r="K1637" s="226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164</v>
      </c>
      <c r="AU1637" s="235" t="s">
        <v>79</v>
      </c>
      <c r="AV1637" s="13" t="s">
        <v>77</v>
      </c>
      <c r="AW1637" s="13" t="s">
        <v>31</v>
      </c>
      <c r="AX1637" s="13" t="s">
        <v>69</v>
      </c>
      <c r="AY1637" s="235" t="s">
        <v>153</v>
      </c>
    </row>
    <row r="1638" s="14" customFormat="1">
      <c r="A1638" s="14"/>
      <c r="B1638" s="236"/>
      <c r="C1638" s="237"/>
      <c r="D1638" s="227" t="s">
        <v>164</v>
      </c>
      <c r="E1638" s="238" t="s">
        <v>19</v>
      </c>
      <c r="F1638" s="239" t="s">
        <v>1480</v>
      </c>
      <c r="G1638" s="237"/>
      <c r="H1638" s="240">
        <v>9</v>
      </c>
      <c r="I1638" s="241"/>
      <c r="J1638" s="237"/>
      <c r="K1638" s="237"/>
      <c r="L1638" s="242"/>
      <c r="M1638" s="243"/>
      <c r="N1638" s="244"/>
      <c r="O1638" s="244"/>
      <c r="P1638" s="244"/>
      <c r="Q1638" s="244"/>
      <c r="R1638" s="244"/>
      <c r="S1638" s="244"/>
      <c r="T1638" s="24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6" t="s">
        <v>164</v>
      </c>
      <c r="AU1638" s="246" t="s">
        <v>79</v>
      </c>
      <c r="AV1638" s="14" t="s">
        <v>79</v>
      </c>
      <c r="AW1638" s="14" t="s">
        <v>31</v>
      </c>
      <c r="AX1638" s="14" t="s">
        <v>69</v>
      </c>
      <c r="AY1638" s="246" t="s">
        <v>153</v>
      </c>
    </row>
    <row r="1639" s="13" customFormat="1">
      <c r="A1639" s="13"/>
      <c r="B1639" s="225"/>
      <c r="C1639" s="226"/>
      <c r="D1639" s="227" t="s">
        <v>164</v>
      </c>
      <c r="E1639" s="228" t="s">
        <v>19</v>
      </c>
      <c r="F1639" s="229" t="s">
        <v>1481</v>
      </c>
      <c r="G1639" s="226"/>
      <c r="H1639" s="228" t="s">
        <v>19</v>
      </c>
      <c r="I1639" s="230"/>
      <c r="J1639" s="226"/>
      <c r="K1639" s="226"/>
      <c r="L1639" s="231"/>
      <c r="M1639" s="232"/>
      <c r="N1639" s="233"/>
      <c r="O1639" s="233"/>
      <c r="P1639" s="233"/>
      <c r="Q1639" s="233"/>
      <c r="R1639" s="233"/>
      <c r="S1639" s="233"/>
      <c r="T1639" s="23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5" t="s">
        <v>164</v>
      </c>
      <c r="AU1639" s="235" t="s">
        <v>79</v>
      </c>
      <c r="AV1639" s="13" t="s">
        <v>77</v>
      </c>
      <c r="AW1639" s="13" t="s">
        <v>31</v>
      </c>
      <c r="AX1639" s="13" t="s">
        <v>69</v>
      </c>
      <c r="AY1639" s="235" t="s">
        <v>153</v>
      </c>
    </row>
    <row r="1640" s="14" customFormat="1">
      <c r="A1640" s="14"/>
      <c r="B1640" s="236"/>
      <c r="C1640" s="237"/>
      <c r="D1640" s="227" t="s">
        <v>164</v>
      </c>
      <c r="E1640" s="238" t="s">
        <v>19</v>
      </c>
      <c r="F1640" s="239" t="s">
        <v>160</v>
      </c>
      <c r="G1640" s="237"/>
      <c r="H1640" s="240">
        <v>4</v>
      </c>
      <c r="I1640" s="241"/>
      <c r="J1640" s="237"/>
      <c r="K1640" s="237"/>
      <c r="L1640" s="242"/>
      <c r="M1640" s="243"/>
      <c r="N1640" s="244"/>
      <c r="O1640" s="244"/>
      <c r="P1640" s="244"/>
      <c r="Q1640" s="244"/>
      <c r="R1640" s="244"/>
      <c r="S1640" s="244"/>
      <c r="T1640" s="24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6" t="s">
        <v>164</v>
      </c>
      <c r="AU1640" s="246" t="s">
        <v>79</v>
      </c>
      <c r="AV1640" s="14" t="s">
        <v>79</v>
      </c>
      <c r="AW1640" s="14" t="s">
        <v>31</v>
      </c>
      <c r="AX1640" s="14" t="s">
        <v>69</v>
      </c>
      <c r="AY1640" s="246" t="s">
        <v>153</v>
      </c>
    </row>
    <row r="1641" s="13" customFormat="1">
      <c r="A1641" s="13"/>
      <c r="B1641" s="225"/>
      <c r="C1641" s="226"/>
      <c r="D1641" s="227" t="s">
        <v>164</v>
      </c>
      <c r="E1641" s="228" t="s">
        <v>19</v>
      </c>
      <c r="F1641" s="229" t="s">
        <v>1482</v>
      </c>
      <c r="G1641" s="226"/>
      <c r="H1641" s="228" t="s">
        <v>19</v>
      </c>
      <c r="I1641" s="230"/>
      <c r="J1641" s="226"/>
      <c r="K1641" s="226"/>
      <c r="L1641" s="231"/>
      <c r="M1641" s="232"/>
      <c r="N1641" s="233"/>
      <c r="O1641" s="233"/>
      <c r="P1641" s="233"/>
      <c r="Q1641" s="233"/>
      <c r="R1641" s="233"/>
      <c r="S1641" s="233"/>
      <c r="T1641" s="23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5" t="s">
        <v>164</v>
      </c>
      <c r="AU1641" s="235" t="s">
        <v>79</v>
      </c>
      <c r="AV1641" s="13" t="s">
        <v>77</v>
      </c>
      <c r="AW1641" s="13" t="s">
        <v>31</v>
      </c>
      <c r="AX1641" s="13" t="s">
        <v>69</v>
      </c>
      <c r="AY1641" s="235" t="s">
        <v>153</v>
      </c>
    </row>
    <row r="1642" s="14" customFormat="1">
      <c r="A1642" s="14"/>
      <c r="B1642" s="236"/>
      <c r="C1642" s="237"/>
      <c r="D1642" s="227" t="s">
        <v>164</v>
      </c>
      <c r="E1642" s="238" t="s">
        <v>19</v>
      </c>
      <c r="F1642" s="239" t="s">
        <v>77</v>
      </c>
      <c r="G1642" s="237"/>
      <c r="H1642" s="240">
        <v>1</v>
      </c>
      <c r="I1642" s="241"/>
      <c r="J1642" s="237"/>
      <c r="K1642" s="237"/>
      <c r="L1642" s="242"/>
      <c r="M1642" s="243"/>
      <c r="N1642" s="244"/>
      <c r="O1642" s="244"/>
      <c r="P1642" s="244"/>
      <c r="Q1642" s="244"/>
      <c r="R1642" s="244"/>
      <c r="S1642" s="244"/>
      <c r="T1642" s="245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46" t="s">
        <v>164</v>
      </c>
      <c r="AU1642" s="246" t="s">
        <v>79</v>
      </c>
      <c r="AV1642" s="14" t="s">
        <v>79</v>
      </c>
      <c r="AW1642" s="14" t="s">
        <v>31</v>
      </c>
      <c r="AX1642" s="14" t="s">
        <v>69</v>
      </c>
      <c r="AY1642" s="246" t="s">
        <v>153</v>
      </c>
    </row>
    <row r="1643" s="15" customFormat="1">
      <c r="A1643" s="15"/>
      <c r="B1643" s="247"/>
      <c r="C1643" s="248"/>
      <c r="D1643" s="227" t="s">
        <v>164</v>
      </c>
      <c r="E1643" s="249" t="s">
        <v>19</v>
      </c>
      <c r="F1643" s="250" t="s">
        <v>167</v>
      </c>
      <c r="G1643" s="248"/>
      <c r="H1643" s="251">
        <v>14</v>
      </c>
      <c r="I1643" s="252"/>
      <c r="J1643" s="248"/>
      <c r="K1643" s="248"/>
      <c r="L1643" s="253"/>
      <c r="M1643" s="254"/>
      <c r="N1643" s="255"/>
      <c r="O1643" s="255"/>
      <c r="P1643" s="255"/>
      <c r="Q1643" s="255"/>
      <c r="R1643" s="255"/>
      <c r="S1643" s="255"/>
      <c r="T1643" s="256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57" t="s">
        <v>164</v>
      </c>
      <c r="AU1643" s="257" t="s">
        <v>79</v>
      </c>
      <c r="AV1643" s="15" t="s">
        <v>160</v>
      </c>
      <c r="AW1643" s="15" t="s">
        <v>31</v>
      </c>
      <c r="AX1643" s="15" t="s">
        <v>77</v>
      </c>
      <c r="AY1643" s="257" t="s">
        <v>153</v>
      </c>
    </row>
    <row r="1644" s="2" customFormat="1" ht="21.75" customHeight="1">
      <c r="A1644" s="41"/>
      <c r="B1644" s="42"/>
      <c r="C1644" s="258" t="s">
        <v>1483</v>
      </c>
      <c r="D1644" s="258" t="s">
        <v>253</v>
      </c>
      <c r="E1644" s="259" t="s">
        <v>1484</v>
      </c>
      <c r="F1644" s="260" t="s">
        <v>1485</v>
      </c>
      <c r="G1644" s="261" t="s">
        <v>195</v>
      </c>
      <c r="H1644" s="262">
        <v>9</v>
      </c>
      <c r="I1644" s="263"/>
      <c r="J1644" s="264">
        <f>ROUND(I1644*H1644,2)</f>
        <v>0</v>
      </c>
      <c r="K1644" s="260" t="s">
        <v>159</v>
      </c>
      <c r="L1644" s="265"/>
      <c r="M1644" s="266" t="s">
        <v>19</v>
      </c>
      <c r="N1644" s="267" t="s">
        <v>40</v>
      </c>
      <c r="O1644" s="87"/>
      <c r="P1644" s="216">
        <f>O1644*H1644</f>
        <v>0</v>
      </c>
      <c r="Q1644" s="216">
        <v>0.012250000000000001</v>
      </c>
      <c r="R1644" s="216">
        <f>Q1644*H1644</f>
        <v>0.11025</v>
      </c>
      <c r="S1644" s="216">
        <v>0</v>
      </c>
      <c r="T1644" s="217">
        <f>S1644*H1644</f>
        <v>0</v>
      </c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R1644" s="218" t="s">
        <v>403</v>
      </c>
      <c r="AT1644" s="218" t="s">
        <v>253</v>
      </c>
      <c r="AU1644" s="218" t="s">
        <v>79</v>
      </c>
      <c r="AY1644" s="20" t="s">
        <v>153</v>
      </c>
      <c r="BE1644" s="219">
        <f>IF(N1644="základní",J1644,0)</f>
        <v>0</v>
      </c>
      <c r="BF1644" s="219">
        <f>IF(N1644="snížená",J1644,0)</f>
        <v>0</v>
      </c>
      <c r="BG1644" s="219">
        <f>IF(N1644="zákl. přenesená",J1644,0)</f>
        <v>0</v>
      </c>
      <c r="BH1644" s="219">
        <f>IF(N1644="sníž. přenesená",J1644,0)</f>
        <v>0</v>
      </c>
      <c r="BI1644" s="219">
        <f>IF(N1644="nulová",J1644,0)</f>
        <v>0</v>
      </c>
      <c r="BJ1644" s="20" t="s">
        <v>77</v>
      </c>
      <c r="BK1644" s="219">
        <f>ROUND(I1644*H1644,2)</f>
        <v>0</v>
      </c>
      <c r="BL1644" s="20" t="s">
        <v>252</v>
      </c>
      <c r="BM1644" s="218" t="s">
        <v>1486</v>
      </c>
    </row>
    <row r="1645" s="13" customFormat="1">
      <c r="A1645" s="13"/>
      <c r="B1645" s="225"/>
      <c r="C1645" s="226"/>
      <c r="D1645" s="227" t="s">
        <v>164</v>
      </c>
      <c r="E1645" s="228" t="s">
        <v>19</v>
      </c>
      <c r="F1645" s="229" t="s">
        <v>1487</v>
      </c>
      <c r="G1645" s="226"/>
      <c r="H1645" s="228" t="s">
        <v>19</v>
      </c>
      <c r="I1645" s="230"/>
      <c r="J1645" s="226"/>
      <c r="K1645" s="226"/>
      <c r="L1645" s="231"/>
      <c r="M1645" s="232"/>
      <c r="N1645" s="233"/>
      <c r="O1645" s="233"/>
      <c r="P1645" s="233"/>
      <c r="Q1645" s="233"/>
      <c r="R1645" s="233"/>
      <c r="S1645" s="233"/>
      <c r="T1645" s="23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5" t="s">
        <v>164</v>
      </c>
      <c r="AU1645" s="235" t="s">
        <v>79</v>
      </c>
      <c r="AV1645" s="13" t="s">
        <v>77</v>
      </c>
      <c r="AW1645" s="13" t="s">
        <v>31</v>
      </c>
      <c r="AX1645" s="13" t="s">
        <v>69</v>
      </c>
      <c r="AY1645" s="235" t="s">
        <v>153</v>
      </c>
    </row>
    <row r="1646" s="14" customFormat="1">
      <c r="A1646" s="14"/>
      <c r="B1646" s="236"/>
      <c r="C1646" s="237"/>
      <c r="D1646" s="227" t="s">
        <v>164</v>
      </c>
      <c r="E1646" s="238" t="s">
        <v>19</v>
      </c>
      <c r="F1646" s="239" t="s">
        <v>1480</v>
      </c>
      <c r="G1646" s="237"/>
      <c r="H1646" s="240">
        <v>9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6" t="s">
        <v>164</v>
      </c>
      <c r="AU1646" s="246" t="s">
        <v>79</v>
      </c>
      <c r="AV1646" s="14" t="s">
        <v>79</v>
      </c>
      <c r="AW1646" s="14" t="s">
        <v>31</v>
      </c>
      <c r="AX1646" s="14" t="s">
        <v>69</v>
      </c>
      <c r="AY1646" s="246" t="s">
        <v>153</v>
      </c>
    </row>
    <row r="1647" s="15" customFormat="1">
      <c r="A1647" s="15"/>
      <c r="B1647" s="247"/>
      <c r="C1647" s="248"/>
      <c r="D1647" s="227" t="s">
        <v>164</v>
      </c>
      <c r="E1647" s="249" t="s">
        <v>19</v>
      </c>
      <c r="F1647" s="250" t="s">
        <v>167</v>
      </c>
      <c r="G1647" s="248"/>
      <c r="H1647" s="251">
        <v>9</v>
      </c>
      <c r="I1647" s="252"/>
      <c r="J1647" s="248"/>
      <c r="K1647" s="248"/>
      <c r="L1647" s="253"/>
      <c r="M1647" s="254"/>
      <c r="N1647" s="255"/>
      <c r="O1647" s="255"/>
      <c r="P1647" s="255"/>
      <c r="Q1647" s="255"/>
      <c r="R1647" s="255"/>
      <c r="S1647" s="255"/>
      <c r="T1647" s="256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7" t="s">
        <v>164</v>
      </c>
      <c r="AU1647" s="257" t="s">
        <v>79</v>
      </c>
      <c r="AV1647" s="15" t="s">
        <v>160</v>
      </c>
      <c r="AW1647" s="15" t="s">
        <v>31</v>
      </c>
      <c r="AX1647" s="15" t="s">
        <v>77</v>
      </c>
      <c r="AY1647" s="257" t="s">
        <v>153</v>
      </c>
    </row>
    <row r="1648" s="2" customFormat="1" ht="21.75" customHeight="1">
      <c r="A1648" s="41"/>
      <c r="B1648" s="42"/>
      <c r="C1648" s="258" t="s">
        <v>1488</v>
      </c>
      <c r="D1648" s="258" t="s">
        <v>253</v>
      </c>
      <c r="E1648" s="259" t="s">
        <v>1489</v>
      </c>
      <c r="F1648" s="260" t="s">
        <v>1490</v>
      </c>
      <c r="G1648" s="261" t="s">
        <v>195</v>
      </c>
      <c r="H1648" s="262">
        <v>4</v>
      </c>
      <c r="I1648" s="263"/>
      <c r="J1648" s="264">
        <f>ROUND(I1648*H1648,2)</f>
        <v>0</v>
      </c>
      <c r="K1648" s="260" t="s">
        <v>159</v>
      </c>
      <c r="L1648" s="265"/>
      <c r="M1648" s="266" t="s">
        <v>19</v>
      </c>
      <c r="N1648" s="267" t="s">
        <v>40</v>
      </c>
      <c r="O1648" s="87"/>
      <c r="P1648" s="216">
        <f>O1648*H1648</f>
        <v>0</v>
      </c>
      <c r="Q1648" s="216">
        <v>0.01521</v>
      </c>
      <c r="R1648" s="216">
        <f>Q1648*H1648</f>
        <v>0.060839999999999998</v>
      </c>
      <c r="S1648" s="216">
        <v>0</v>
      </c>
      <c r="T1648" s="217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18" t="s">
        <v>403</v>
      </c>
      <c r="AT1648" s="218" t="s">
        <v>253</v>
      </c>
      <c r="AU1648" s="218" t="s">
        <v>79</v>
      </c>
      <c r="AY1648" s="20" t="s">
        <v>153</v>
      </c>
      <c r="BE1648" s="219">
        <f>IF(N1648="základní",J1648,0)</f>
        <v>0</v>
      </c>
      <c r="BF1648" s="219">
        <f>IF(N1648="snížená",J1648,0)</f>
        <v>0</v>
      </c>
      <c r="BG1648" s="219">
        <f>IF(N1648="zákl. přenesená",J1648,0)</f>
        <v>0</v>
      </c>
      <c r="BH1648" s="219">
        <f>IF(N1648="sníž. přenesená",J1648,0)</f>
        <v>0</v>
      </c>
      <c r="BI1648" s="219">
        <f>IF(N1648="nulová",J1648,0)</f>
        <v>0</v>
      </c>
      <c r="BJ1648" s="20" t="s">
        <v>77</v>
      </c>
      <c r="BK1648" s="219">
        <f>ROUND(I1648*H1648,2)</f>
        <v>0</v>
      </c>
      <c r="BL1648" s="20" t="s">
        <v>252</v>
      </c>
      <c r="BM1648" s="218" t="s">
        <v>1491</v>
      </c>
    </row>
    <row r="1649" s="13" customFormat="1">
      <c r="A1649" s="13"/>
      <c r="B1649" s="225"/>
      <c r="C1649" s="226"/>
      <c r="D1649" s="227" t="s">
        <v>164</v>
      </c>
      <c r="E1649" s="228" t="s">
        <v>19</v>
      </c>
      <c r="F1649" s="229" t="s">
        <v>1492</v>
      </c>
      <c r="G1649" s="226"/>
      <c r="H1649" s="228" t="s">
        <v>19</v>
      </c>
      <c r="I1649" s="230"/>
      <c r="J1649" s="226"/>
      <c r="K1649" s="226"/>
      <c r="L1649" s="231"/>
      <c r="M1649" s="232"/>
      <c r="N1649" s="233"/>
      <c r="O1649" s="233"/>
      <c r="P1649" s="233"/>
      <c r="Q1649" s="233"/>
      <c r="R1649" s="233"/>
      <c r="S1649" s="233"/>
      <c r="T1649" s="23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5" t="s">
        <v>164</v>
      </c>
      <c r="AU1649" s="235" t="s">
        <v>79</v>
      </c>
      <c r="AV1649" s="13" t="s">
        <v>77</v>
      </c>
      <c r="AW1649" s="13" t="s">
        <v>31</v>
      </c>
      <c r="AX1649" s="13" t="s">
        <v>69</v>
      </c>
      <c r="AY1649" s="235" t="s">
        <v>153</v>
      </c>
    </row>
    <row r="1650" s="14" customFormat="1">
      <c r="A1650" s="14"/>
      <c r="B1650" s="236"/>
      <c r="C1650" s="237"/>
      <c r="D1650" s="227" t="s">
        <v>164</v>
      </c>
      <c r="E1650" s="238" t="s">
        <v>19</v>
      </c>
      <c r="F1650" s="239" t="s">
        <v>160</v>
      </c>
      <c r="G1650" s="237"/>
      <c r="H1650" s="240">
        <v>4</v>
      </c>
      <c r="I1650" s="241"/>
      <c r="J1650" s="237"/>
      <c r="K1650" s="237"/>
      <c r="L1650" s="242"/>
      <c r="M1650" s="243"/>
      <c r="N1650" s="244"/>
      <c r="O1650" s="244"/>
      <c r="P1650" s="244"/>
      <c r="Q1650" s="244"/>
      <c r="R1650" s="244"/>
      <c r="S1650" s="244"/>
      <c r="T1650" s="245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46" t="s">
        <v>164</v>
      </c>
      <c r="AU1650" s="246" t="s">
        <v>79</v>
      </c>
      <c r="AV1650" s="14" t="s">
        <v>79</v>
      </c>
      <c r="AW1650" s="14" t="s">
        <v>31</v>
      </c>
      <c r="AX1650" s="14" t="s">
        <v>69</v>
      </c>
      <c r="AY1650" s="246" t="s">
        <v>153</v>
      </c>
    </row>
    <row r="1651" s="15" customFormat="1">
      <c r="A1651" s="15"/>
      <c r="B1651" s="247"/>
      <c r="C1651" s="248"/>
      <c r="D1651" s="227" t="s">
        <v>164</v>
      </c>
      <c r="E1651" s="249" t="s">
        <v>19</v>
      </c>
      <c r="F1651" s="250" t="s">
        <v>167</v>
      </c>
      <c r="G1651" s="248"/>
      <c r="H1651" s="251">
        <v>4</v>
      </c>
      <c r="I1651" s="252"/>
      <c r="J1651" s="248"/>
      <c r="K1651" s="248"/>
      <c r="L1651" s="253"/>
      <c r="M1651" s="254"/>
      <c r="N1651" s="255"/>
      <c r="O1651" s="255"/>
      <c r="P1651" s="255"/>
      <c r="Q1651" s="255"/>
      <c r="R1651" s="255"/>
      <c r="S1651" s="255"/>
      <c r="T1651" s="256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57" t="s">
        <v>164</v>
      </c>
      <c r="AU1651" s="257" t="s">
        <v>79</v>
      </c>
      <c r="AV1651" s="15" t="s">
        <v>160</v>
      </c>
      <c r="AW1651" s="15" t="s">
        <v>31</v>
      </c>
      <c r="AX1651" s="15" t="s">
        <v>77</v>
      </c>
      <c r="AY1651" s="257" t="s">
        <v>153</v>
      </c>
    </row>
    <row r="1652" s="2" customFormat="1" ht="21.75" customHeight="1">
      <c r="A1652" s="41"/>
      <c r="B1652" s="42"/>
      <c r="C1652" s="258" t="s">
        <v>1493</v>
      </c>
      <c r="D1652" s="258" t="s">
        <v>253</v>
      </c>
      <c r="E1652" s="259" t="s">
        <v>1494</v>
      </c>
      <c r="F1652" s="260" t="s">
        <v>1495</v>
      </c>
      <c r="G1652" s="261" t="s">
        <v>195</v>
      </c>
      <c r="H1652" s="262">
        <v>1</v>
      </c>
      <c r="I1652" s="263"/>
      <c r="J1652" s="264">
        <f>ROUND(I1652*H1652,2)</f>
        <v>0</v>
      </c>
      <c r="K1652" s="260" t="s">
        <v>159</v>
      </c>
      <c r="L1652" s="265"/>
      <c r="M1652" s="266" t="s">
        <v>19</v>
      </c>
      <c r="N1652" s="267" t="s">
        <v>40</v>
      </c>
      <c r="O1652" s="87"/>
      <c r="P1652" s="216">
        <f>O1652*H1652</f>
        <v>0</v>
      </c>
      <c r="Q1652" s="216">
        <v>0.01553</v>
      </c>
      <c r="R1652" s="216">
        <f>Q1652*H1652</f>
        <v>0.01553</v>
      </c>
      <c r="S1652" s="216">
        <v>0</v>
      </c>
      <c r="T1652" s="217">
        <f>S1652*H1652</f>
        <v>0</v>
      </c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R1652" s="218" t="s">
        <v>403</v>
      </c>
      <c r="AT1652" s="218" t="s">
        <v>253</v>
      </c>
      <c r="AU1652" s="218" t="s">
        <v>79</v>
      </c>
      <c r="AY1652" s="20" t="s">
        <v>153</v>
      </c>
      <c r="BE1652" s="219">
        <f>IF(N1652="základní",J1652,0)</f>
        <v>0</v>
      </c>
      <c r="BF1652" s="219">
        <f>IF(N1652="snížená",J1652,0)</f>
        <v>0</v>
      </c>
      <c r="BG1652" s="219">
        <f>IF(N1652="zákl. přenesená",J1652,0)</f>
        <v>0</v>
      </c>
      <c r="BH1652" s="219">
        <f>IF(N1652="sníž. přenesená",J1652,0)</f>
        <v>0</v>
      </c>
      <c r="BI1652" s="219">
        <f>IF(N1652="nulová",J1652,0)</f>
        <v>0</v>
      </c>
      <c r="BJ1652" s="20" t="s">
        <v>77</v>
      </c>
      <c r="BK1652" s="219">
        <f>ROUND(I1652*H1652,2)</f>
        <v>0</v>
      </c>
      <c r="BL1652" s="20" t="s">
        <v>252</v>
      </c>
      <c r="BM1652" s="218" t="s">
        <v>1496</v>
      </c>
    </row>
    <row r="1653" s="13" customFormat="1">
      <c r="A1653" s="13"/>
      <c r="B1653" s="225"/>
      <c r="C1653" s="226"/>
      <c r="D1653" s="227" t="s">
        <v>164</v>
      </c>
      <c r="E1653" s="228" t="s">
        <v>19</v>
      </c>
      <c r="F1653" s="229" t="s">
        <v>1497</v>
      </c>
      <c r="G1653" s="226"/>
      <c r="H1653" s="228" t="s">
        <v>19</v>
      </c>
      <c r="I1653" s="230"/>
      <c r="J1653" s="226"/>
      <c r="K1653" s="226"/>
      <c r="L1653" s="231"/>
      <c r="M1653" s="232"/>
      <c r="N1653" s="233"/>
      <c r="O1653" s="233"/>
      <c r="P1653" s="233"/>
      <c r="Q1653" s="233"/>
      <c r="R1653" s="233"/>
      <c r="S1653" s="233"/>
      <c r="T1653" s="23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5" t="s">
        <v>164</v>
      </c>
      <c r="AU1653" s="235" t="s">
        <v>79</v>
      </c>
      <c r="AV1653" s="13" t="s">
        <v>77</v>
      </c>
      <c r="AW1653" s="13" t="s">
        <v>31</v>
      </c>
      <c r="AX1653" s="13" t="s">
        <v>69</v>
      </c>
      <c r="AY1653" s="235" t="s">
        <v>153</v>
      </c>
    </row>
    <row r="1654" s="14" customFormat="1">
      <c r="A1654" s="14"/>
      <c r="B1654" s="236"/>
      <c r="C1654" s="237"/>
      <c r="D1654" s="227" t="s">
        <v>164</v>
      </c>
      <c r="E1654" s="238" t="s">
        <v>19</v>
      </c>
      <c r="F1654" s="239" t="s">
        <v>77</v>
      </c>
      <c r="G1654" s="237"/>
      <c r="H1654" s="240">
        <v>1</v>
      </c>
      <c r="I1654" s="241"/>
      <c r="J1654" s="237"/>
      <c r="K1654" s="237"/>
      <c r="L1654" s="242"/>
      <c r="M1654" s="243"/>
      <c r="N1654" s="244"/>
      <c r="O1654" s="244"/>
      <c r="P1654" s="244"/>
      <c r="Q1654" s="244"/>
      <c r="R1654" s="244"/>
      <c r="S1654" s="244"/>
      <c r="T1654" s="24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46" t="s">
        <v>164</v>
      </c>
      <c r="AU1654" s="246" t="s">
        <v>79</v>
      </c>
      <c r="AV1654" s="14" t="s">
        <v>79</v>
      </c>
      <c r="AW1654" s="14" t="s">
        <v>31</v>
      </c>
      <c r="AX1654" s="14" t="s">
        <v>69</v>
      </c>
      <c r="AY1654" s="246" t="s">
        <v>153</v>
      </c>
    </row>
    <row r="1655" s="15" customFormat="1">
      <c r="A1655" s="15"/>
      <c r="B1655" s="247"/>
      <c r="C1655" s="248"/>
      <c r="D1655" s="227" t="s">
        <v>164</v>
      </c>
      <c r="E1655" s="249" t="s">
        <v>19</v>
      </c>
      <c r="F1655" s="250" t="s">
        <v>167</v>
      </c>
      <c r="G1655" s="248"/>
      <c r="H1655" s="251">
        <v>1</v>
      </c>
      <c r="I1655" s="252"/>
      <c r="J1655" s="248"/>
      <c r="K1655" s="248"/>
      <c r="L1655" s="253"/>
      <c r="M1655" s="254"/>
      <c r="N1655" s="255"/>
      <c r="O1655" s="255"/>
      <c r="P1655" s="255"/>
      <c r="Q1655" s="255"/>
      <c r="R1655" s="255"/>
      <c r="S1655" s="255"/>
      <c r="T1655" s="256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57" t="s">
        <v>164</v>
      </c>
      <c r="AU1655" s="257" t="s">
        <v>79</v>
      </c>
      <c r="AV1655" s="15" t="s">
        <v>160</v>
      </c>
      <c r="AW1655" s="15" t="s">
        <v>31</v>
      </c>
      <c r="AX1655" s="15" t="s">
        <v>77</v>
      </c>
      <c r="AY1655" s="257" t="s">
        <v>153</v>
      </c>
    </row>
    <row r="1656" s="2" customFormat="1" ht="24.15" customHeight="1">
      <c r="A1656" s="41"/>
      <c r="B1656" s="42"/>
      <c r="C1656" s="207" t="s">
        <v>1498</v>
      </c>
      <c r="D1656" s="207" t="s">
        <v>155</v>
      </c>
      <c r="E1656" s="208" t="s">
        <v>1499</v>
      </c>
      <c r="F1656" s="209" t="s">
        <v>1500</v>
      </c>
      <c r="G1656" s="210" t="s">
        <v>195</v>
      </c>
      <c r="H1656" s="211">
        <v>14</v>
      </c>
      <c r="I1656" s="212"/>
      <c r="J1656" s="213">
        <f>ROUND(I1656*H1656,2)</f>
        <v>0</v>
      </c>
      <c r="K1656" s="209" t="s">
        <v>159</v>
      </c>
      <c r="L1656" s="47"/>
      <c r="M1656" s="214" t="s">
        <v>19</v>
      </c>
      <c r="N1656" s="215" t="s">
        <v>40</v>
      </c>
      <c r="O1656" s="87"/>
      <c r="P1656" s="216">
        <f>O1656*H1656</f>
        <v>0</v>
      </c>
      <c r="Q1656" s="216">
        <v>0.0092399999999999999</v>
      </c>
      <c r="R1656" s="216">
        <f>Q1656*H1656</f>
        <v>0.12936</v>
      </c>
      <c r="S1656" s="216">
        <v>0</v>
      </c>
      <c r="T1656" s="217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18" t="s">
        <v>252</v>
      </c>
      <c r="AT1656" s="218" t="s">
        <v>155</v>
      </c>
      <c r="AU1656" s="218" t="s">
        <v>79</v>
      </c>
      <c r="AY1656" s="20" t="s">
        <v>153</v>
      </c>
      <c r="BE1656" s="219">
        <f>IF(N1656="základní",J1656,0)</f>
        <v>0</v>
      </c>
      <c r="BF1656" s="219">
        <f>IF(N1656="snížená",J1656,0)</f>
        <v>0</v>
      </c>
      <c r="BG1656" s="219">
        <f>IF(N1656="zákl. přenesená",J1656,0)</f>
        <v>0</v>
      </c>
      <c r="BH1656" s="219">
        <f>IF(N1656="sníž. přenesená",J1656,0)</f>
        <v>0</v>
      </c>
      <c r="BI1656" s="219">
        <f>IF(N1656="nulová",J1656,0)</f>
        <v>0</v>
      </c>
      <c r="BJ1656" s="20" t="s">
        <v>77</v>
      </c>
      <c r="BK1656" s="219">
        <f>ROUND(I1656*H1656,2)</f>
        <v>0</v>
      </c>
      <c r="BL1656" s="20" t="s">
        <v>252</v>
      </c>
      <c r="BM1656" s="218" t="s">
        <v>1501</v>
      </c>
    </row>
    <row r="1657" s="2" customFormat="1">
      <c r="A1657" s="41"/>
      <c r="B1657" s="42"/>
      <c r="C1657" s="43"/>
      <c r="D1657" s="220" t="s">
        <v>162</v>
      </c>
      <c r="E1657" s="43"/>
      <c r="F1657" s="221" t="s">
        <v>1502</v>
      </c>
      <c r="G1657" s="43"/>
      <c r="H1657" s="43"/>
      <c r="I1657" s="222"/>
      <c r="J1657" s="43"/>
      <c r="K1657" s="43"/>
      <c r="L1657" s="47"/>
      <c r="M1657" s="223"/>
      <c r="N1657" s="224"/>
      <c r="O1657" s="87"/>
      <c r="P1657" s="87"/>
      <c r="Q1657" s="87"/>
      <c r="R1657" s="87"/>
      <c r="S1657" s="87"/>
      <c r="T1657" s="88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T1657" s="20" t="s">
        <v>162</v>
      </c>
      <c r="AU1657" s="20" t="s">
        <v>79</v>
      </c>
    </row>
    <row r="1658" s="13" customFormat="1">
      <c r="A1658" s="13"/>
      <c r="B1658" s="225"/>
      <c r="C1658" s="226"/>
      <c r="D1658" s="227" t="s">
        <v>164</v>
      </c>
      <c r="E1658" s="228" t="s">
        <v>19</v>
      </c>
      <c r="F1658" s="229" t="s">
        <v>1503</v>
      </c>
      <c r="G1658" s="226"/>
      <c r="H1658" s="228" t="s">
        <v>19</v>
      </c>
      <c r="I1658" s="230"/>
      <c r="J1658" s="226"/>
      <c r="K1658" s="226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164</v>
      </c>
      <c r="AU1658" s="235" t="s">
        <v>79</v>
      </c>
      <c r="AV1658" s="13" t="s">
        <v>77</v>
      </c>
      <c r="AW1658" s="13" t="s">
        <v>31</v>
      </c>
      <c r="AX1658" s="13" t="s">
        <v>69</v>
      </c>
      <c r="AY1658" s="235" t="s">
        <v>153</v>
      </c>
    </row>
    <row r="1659" s="14" customFormat="1">
      <c r="A1659" s="14"/>
      <c r="B1659" s="236"/>
      <c r="C1659" s="237"/>
      <c r="D1659" s="227" t="s">
        <v>164</v>
      </c>
      <c r="E1659" s="238" t="s">
        <v>19</v>
      </c>
      <c r="F1659" s="239" t="s">
        <v>1480</v>
      </c>
      <c r="G1659" s="237"/>
      <c r="H1659" s="240">
        <v>9</v>
      </c>
      <c r="I1659" s="241"/>
      <c r="J1659" s="237"/>
      <c r="K1659" s="237"/>
      <c r="L1659" s="242"/>
      <c r="M1659" s="243"/>
      <c r="N1659" s="244"/>
      <c r="O1659" s="244"/>
      <c r="P1659" s="244"/>
      <c r="Q1659" s="244"/>
      <c r="R1659" s="244"/>
      <c r="S1659" s="244"/>
      <c r="T1659" s="24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46" t="s">
        <v>164</v>
      </c>
      <c r="AU1659" s="246" t="s">
        <v>79</v>
      </c>
      <c r="AV1659" s="14" t="s">
        <v>79</v>
      </c>
      <c r="AW1659" s="14" t="s">
        <v>31</v>
      </c>
      <c r="AX1659" s="14" t="s">
        <v>69</v>
      </c>
      <c r="AY1659" s="246" t="s">
        <v>153</v>
      </c>
    </row>
    <row r="1660" s="13" customFormat="1">
      <c r="A1660" s="13"/>
      <c r="B1660" s="225"/>
      <c r="C1660" s="226"/>
      <c r="D1660" s="227" t="s">
        <v>164</v>
      </c>
      <c r="E1660" s="228" t="s">
        <v>19</v>
      </c>
      <c r="F1660" s="229" t="s">
        <v>1504</v>
      </c>
      <c r="G1660" s="226"/>
      <c r="H1660" s="228" t="s">
        <v>19</v>
      </c>
      <c r="I1660" s="230"/>
      <c r="J1660" s="226"/>
      <c r="K1660" s="226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164</v>
      </c>
      <c r="AU1660" s="235" t="s">
        <v>79</v>
      </c>
      <c r="AV1660" s="13" t="s">
        <v>77</v>
      </c>
      <c r="AW1660" s="13" t="s">
        <v>31</v>
      </c>
      <c r="AX1660" s="13" t="s">
        <v>69</v>
      </c>
      <c r="AY1660" s="235" t="s">
        <v>153</v>
      </c>
    </row>
    <row r="1661" s="14" customFormat="1">
      <c r="A1661" s="14"/>
      <c r="B1661" s="236"/>
      <c r="C1661" s="237"/>
      <c r="D1661" s="227" t="s">
        <v>164</v>
      </c>
      <c r="E1661" s="238" t="s">
        <v>19</v>
      </c>
      <c r="F1661" s="239" t="s">
        <v>160</v>
      </c>
      <c r="G1661" s="237"/>
      <c r="H1661" s="240">
        <v>4</v>
      </c>
      <c r="I1661" s="241"/>
      <c r="J1661" s="237"/>
      <c r="K1661" s="237"/>
      <c r="L1661" s="242"/>
      <c r="M1661" s="243"/>
      <c r="N1661" s="244"/>
      <c r="O1661" s="244"/>
      <c r="P1661" s="244"/>
      <c r="Q1661" s="244"/>
      <c r="R1661" s="244"/>
      <c r="S1661" s="244"/>
      <c r="T1661" s="24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46" t="s">
        <v>164</v>
      </c>
      <c r="AU1661" s="246" t="s">
        <v>79</v>
      </c>
      <c r="AV1661" s="14" t="s">
        <v>79</v>
      </c>
      <c r="AW1661" s="14" t="s">
        <v>31</v>
      </c>
      <c r="AX1661" s="14" t="s">
        <v>69</v>
      </c>
      <c r="AY1661" s="246" t="s">
        <v>153</v>
      </c>
    </row>
    <row r="1662" s="13" customFormat="1">
      <c r="A1662" s="13"/>
      <c r="B1662" s="225"/>
      <c r="C1662" s="226"/>
      <c r="D1662" s="227" t="s">
        <v>164</v>
      </c>
      <c r="E1662" s="228" t="s">
        <v>19</v>
      </c>
      <c r="F1662" s="229" t="s">
        <v>1505</v>
      </c>
      <c r="G1662" s="226"/>
      <c r="H1662" s="228" t="s">
        <v>19</v>
      </c>
      <c r="I1662" s="230"/>
      <c r="J1662" s="226"/>
      <c r="K1662" s="226"/>
      <c r="L1662" s="231"/>
      <c r="M1662" s="232"/>
      <c r="N1662" s="233"/>
      <c r="O1662" s="233"/>
      <c r="P1662" s="233"/>
      <c r="Q1662" s="233"/>
      <c r="R1662" s="233"/>
      <c r="S1662" s="233"/>
      <c r="T1662" s="23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5" t="s">
        <v>164</v>
      </c>
      <c r="AU1662" s="235" t="s">
        <v>79</v>
      </c>
      <c r="AV1662" s="13" t="s">
        <v>77</v>
      </c>
      <c r="AW1662" s="13" t="s">
        <v>31</v>
      </c>
      <c r="AX1662" s="13" t="s">
        <v>69</v>
      </c>
      <c r="AY1662" s="235" t="s">
        <v>153</v>
      </c>
    </row>
    <row r="1663" s="14" customFormat="1">
      <c r="A1663" s="14"/>
      <c r="B1663" s="236"/>
      <c r="C1663" s="237"/>
      <c r="D1663" s="227" t="s">
        <v>164</v>
      </c>
      <c r="E1663" s="238" t="s">
        <v>19</v>
      </c>
      <c r="F1663" s="239" t="s">
        <v>77</v>
      </c>
      <c r="G1663" s="237"/>
      <c r="H1663" s="240">
        <v>1</v>
      </c>
      <c r="I1663" s="241"/>
      <c r="J1663" s="237"/>
      <c r="K1663" s="237"/>
      <c r="L1663" s="242"/>
      <c r="M1663" s="243"/>
      <c r="N1663" s="244"/>
      <c r="O1663" s="244"/>
      <c r="P1663" s="244"/>
      <c r="Q1663" s="244"/>
      <c r="R1663" s="244"/>
      <c r="S1663" s="244"/>
      <c r="T1663" s="24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6" t="s">
        <v>164</v>
      </c>
      <c r="AU1663" s="246" t="s">
        <v>79</v>
      </c>
      <c r="AV1663" s="14" t="s">
        <v>79</v>
      </c>
      <c r="AW1663" s="14" t="s">
        <v>31</v>
      </c>
      <c r="AX1663" s="14" t="s">
        <v>69</v>
      </c>
      <c r="AY1663" s="246" t="s">
        <v>153</v>
      </c>
    </row>
    <row r="1664" s="15" customFormat="1">
      <c r="A1664" s="15"/>
      <c r="B1664" s="247"/>
      <c r="C1664" s="248"/>
      <c r="D1664" s="227" t="s">
        <v>164</v>
      </c>
      <c r="E1664" s="249" t="s">
        <v>19</v>
      </c>
      <c r="F1664" s="250" t="s">
        <v>167</v>
      </c>
      <c r="G1664" s="248"/>
      <c r="H1664" s="251">
        <v>14</v>
      </c>
      <c r="I1664" s="252"/>
      <c r="J1664" s="248"/>
      <c r="K1664" s="248"/>
      <c r="L1664" s="253"/>
      <c r="M1664" s="254"/>
      <c r="N1664" s="255"/>
      <c r="O1664" s="255"/>
      <c r="P1664" s="255"/>
      <c r="Q1664" s="255"/>
      <c r="R1664" s="255"/>
      <c r="S1664" s="255"/>
      <c r="T1664" s="256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7" t="s">
        <v>164</v>
      </c>
      <c r="AU1664" s="257" t="s">
        <v>79</v>
      </c>
      <c r="AV1664" s="15" t="s">
        <v>160</v>
      </c>
      <c r="AW1664" s="15" t="s">
        <v>31</v>
      </c>
      <c r="AX1664" s="15" t="s">
        <v>77</v>
      </c>
      <c r="AY1664" s="257" t="s">
        <v>153</v>
      </c>
    </row>
    <row r="1665" s="2" customFormat="1" ht="24.15" customHeight="1">
      <c r="A1665" s="41"/>
      <c r="B1665" s="42"/>
      <c r="C1665" s="207" t="s">
        <v>1506</v>
      </c>
      <c r="D1665" s="207" t="s">
        <v>155</v>
      </c>
      <c r="E1665" s="208" t="s">
        <v>1507</v>
      </c>
      <c r="F1665" s="209" t="s">
        <v>1508</v>
      </c>
      <c r="G1665" s="210" t="s">
        <v>371</v>
      </c>
      <c r="H1665" s="211">
        <v>50.399999999999999</v>
      </c>
      <c r="I1665" s="212"/>
      <c r="J1665" s="213">
        <f>ROUND(I1665*H1665,2)</f>
        <v>0</v>
      </c>
      <c r="K1665" s="209" t="s">
        <v>159</v>
      </c>
      <c r="L1665" s="47"/>
      <c r="M1665" s="214" t="s">
        <v>19</v>
      </c>
      <c r="N1665" s="215" t="s">
        <v>40</v>
      </c>
      <c r="O1665" s="87"/>
      <c r="P1665" s="216">
        <f>O1665*H1665</f>
        <v>0</v>
      </c>
      <c r="Q1665" s="216">
        <v>0.0055399999999999998</v>
      </c>
      <c r="R1665" s="216">
        <f>Q1665*H1665</f>
        <v>0.27921599999999996</v>
      </c>
      <c r="S1665" s="216">
        <v>0</v>
      </c>
      <c r="T1665" s="217">
        <f>S1665*H1665</f>
        <v>0</v>
      </c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R1665" s="218" t="s">
        <v>252</v>
      </c>
      <c r="AT1665" s="218" t="s">
        <v>155</v>
      </c>
      <c r="AU1665" s="218" t="s">
        <v>79</v>
      </c>
      <c r="AY1665" s="20" t="s">
        <v>153</v>
      </c>
      <c r="BE1665" s="219">
        <f>IF(N1665="základní",J1665,0)</f>
        <v>0</v>
      </c>
      <c r="BF1665" s="219">
        <f>IF(N1665="snížená",J1665,0)</f>
        <v>0</v>
      </c>
      <c r="BG1665" s="219">
        <f>IF(N1665="zákl. přenesená",J1665,0)</f>
        <v>0</v>
      </c>
      <c r="BH1665" s="219">
        <f>IF(N1665="sníž. přenesená",J1665,0)</f>
        <v>0</v>
      </c>
      <c r="BI1665" s="219">
        <f>IF(N1665="nulová",J1665,0)</f>
        <v>0</v>
      </c>
      <c r="BJ1665" s="20" t="s">
        <v>77</v>
      </c>
      <c r="BK1665" s="219">
        <f>ROUND(I1665*H1665,2)</f>
        <v>0</v>
      </c>
      <c r="BL1665" s="20" t="s">
        <v>252</v>
      </c>
      <c r="BM1665" s="218" t="s">
        <v>1509</v>
      </c>
    </row>
    <row r="1666" s="2" customFormat="1">
      <c r="A1666" s="41"/>
      <c r="B1666" s="42"/>
      <c r="C1666" s="43"/>
      <c r="D1666" s="220" t="s">
        <v>162</v>
      </c>
      <c r="E1666" s="43"/>
      <c r="F1666" s="221" t="s">
        <v>1510</v>
      </c>
      <c r="G1666" s="43"/>
      <c r="H1666" s="43"/>
      <c r="I1666" s="222"/>
      <c r="J1666" s="43"/>
      <c r="K1666" s="43"/>
      <c r="L1666" s="47"/>
      <c r="M1666" s="223"/>
      <c r="N1666" s="224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T1666" s="20" t="s">
        <v>162</v>
      </c>
      <c r="AU1666" s="20" t="s">
        <v>79</v>
      </c>
    </row>
    <row r="1667" s="13" customFormat="1">
      <c r="A1667" s="13"/>
      <c r="B1667" s="225"/>
      <c r="C1667" s="226"/>
      <c r="D1667" s="227" t="s">
        <v>164</v>
      </c>
      <c r="E1667" s="228" t="s">
        <v>19</v>
      </c>
      <c r="F1667" s="229" t="s">
        <v>1511</v>
      </c>
      <c r="G1667" s="226"/>
      <c r="H1667" s="228" t="s">
        <v>19</v>
      </c>
      <c r="I1667" s="230"/>
      <c r="J1667" s="226"/>
      <c r="K1667" s="226"/>
      <c r="L1667" s="231"/>
      <c r="M1667" s="232"/>
      <c r="N1667" s="233"/>
      <c r="O1667" s="233"/>
      <c r="P1667" s="233"/>
      <c r="Q1667" s="233"/>
      <c r="R1667" s="233"/>
      <c r="S1667" s="233"/>
      <c r="T1667" s="23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5" t="s">
        <v>164</v>
      </c>
      <c r="AU1667" s="235" t="s">
        <v>79</v>
      </c>
      <c r="AV1667" s="13" t="s">
        <v>77</v>
      </c>
      <c r="AW1667" s="13" t="s">
        <v>31</v>
      </c>
      <c r="AX1667" s="13" t="s">
        <v>69</v>
      </c>
      <c r="AY1667" s="235" t="s">
        <v>153</v>
      </c>
    </row>
    <row r="1668" s="14" customFormat="1">
      <c r="A1668" s="14"/>
      <c r="B1668" s="236"/>
      <c r="C1668" s="237"/>
      <c r="D1668" s="227" t="s">
        <v>164</v>
      </c>
      <c r="E1668" s="238" t="s">
        <v>19</v>
      </c>
      <c r="F1668" s="239" t="s">
        <v>1512</v>
      </c>
      <c r="G1668" s="237"/>
      <c r="H1668" s="240">
        <v>50.399999999999999</v>
      </c>
      <c r="I1668" s="241"/>
      <c r="J1668" s="237"/>
      <c r="K1668" s="237"/>
      <c r="L1668" s="242"/>
      <c r="M1668" s="243"/>
      <c r="N1668" s="244"/>
      <c r="O1668" s="244"/>
      <c r="P1668" s="244"/>
      <c r="Q1668" s="244"/>
      <c r="R1668" s="244"/>
      <c r="S1668" s="244"/>
      <c r="T1668" s="24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6" t="s">
        <v>164</v>
      </c>
      <c r="AU1668" s="246" t="s">
        <v>79</v>
      </c>
      <c r="AV1668" s="14" t="s">
        <v>79</v>
      </c>
      <c r="AW1668" s="14" t="s">
        <v>31</v>
      </c>
      <c r="AX1668" s="14" t="s">
        <v>69</v>
      </c>
      <c r="AY1668" s="246" t="s">
        <v>153</v>
      </c>
    </row>
    <row r="1669" s="15" customFormat="1">
      <c r="A1669" s="15"/>
      <c r="B1669" s="247"/>
      <c r="C1669" s="248"/>
      <c r="D1669" s="227" t="s">
        <v>164</v>
      </c>
      <c r="E1669" s="249" t="s">
        <v>19</v>
      </c>
      <c r="F1669" s="250" t="s">
        <v>167</v>
      </c>
      <c r="G1669" s="248"/>
      <c r="H1669" s="251">
        <v>50.399999999999999</v>
      </c>
      <c r="I1669" s="252"/>
      <c r="J1669" s="248"/>
      <c r="K1669" s="248"/>
      <c r="L1669" s="253"/>
      <c r="M1669" s="254"/>
      <c r="N1669" s="255"/>
      <c r="O1669" s="255"/>
      <c r="P1669" s="255"/>
      <c r="Q1669" s="255"/>
      <c r="R1669" s="255"/>
      <c r="S1669" s="255"/>
      <c r="T1669" s="256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57" t="s">
        <v>164</v>
      </c>
      <c r="AU1669" s="257" t="s">
        <v>79</v>
      </c>
      <c r="AV1669" s="15" t="s">
        <v>160</v>
      </c>
      <c r="AW1669" s="15" t="s">
        <v>31</v>
      </c>
      <c r="AX1669" s="15" t="s">
        <v>77</v>
      </c>
      <c r="AY1669" s="257" t="s">
        <v>153</v>
      </c>
    </row>
    <row r="1670" s="2" customFormat="1" ht="37.8" customHeight="1">
      <c r="A1670" s="41"/>
      <c r="B1670" s="42"/>
      <c r="C1670" s="207" t="s">
        <v>1513</v>
      </c>
      <c r="D1670" s="207" t="s">
        <v>155</v>
      </c>
      <c r="E1670" s="208" t="s">
        <v>1514</v>
      </c>
      <c r="F1670" s="209" t="s">
        <v>1515</v>
      </c>
      <c r="G1670" s="210" t="s">
        <v>225</v>
      </c>
      <c r="H1670" s="211">
        <v>13.198</v>
      </c>
      <c r="I1670" s="212"/>
      <c r="J1670" s="213">
        <f>ROUND(I1670*H1670,2)</f>
        <v>0</v>
      </c>
      <c r="K1670" s="209" t="s">
        <v>159</v>
      </c>
      <c r="L1670" s="47"/>
      <c r="M1670" s="214" t="s">
        <v>19</v>
      </c>
      <c r="N1670" s="215" t="s">
        <v>40</v>
      </c>
      <c r="O1670" s="87"/>
      <c r="P1670" s="216">
        <f>O1670*H1670</f>
        <v>0</v>
      </c>
      <c r="Q1670" s="216">
        <v>0</v>
      </c>
      <c r="R1670" s="216">
        <f>Q1670*H1670</f>
        <v>0</v>
      </c>
      <c r="S1670" s="216">
        <v>0</v>
      </c>
      <c r="T1670" s="217">
        <f>S1670*H1670</f>
        <v>0</v>
      </c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R1670" s="218" t="s">
        <v>252</v>
      </c>
      <c r="AT1670" s="218" t="s">
        <v>155</v>
      </c>
      <c r="AU1670" s="218" t="s">
        <v>79</v>
      </c>
      <c r="AY1670" s="20" t="s">
        <v>153</v>
      </c>
      <c r="BE1670" s="219">
        <f>IF(N1670="základní",J1670,0)</f>
        <v>0</v>
      </c>
      <c r="BF1670" s="219">
        <f>IF(N1670="snížená",J1670,0)</f>
        <v>0</v>
      </c>
      <c r="BG1670" s="219">
        <f>IF(N1670="zákl. přenesená",J1670,0)</f>
        <v>0</v>
      </c>
      <c r="BH1670" s="219">
        <f>IF(N1670="sníž. přenesená",J1670,0)</f>
        <v>0</v>
      </c>
      <c r="BI1670" s="219">
        <f>IF(N1670="nulová",J1670,0)</f>
        <v>0</v>
      </c>
      <c r="BJ1670" s="20" t="s">
        <v>77</v>
      </c>
      <c r="BK1670" s="219">
        <f>ROUND(I1670*H1670,2)</f>
        <v>0</v>
      </c>
      <c r="BL1670" s="20" t="s">
        <v>252</v>
      </c>
      <c r="BM1670" s="218" t="s">
        <v>1516</v>
      </c>
    </row>
    <row r="1671" s="2" customFormat="1">
      <c r="A1671" s="41"/>
      <c r="B1671" s="42"/>
      <c r="C1671" s="43"/>
      <c r="D1671" s="220" t="s">
        <v>162</v>
      </c>
      <c r="E1671" s="43"/>
      <c r="F1671" s="221" t="s">
        <v>1517</v>
      </c>
      <c r="G1671" s="43"/>
      <c r="H1671" s="43"/>
      <c r="I1671" s="222"/>
      <c r="J1671" s="43"/>
      <c r="K1671" s="43"/>
      <c r="L1671" s="47"/>
      <c r="M1671" s="223"/>
      <c r="N1671" s="224"/>
      <c r="O1671" s="87"/>
      <c r="P1671" s="87"/>
      <c r="Q1671" s="87"/>
      <c r="R1671" s="87"/>
      <c r="S1671" s="87"/>
      <c r="T1671" s="88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T1671" s="20" t="s">
        <v>162</v>
      </c>
      <c r="AU1671" s="20" t="s">
        <v>79</v>
      </c>
    </row>
    <row r="1672" s="2" customFormat="1" ht="49.05" customHeight="1">
      <c r="A1672" s="41"/>
      <c r="B1672" s="42"/>
      <c r="C1672" s="207" t="s">
        <v>1518</v>
      </c>
      <c r="D1672" s="207" t="s">
        <v>155</v>
      </c>
      <c r="E1672" s="208" t="s">
        <v>1519</v>
      </c>
      <c r="F1672" s="209" t="s">
        <v>1520</v>
      </c>
      <c r="G1672" s="210" t="s">
        <v>225</v>
      </c>
      <c r="H1672" s="211">
        <v>13.198</v>
      </c>
      <c r="I1672" s="212"/>
      <c r="J1672" s="213">
        <f>ROUND(I1672*H1672,2)</f>
        <v>0</v>
      </c>
      <c r="K1672" s="209" t="s">
        <v>159</v>
      </c>
      <c r="L1672" s="47"/>
      <c r="M1672" s="214" t="s">
        <v>19</v>
      </c>
      <c r="N1672" s="215" t="s">
        <v>40</v>
      </c>
      <c r="O1672" s="87"/>
      <c r="P1672" s="216">
        <f>O1672*H1672</f>
        <v>0</v>
      </c>
      <c r="Q1672" s="216">
        <v>0</v>
      </c>
      <c r="R1672" s="216">
        <f>Q1672*H1672</f>
        <v>0</v>
      </c>
      <c r="S1672" s="216">
        <v>0</v>
      </c>
      <c r="T1672" s="217">
        <f>S1672*H1672</f>
        <v>0</v>
      </c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R1672" s="218" t="s">
        <v>252</v>
      </c>
      <c r="AT1672" s="218" t="s">
        <v>155</v>
      </c>
      <c r="AU1672" s="218" t="s">
        <v>79</v>
      </c>
      <c r="AY1672" s="20" t="s">
        <v>153</v>
      </c>
      <c r="BE1672" s="219">
        <f>IF(N1672="základní",J1672,0)</f>
        <v>0</v>
      </c>
      <c r="BF1672" s="219">
        <f>IF(N1672="snížená",J1672,0)</f>
        <v>0</v>
      </c>
      <c r="BG1672" s="219">
        <f>IF(N1672="zákl. přenesená",J1672,0)</f>
        <v>0</v>
      </c>
      <c r="BH1672" s="219">
        <f>IF(N1672="sníž. přenesená",J1672,0)</f>
        <v>0</v>
      </c>
      <c r="BI1672" s="219">
        <f>IF(N1672="nulová",J1672,0)</f>
        <v>0</v>
      </c>
      <c r="BJ1672" s="20" t="s">
        <v>77</v>
      </c>
      <c r="BK1672" s="219">
        <f>ROUND(I1672*H1672,2)</f>
        <v>0</v>
      </c>
      <c r="BL1672" s="20" t="s">
        <v>252</v>
      </c>
      <c r="BM1672" s="218" t="s">
        <v>1521</v>
      </c>
    </row>
    <row r="1673" s="2" customFormat="1">
      <c r="A1673" s="41"/>
      <c r="B1673" s="42"/>
      <c r="C1673" s="43"/>
      <c r="D1673" s="220" t="s">
        <v>162</v>
      </c>
      <c r="E1673" s="43"/>
      <c r="F1673" s="221" t="s">
        <v>1522</v>
      </c>
      <c r="G1673" s="43"/>
      <c r="H1673" s="43"/>
      <c r="I1673" s="222"/>
      <c r="J1673" s="43"/>
      <c r="K1673" s="43"/>
      <c r="L1673" s="47"/>
      <c r="M1673" s="223"/>
      <c r="N1673" s="224"/>
      <c r="O1673" s="87"/>
      <c r="P1673" s="87"/>
      <c r="Q1673" s="87"/>
      <c r="R1673" s="87"/>
      <c r="S1673" s="87"/>
      <c r="T1673" s="88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T1673" s="20" t="s">
        <v>162</v>
      </c>
      <c r="AU1673" s="20" t="s">
        <v>79</v>
      </c>
    </row>
    <row r="1674" s="12" customFormat="1" ht="22.8" customHeight="1">
      <c r="A1674" s="12"/>
      <c r="B1674" s="191"/>
      <c r="C1674" s="192"/>
      <c r="D1674" s="193" t="s">
        <v>68</v>
      </c>
      <c r="E1674" s="205" t="s">
        <v>1523</v>
      </c>
      <c r="F1674" s="205" t="s">
        <v>1524</v>
      </c>
      <c r="G1674" s="192"/>
      <c r="H1674" s="192"/>
      <c r="I1674" s="195"/>
      <c r="J1674" s="206">
        <f>BK1674</f>
        <v>0</v>
      </c>
      <c r="K1674" s="192"/>
      <c r="L1674" s="197"/>
      <c r="M1674" s="198"/>
      <c r="N1674" s="199"/>
      <c r="O1674" s="199"/>
      <c r="P1674" s="200">
        <f>SUM(P1675:P1742)</f>
        <v>0</v>
      </c>
      <c r="Q1674" s="199"/>
      <c r="R1674" s="200">
        <f>SUM(R1675:R1742)</f>
        <v>0.24791765999999998</v>
      </c>
      <c r="S1674" s="199"/>
      <c r="T1674" s="201">
        <f>SUM(T1675:T1742)</f>
        <v>0</v>
      </c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R1674" s="202" t="s">
        <v>79</v>
      </c>
      <c r="AT1674" s="203" t="s">
        <v>68</v>
      </c>
      <c r="AU1674" s="203" t="s">
        <v>77</v>
      </c>
      <c r="AY1674" s="202" t="s">
        <v>153</v>
      </c>
      <c r="BK1674" s="204">
        <f>SUM(BK1675:BK1742)</f>
        <v>0</v>
      </c>
    </row>
    <row r="1675" s="2" customFormat="1" ht="16.5" customHeight="1">
      <c r="A1675" s="41"/>
      <c r="B1675" s="42"/>
      <c r="C1675" s="207" t="s">
        <v>1525</v>
      </c>
      <c r="D1675" s="207" t="s">
        <v>155</v>
      </c>
      <c r="E1675" s="208" t="s">
        <v>1526</v>
      </c>
      <c r="F1675" s="209" t="s">
        <v>1527</v>
      </c>
      <c r="G1675" s="210" t="s">
        <v>371</v>
      </c>
      <c r="H1675" s="211">
        <v>15.708</v>
      </c>
      <c r="I1675" s="212"/>
      <c r="J1675" s="213">
        <f>ROUND(I1675*H1675,2)</f>
        <v>0</v>
      </c>
      <c r="K1675" s="209" t="s">
        <v>19</v>
      </c>
      <c r="L1675" s="47"/>
      <c r="M1675" s="214" t="s">
        <v>19</v>
      </c>
      <c r="N1675" s="215" t="s">
        <v>40</v>
      </c>
      <c r="O1675" s="87"/>
      <c r="P1675" s="216">
        <f>O1675*H1675</f>
        <v>0</v>
      </c>
      <c r="Q1675" s="216">
        <v>0.00083000000000000001</v>
      </c>
      <c r="R1675" s="216">
        <f>Q1675*H1675</f>
        <v>0.01303764</v>
      </c>
      <c r="S1675" s="216">
        <v>0</v>
      </c>
      <c r="T1675" s="217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18" t="s">
        <v>252</v>
      </c>
      <c r="AT1675" s="218" t="s">
        <v>155</v>
      </c>
      <c r="AU1675" s="218" t="s">
        <v>79</v>
      </c>
      <c r="AY1675" s="20" t="s">
        <v>153</v>
      </c>
      <c r="BE1675" s="219">
        <f>IF(N1675="základní",J1675,0)</f>
        <v>0</v>
      </c>
      <c r="BF1675" s="219">
        <f>IF(N1675="snížená",J1675,0)</f>
        <v>0</v>
      </c>
      <c r="BG1675" s="219">
        <f>IF(N1675="zákl. přenesená",J1675,0)</f>
        <v>0</v>
      </c>
      <c r="BH1675" s="219">
        <f>IF(N1675="sníž. přenesená",J1675,0)</f>
        <v>0</v>
      </c>
      <c r="BI1675" s="219">
        <f>IF(N1675="nulová",J1675,0)</f>
        <v>0</v>
      </c>
      <c r="BJ1675" s="20" t="s">
        <v>77</v>
      </c>
      <c r="BK1675" s="219">
        <f>ROUND(I1675*H1675,2)</f>
        <v>0</v>
      </c>
      <c r="BL1675" s="20" t="s">
        <v>252</v>
      </c>
      <c r="BM1675" s="218" t="s">
        <v>1528</v>
      </c>
    </row>
    <row r="1676" s="13" customFormat="1">
      <c r="A1676" s="13"/>
      <c r="B1676" s="225"/>
      <c r="C1676" s="226"/>
      <c r="D1676" s="227" t="s">
        <v>164</v>
      </c>
      <c r="E1676" s="228" t="s">
        <v>19</v>
      </c>
      <c r="F1676" s="229" t="s">
        <v>1529</v>
      </c>
      <c r="G1676" s="226"/>
      <c r="H1676" s="228" t="s">
        <v>19</v>
      </c>
      <c r="I1676" s="230"/>
      <c r="J1676" s="226"/>
      <c r="K1676" s="226"/>
      <c r="L1676" s="231"/>
      <c r="M1676" s="232"/>
      <c r="N1676" s="233"/>
      <c r="O1676" s="233"/>
      <c r="P1676" s="233"/>
      <c r="Q1676" s="233"/>
      <c r="R1676" s="233"/>
      <c r="S1676" s="233"/>
      <c r="T1676" s="23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5" t="s">
        <v>164</v>
      </c>
      <c r="AU1676" s="235" t="s">
        <v>79</v>
      </c>
      <c r="AV1676" s="13" t="s">
        <v>77</v>
      </c>
      <c r="AW1676" s="13" t="s">
        <v>31</v>
      </c>
      <c r="AX1676" s="13" t="s">
        <v>69</v>
      </c>
      <c r="AY1676" s="235" t="s">
        <v>153</v>
      </c>
    </row>
    <row r="1677" s="14" customFormat="1">
      <c r="A1677" s="14"/>
      <c r="B1677" s="236"/>
      <c r="C1677" s="237"/>
      <c r="D1677" s="227" t="s">
        <v>164</v>
      </c>
      <c r="E1677" s="238" t="s">
        <v>19</v>
      </c>
      <c r="F1677" s="239" t="s">
        <v>1183</v>
      </c>
      <c r="G1677" s="237"/>
      <c r="H1677" s="240">
        <v>15.708</v>
      </c>
      <c r="I1677" s="241"/>
      <c r="J1677" s="237"/>
      <c r="K1677" s="237"/>
      <c r="L1677" s="242"/>
      <c r="M1677" s="243"/>
      <c r="N1677" s="244"/>
      <c r="O1677" s="244"/>
      <c r="P1677" s="244"/>
      <c r="Q1677" s="244"/>
      <c r="R1677" s="244"/>
      <c r="S1677" s="244"/>
      <c r="T1677" s="245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46" t="s">
        <v>164</v>
      </c>
      <c r="AU1677" s="246" t="s">
        <v>79</v>
      </c>
      <c r="AV1677" s="14" t="s">
        <v>79</v>
      </c>
      <c r="AW1677" s="14" t="s">
        <v>31</v>
      </c>
      <c r="AX1677" s="14" t="s">
        <v>69</v>
      </c>
      <c r="AY1677" s="246" t="s">
        <v>153</v>
      </c>
    </row>
    <row r="1678" s="15" customFormat="1">
      <c r="A1678" s="15"/>
      <c r="B1678" s="247"/>
      <c r="C1678" s="248"/>
      <c r="D1678" s="227" t="s">
        <v>164</v>
      </c>
      <c r="E1678" s="249" t="s">
        <v>19</v>
      </c>
      <c r="F1678" s="250" t="s">
        <v>167</v>
      </c>
      <c r="G1678" s="248"/>
      <c r="H1678" s="251">
        <v>15.708</v>
      </c>
      <c r="I1678" s="252"/>
      <c r="J1678" s="248"/>
      <c r="K1678" s="248"/>
      <c r="L1678" s="253"/>
      <c r="M1678" s="254"/>
      <c r="N1678" s="255"/>
      <c r="O1678" s="255"/>
      <c r="P1678" s="255"/>
      <c r="Q1678" s="255"/>
      <c r="R1678" s="255"/>
      <c r="S1678" s="255"/>
      <c r="T1678" s="256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57" t="s">
        <v>164</v>
      </c>
      <c r="AU1678" s="257" t="s">
        <v>79</v>
      </c>
      <c r="AV1678" s="15" t="s">
        <v>160</v>
      </c>
      <c r="AW1678" s="15" t="s">
        <v>31</v>
      </c>
      <c r="AX1678" s="15" t="s">
        <v>77</v>
      </c>
      <c r="AY1678" s="257" t="s">
        <v>153</v>
      </c>
    </row>
    <row r="1679" s="2" customFormat="1" ht="16.5" customHeight="1">
      <c r="A1679" s="41"/>
      <c r="B1679" s="42"/>
      <c r="C1679" s="207" t="s">
        <v>1530</v>
      </c>
      <c r="D1679" s="207" t="s">
        <v>155</v>
      </c>
      <c r="E1679" s="208" t="s">
        <v>1531</v>
      </c>
      <c r="F1679" s="209" t="s">
        <v>1532</v>
      </c>
      <c r="G1679" s="210" t="s">
        <v>158</v>
      </c>
      <c r="H1679" s="211">
        <v>15.708</v>
      </c>
      <c r="I1679" s="212"/>
      <c r="J1679" s="213">
        <f>ROUND(I1679*H1679,2)</f>
        <v>0</v>
      </c>
      <c r="K1679" s="209" t="s">
        <v>19</v>
      </c>
      <c r="L1679" s="47"/>
      <c r="M1679" s="214" t="s">
        <v>19</v>
      </c>
      <c r="N1679" s="215" t="s">
        <v>40</v>
      </c>
      <c r="O1679" s="87"/>
      <c r="P1679" s="216">
        <f>O1679*H1679</f>
        <v>0</v>
      </c>
      <c r="Q1679" s="216">
        <v>0.0066899999999999998</v>
      </c>
      <c r="R1679" s="216">
        <f>Q1679*H1679</f>
        <v>0.10508652</v>
      </c>
      <c r="S1679" s="216">
        <v>0</v>
      </c>
      <c r="T1679" s="217">
        <f>S1679*H1679</f>
        <v>0</v>
      </c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R1679" s="218" t="s">
        <v>252</v>
      </c>
      <c r="AT1679" s="218" t="s">
        <v>155</v>
      </c>
      <c r="AU1679" s="218" t="s">
        <v>79</v>
      </c>
      <c r="AY1679" s="20" t="s">
        <v>153</v>
      </c>
      <c r="BE1679" s="219">
        <f>IF(N1679="základní",J1679,0)</f>
        <v>0</v>
      </c>
      <c r="BF1679" s="219">
        <f>IF(N1679="snížená",J1679,0)</f>
        <v>0</v>
      </c>
      <c r="BG1679" s="219">
        <f>IF(N1679="zákl. přenesená",J1679,0)</f>
        <v>0</v>
      </c>
      <c r="BH1679" s="219">
        <f>IF(N1679="sníž. přenesená",J1679,0)</f>
        <v>0</v>
      </c>
      <c r="BI1679" s="219">
        <f>IF(N1679="nulová",J1679,0)</f>
        <v>0</v>
      </c>
      <c r="BJ1679" s="20" t="s">
        <v>77</v>
      </c>
      <c r="BK1679" s="219">
        <f>ROUND(I1679*H1679,2)</f>
        <v>0</v>
      </c>
      <c r="BL1679" s="20" t="s">
        <v>252</v>
      </c>
      <c r="BM1679" s="218" t="s">
        <v>1533</v>
      </c>
    </row>
    <row r="1680" s="13" customFormat="1">
      <c r="A1680" s="13"/>
      <c r="B1680" s="225"/>
      <c r="C1680" s="226"/>
      <c r="D1680" s="227" t="s">
        <v>164</v>
      </c>
      <c r="E1680" s="228" t="s">
        <v>19</v>
      </c>
      <c r="F1680" s="229" t="s">
        <v>1529</v>
      </c>
      <c r="G1680" s="226"/>
      <c r="H1680" s="228" t="s">
        <v>19</v>
      </c>
      <c r="I1680" s="230"/>
      <c r="J1680" s="226"/>
      <c r="K1680" s="226"/>
      <c r="L1680" s="231"/>
      <c r="M1680" s="232"/>
      <c r="N1680" s="233"/>
      <c r="O1680" s="233"/>
      <c r="P1680" s="233"/>
      <c r="Q1680" s="233"/>
      <c r="R1680" s="233"/>
      <c r="S1680" s="233"/>
      <c r="T1680" s="23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5" t="s">
        <v>164</v>
      </c>
      <c r="AU1680" s="235" t="s">
        <v>79</v>
      </c>
      <c r="AV1680" s="13" t="s">
        <v>77</v>
      </c>
      <c r="AW1680" s="13" t="s">
        <v>31</v>
      </c>
      <c r="AX1680" s="13" t="s">
        <v>69</v>
      </c>
      <c r="AY1680" s="235" t="s">
        <v>153</v>
      </c>
    </row>
    <row r="1681" s="14" customFormat="1">
      <c r="A1681" s="14"/>
      <c r="B1681" s="236"/>
      <c r="C1681" s="237"/>
      <c r="D1681" s="227" t="s">
        <v>164</v>
      </c>
      <c r="E1681" s="238" t="s">
        <v>19</v>
      </c>
      <c r="F1681" s="239" t="s">
        <v>1183</v>
      </c>
      <c r="G1681" s="237"/>
      <c r="H1681" s="240">
        <v>15.708</v>
      </c>
      <c r="I1681" s="241"/>
      <c r="J1681" s="237"/>
      <c r="K1681" s="237"/>
      <c r="L1681" s="242"/>
      <c r="M1681" s="243"/>
      <c r="N1681" s="244"/>
      <c r="O1681" s="244"/>
      <c r="P1681" s="244"/>
      <c r="Q1681" s="244"/>
      <c r="R1681" s="244"/>
      <c r="S1681" s="244"/>
      <c r="T1681" s="24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46" t="s">
        <v>164</v>
      </c>
      <c r="AU1681" s="246" t="s">
        <v>79</v>
      </c>
      <c r="AV1681" s="14" t="s">
        <v>79</v>
      </c>
      <c r="AW1681" s="14" t="s">
        <v>31</v>
      </c>
      <c r="AX1681" s="14" t="s">
        <v>69</v>
      </c>
      <c r="AY1681" s="246" t="s">
        <v>153</v>
      </c>
    </row>
    <row r="1682" s="15" customFormat="1">
      <c r="A1682" s="15"/>
      <c r="B1682" s="247"/>
      <c r="C1682" s="248"/>
      <c r="D1682" s="227" t="s">
        <v>164</v>
      </c>
      <c r="E1682" s="249" t="s">
        <v>19</v>
      </c>
      <c r="F1682" s="250" t="s">
        <v>167</v>
      </c>
      <c r="G1682" s="248"/>
      <c r="H1682" s="251">
        <v>15.708</v>
      </c>
      <c r="I1682" s="252"/>
      <c r="J1682" s="248"/>
      <c r="K1682" s="248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57" t="s">
        <v>164</v>
      </c>
      <c r="AU1682" s="257" t="s">
        <v>79</v>
      </c>
      <c r="AV1682" s="15" t="s">
        <v>160</v>
      </c>
      <c r="AW1682" s="15" t="s">
        <v>31</v>
      </c>
      <c r="AX1682" s="15" t="s">
        <v>77</v>
      </c>
      <c r="AY1682" s="257" t="s">
        <v>153</v>
      </c>
    </row>
    <row r="1683" s="2" customFormat="1" ht="16.5" customHeight="1">
      <c r="A1683" s="41"/>
      <c r="B1683" s="42"/>
      <c r="C1683" s="207" t="s">
        <v>1534</v>
      </c>
      <c r="D1683" s="207" t="s">
        <v>155</v>
      </c>
      <c r="E1683" s="208" t="s">
        <v>1535</v>
      </c>
      <c r="F1683" s="209" t="s">
        <v>1536</v>
      </c>
      <c r="G1683" s="210" t="s">
        <v>195</v>
      </c>
      <c r="H1683" s="211">
        <v>1</v>
      </c>
      <c r="I1683" s="212"/>
      <c r="J1683" s="213">
        <f>ROUND(I1683*H1683,2)</f>
        <v>0</v>
      </c>
      <c r="K1683" s="209" t="s">
        <v>159</v>
      </c>
      <c r="L1683" s="47"/>
      <c r="M1683" s="214" t="s">
        <v>19</v>
      </c>
      <c r="N1683" s="215" t="s">
        <v>40</v>
      </c>
      <c r="O1683" s="87"/>
      <c r="P1683" s="216">
        <f>O1683*H1683</f>
        <v>0</v>
      </c>
      <c r="Q1683" s="216">
        <v>0</v>
      </c>
      <c r="R1683" s="216">
        <f>Q1683*H1683</f>
        <v>0</v>
      </c>
      <c r="S1683" s="216">
        <v>0</v>
      </c>
      <c r="T1683" s="217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18" t="s">
        <v>160</v>
      </c>
      <c r="AT1683" s="218" t="s">
        <v>155</v>
      </c>
      <c r="AU1683" s="218" t="s">
        <v>79</v>
      </c>
      <c r="AY1683" s="20" t="s">
        <v>153</v>
      </c>
      <c r="BE1683" s="219">
        <f>IF(N1683="základní",J1683,0)</f>
        <v>0</v>
      </c>
      <c r="BF1683" s="219">
        <f>IF(N1683="snížená",J1683,0)</f>
        <v>0</v>
      </c>
      <c r="BG1683" s="219">
        <f>IF(N1683="zákl. přenesená",J1683,0)</f>
        <v>0</v>
      </c>
      <c r="BH1683" s="219">
        <f>IF(N1683="sníž. přenesená",J1683,0)</f>
        <v>0</v>
      </c>
      <c r="BI1683" s="219">
        <f>IF(N1683="nulová",J1683,0)</f>
        <v>0</v>
      </c>
      <c r="BJ1683" s="20" t="s">
        <v>77</v>
      </c>
      <c r="BK1683" s="219">
        <f>ROUND(I1683*H1683,2)</f>
        <v>0</v>
      </c>
      <c r="BL1683" s="20" t="s">
        <v>160</v>
      </c>
      <c r="BM1683" s="218" t="s">
        <v>1537</v>
      </c>
    </row>
    <row r="1684" s="2" customFormat="1">
      <c r="A1684" s="41"/>
      <c r="B1684" s="42"/>
      <c r="C1684" s="43"/>
      <c r="D1684" s="220" t="s">
        <v>162</v>
      </c>
      <c r="E1684" s="43"/>
      <c r="F1684" s="221" t="s">
        <v>1538</v>
      </c>
      <c r="G1684" s="43"/>
      <c r="H1684" s="43"/>
      <c r="I1684" s="222"/>
      <c r="J1684" s="43"/>
      <c r="K1684" s="43"/>
      <c r="L1684" s="47"/>
      <c r="M1684" s="223"/>
      <c r="N1684" s="224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T1684" s="20" t="s">
        <v>162</v>
      </c>
      <c r="AU1684" s="20" t="s">
        <v>79</v>
      </c>
    </row>
    <row r="1685" s="13" customFormat="1">
      <c r="A1685" s="13"/>
      <c r="B1685" s="225"/>
      <c r="C1685" s="226"/>
      <c r="D1685" s="227" t="s">
        <v>164</v>
      </c>
      <c r="E1685" s="228" t="s">
        <v>19</v>
      </c>
      <c r="F1685" s="229" t="s">
        <v>1539</v>
      </c>
      <c r="G1685" s="226"/>
      <c r="H1685" s="228" t="s">
        <v>19</v>
      </c>
      <c r="I1685" s="230"/>
      <c r="J1685" s="226"/>
      <c r="K1685" s="226"/>
      <c r="L1685" s="231"/>
      <c r="M1685" s="232"/>
      <c r="N1685" s="233"/>
      <c r="O1685" s="233"/>
      <c r="P1685" s="233"/>
      <c r="Q1685" s="233"/>
      <c r="R1685" s="233"/>
      <c r="S1685" s="233"/>
      <c r="T1685" s="23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5" t="s">
        <v>164</v>
      </c>
      <c r="AU1685" s="235" t="s">
        <v>79</v>
      </c>
      <c r="AV1685" s="13" t="s">
        <v>77</v>
      </c>
      <c r="AW1685" s="13" t="s">
        <v>31</v>
      </c>
      <c r="AX1685" s="13" t="s">
        <v>69</v>
      </c>
      <c r="AY1685" s="235" t="s">
        <v>153</v>
      </c>
    </row>
    <row r="1686" s="14" customFormat="1">
      <c r="A1686" s="14"/>
      <c r="B1686" s="236"/>
      <c r="C1686" s="237"/>
      <c r="D1686" s="227" t="s">
        <v>164</v>
      </c>
      <c r="E1686" s="238" t="s">
        <v>19</v>
      </c>
      <c r="F1686" s="239" t="s">
        <v>77</v>
      </c>
      <c r="G1686" s="237"/>
      <c r="H1686" s="240">
        <v>1</v>
      </c>
      <c r="I1686" s="241"/>
      <c r="J1686" s="237"/>
      <c r="K1686" s="237"/>
      <c r="L1686" s="242"/>
      <c r="M1686" s="243"/>
      <c r="N1686" s="244"/>
      <c r="O1686" s="244"/>
      <c r="P1686" s="244"/>
      <c r="Q1686" s="244"/>
      <c r="R1686" s="244"/>
      <c r="S1686" s="244"/>
      <c r="T1686" s="245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46" t="s">
        <v>164</v>
      </c>
      <c r="AU1686" s="246" t="s">
        <v>79</v>
      </c>
      <c r="AV1686" s="14" t="s">
        <v>79</v>
      </c>
      <c r="AW1686" s="14" t="s">
        <v>31</v>
      </c>
      <c r="AX1686" s="14" t="s">
        <v>69</v>
      </c>
      <c r="AY1686" s="246" t="s">
        <v>153</v>
      </c>
    </row>
    <row r="1687" s="15" customFormat="1">
      <c r="A1687" s="15"/>
      <c r="B1687" s="247"/>
      <c r="C1687" s="248"/>
      <c r="D1687" s="227" t="s">
        <v>164</v>
      </c>
      <c r="E1687" s="249" t="s">
        <v>19</v>
      </c>
      <c r="F1687" s="250" t="s">
        <v>167</v>
      </c>
      <c r="G1687" s="248"/>
      <c r="H1687" s="251">
        <v>1</v>
      </c>
      <c r="I1687" s="252"/>
      <c r="J1687" s="248"/>
      <c r="K1687" s="248"/>
      <c r="L1687" s="253"/>
      <c r="M1687" s="254"/>
      <c r="N1687" s="255"/>
      <c r="O1687" s="255"/>
      <c r="P1687" s="255"/>
      <c r="Q1687" s="255"/>
      <c r="R1687" s="255"/>
      <c r="S1687" s="255"/>
      <c r="T1687" s="256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57" t="s">
        <v>164</v>
      </c>
      <c r="AU1687" s="257" t="s">
        <v>79</v>
      </c>
      <c r="AV1687" s="15" t="s">
        <v>160</v>
      </c>
      <c r="AW1687" s="15" t="s">
        <v>31</v>
      </c>
      <c r="AX1687" s="15" t="s">
        <v>77</v>
      </c>
      <c r="AY1687" s="257" t="s">
        <v>153</v>
      </c>
    </row>
    <row r="1688" s="2" customFormat="1" ht="16.5" customHeight="1">
      <c r="A1688" s="41"/>
      <c r="B1688" s="42"/>
      <c r="C1688" s="258" t="s">
        <v>1540</v>
      </c>
      <c r="D1688" s="258" t="s">
        <v>253</v>
      </c>
      <c r="E1688" s="259" t="s">
        <v>1541</v>
      </c>
      <c r="F1688" s="260" t="s">
        <v>1542</v>
      </c>
      <c r="G1688" s="261" t="s">
        <v>195</v>
      </c>
      <c r="H1688" s="262">
        <v>1</v>
      </c>
      <c r="I1688" s="263"/>
      <c r="J1688" s="264">
        <f>ROUND(I1688*H1688,2)</f>
        <v>0</v>
      </c>
      <c r="K1688" s="260" t="s">
        <v>159</v>
      </c>
      <c r="L1688" s="265"/>
      <c r="M1688" s="266" t="s">
        <v>19</v>
      </c>
      <c r="N1688" s="267" t="s">
        <v>40</v>
      </c>
      <c r="O1688" s="87"/>
      <c r="P1688" s="216">
        <f>O1688*H1688</f>
        <v>0</v>
      </c>
      <c r="Q1688" s="216">
        <v>0.0089999999999999993</v>
      </c>
      <c r="R1688" s="216">
        <f>Q1688*H1688</f>
        <v>0.0089999999999999993</v>
      </c>
      <c r="S1688" s="216">
        <v>0</v>
      </c>
      <c r="T1688" s="217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18" t="s">
        <v>203</v>
      </c>
      <c r="AT1688" s="218" t="s">
        <v>253</v>
      </c>
      <c r="AU1688" s="218" t="s">
        <v>79</v>
      </c>
      <c r="AY1688" s="20" t="s">
        <v>153</v>
      </c>
      <c r="BE1688" s="219">
        <f>IF(N1688="základní",J1688,0)</f>
        <v>0</v>
      </c>
      <c r="BF1688" s="219">
        <f>IF(N1688="snížená",J1688,0)</f>
        <v>0</v>
      </c>
      <c r="BG1688" s="219">
        <f>IF(N1688="zákl. přenesená",J1688,0)</f>
        <v>0</v>
      </c>
      <c r="BH1688" s="219">
        <f>IF(N1688="sníž. přenesená",J1688,0)</f>
        <v>0</v>
      </c>
      <c r="BI1688" s="219">
        <f>IF(N1688="nulová",J1688,0)</f>
        <v>0</v>
      </c>
      <c r="BJ1688" s="20" t="s">
        <v>77</v>
      </c>
      <c r="BK1688" s="219">
        <f>ROUND(I1688*H1688,2)</f>
        <v>0</v>
      </c>
      <c r="BL1688" s="20" t="s">
        <v>160</v>
      </c>
      <c r="BM1688" s="218" t="s">
        <v>1543</v>
      </c>
    </row>
    <row r="1689" s="2" customFormat="1" ht="24.15" customHeight="1">
      <c r="A1689" s="41"/>
      <c r="B1689" s="42"/>
      <c r="C1689" s="207" t="s">
        <v>1544</v>
      </c>
      <c r="D1689" s="207" t="s">
        <v>155</v>
      </c>
      <c r="E1689" s="208" t="s">
        <v>1545</v>
      </c>
      <c r="F1689" s="209" t="s">
        <v>1546</v>
      </c>
      <c r="G1689" s="210" t="s">
        <v>195</v>
      </c>
      <c r="H1689" s="211">
        <v>1</v>
      </c>
      <c r="I1689" s="212"/>
      <c r="J1689" s="213">
        <f>ROUND(I1689*H1689,2)</f>
        <v>0</v>
      </c>
      <c r="K1689" s="209" t="s">
        <v>159</v>
      </c>
      <c r="L1689" s="47"/>
      <c r="M1689" s="214" t="s">
        <v>19</v>
      </c>
      <c r="N1689" s="215" t="s">
        <v>40</v>
      </c>
      <c r="O1689" s="87"/>
      <c r="P1689" s="216">
        <f>O1689*H1689</f>
        <v>0</v>
      </c>
      <c r="Q1689" s="216">
        <v>0.010999999999999999</v>
      </c>
      <c r="R1689" s="216">
        <f>Q1689*H1689</f>
        <v>0.010999999999999999</v>
      </c>
      <c r="S1689" s="216">
        <v>0</v>
      </c>
      <c r="T1689" s="217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18" t="s">
        <v>252</v>
      </c>
      <c r="AT1689" s="218" t="s">
        <v>155</v>
      </c>
      <c r="AU1689" s="218" t="s">
        <v>79</v>
      </c>
      <c r="AY1689" s="20" t="s">
        <v>153</v>
      </c>
      <c r="BE1689" s="219">
        <f>IF(N1689="základní",J1689,0)</f>
        <v>0</v>
      </c>
      <c r="BF1689" s="219">
        <f>IF(N1689="snížená",J1689,0)</f>
        <v>0</v>
      </c>
      <c r="BG1689" s="219">
        <f>IF(N1689="zákl. přenesená",J1689,0)</f>
        <v>0</v>
      </c>
      <c r="BH1689" s="219">
        <f>IF(N1689="sníž. přenesená",J1689,0)</f>
        <v>0</v>
      </c>
      <c r="BI1689" s="219">
        <f>IF(N1689="nulová",J1689,0)</f>
        <v>0</v>
      </c>
      <c r="BJ1689" s="20" t="s">
        <v>77</v>
      </c>
      <c r="BK1689" s="219">
        <f>ROUND(I1689*H1689,2)</f>
        <v>0</v>
      </c>
      <c r="BL1689" s="20" t="s">
        <v>252</v>
      </c>
      <c r="BM1689" s="218" t="s">
        <v>1547</v>
      </c>
    </row>
    <row r="1690" s="2" customFormat="1">
      <c r="A1690" s="41"/>
      <c r="B1690" s="42"/>
      <c r="C1690" s="43"/>
      <c r="D1690" s="220" t="s">
        <v>162</v>
      </c>
      <c r="E1690" s="43"/>
      <c r="F1690" s="221" t="s">
        <v>1548</v>
      </c>
      <c r="G1690" s="43"/>
      <c r="H1690" s="43"/>
      <c r="I1690" s="222"/>
      <c r="J1690" s="43"/>
      <c r="K1690" s="43"/>
      <c r="L1690" s="47"/>
      <c r="M1690" s="223"/>
      <c r="N1690" s="224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162</v>
      </c>
      <c r="AU1690" s="20" t="s">
        <v>79</v>
      </c>
    </row>
    <row r="1691" s="2" customFormat="1" ht="16.5" customHeight="1">
      <c r="A1691" s="41"/>
      <c r="B1691" s="42"/>
      <c r="C1691" s="207" t="s">
        <v>1549</v>
      </c>
      <c r="D1691" s="207" t="s">
        <v>155</v>
      </c>
      <c r="E1691" s="208" t="s">
        <v>1550</v>
      </c>
      <c r="F1691" s="209" t="s">
        <v>1551</v>
      </c>
      <c r="G1691" s="210" t="s">
        <v>371</v>
      </c>
      <c r="H1691" s="211">
        <v>3.4500000000000002</v>
      </c>
      <c r="I1691" s="212"/>
      <c r="J1691" s="213">
        <f>ROUND(I1691*H1691,2)</f>
        <v>0</v>
      </c>
      <c r="K1691" s="209" t="s">
        <v>159</v>
      </c>
      <c r="L1691" s="47"/>
      <c r="M1691" s="214" t="s">
        <v>19</v>
      </c>
      <c r="N1691" s="215" t="s">
        <v>40</v>
      </c>
      <c r="O1691" s="87"/>
      <c r="P1691" s="216">
        <f>O1691*H1691</f>
        <v>0</v>
      </c>
      <c r="Q1691" s="216">
        <v>0.00297</v>
      </c>
      <c r="R1691" s="216">
        <f>Q1691*H1691</f>
        <v>0.0102465</v>
      </c>
      <c r="S1691" s="216">
        <v>0</v>
      </c>
      <c r="T1691" s="217">
        <f>S1691*H1691</f>
        <v>0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18" t="s">
        <v>252</v>
      </c>
      <c r="AT1691" s="218" t="s">
        <v>155</v>
      </c>
      <c r="AU1691" s="218" t="s">
        <v>79</v>
      </c>
      <c r="AY1691" s="20" t="s">
        <v>153</v>
      </c>
      <c r="BE1691" s="219">
        <f>IF(N1691="základní",J1691,0)</f>
        <v>0</v>
      </c>
      <c r="BF1691" s="219">
        <f>IF(N1691="snížená",J1691,0)</f>
        <v>0</v>
      </c>
      <c r="BG1691" s="219">
        <f>IF(N1691="zákl. přenesená",J1691,0)</f>
        <v>0</v>
      </c>
      <c r="BH1691" s="219">
        <f>IF(N1691="sníž. přenesená",J1691,0)</f>
        <v>0</v>
      </c>
      <c r="BI1691" s="219">
        <f>IF(N1691="nulová",J1691,0)</f>
        <v>0</v>
      </c>
      <c r="BJ1691" s="20" t="s">
        <v>77</v>
      </c>
      <c r="BK1691" s="219">
        <f>ROUND(I1691*H1691,2)</f>
        <v>0</v>
      </c>
      <c r="BL1691" s="20" t="s">
        <v>252</v>
      </c>
      <c r="BM1691" s="218" t="s">
        <v>1552</v>
      </c>
    </row>
    <row r="1692" s="2" customFormat="1">
      <c r="A1692" s="41"/>
      <c r="B1692" s="42"/>
      <c r="C1692" s="43"/>
      <c r="D1692" s="220" t="s">
        <v>162</v>
      </c>
      <c r="E1692" s="43"/>
      <c r="F1692" s="221" t="s">
        <v>1553</v>
      </c>
      <c r="G1692" s="43"/>
      <c r="H1692" s="43"/>
      <c r="I1692" s="222"/>
      <c r="J1692" s="43"/>
      <c r="K1692" s="43"/>
      <c r="L1692" s="47"/>
      <c r="M1692" s="223"/>
      <c r="N1692" s="224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T1692" s="20" t="s">
        <v>162</v>
      </c>
      <c r="AU1692" s="20" t="s">
        <v>79</v>
      </c>
    </row>
    <row r="1693" s="13" customFormat="1">
      <c r="A1693" s="13"/>
      <c r="B1693" s="225"/>
      <c r="C1693" s="226"/>
      <c r="D1693" s="227" t="s">
        <v>164</v>
      </c>
      <c r="E1693" s="228" t="s">
        <v>19</v>
      </c>
      <c r="F1693" s="229" t="s">
        <v>1554</v>
      </c>
      <c r="G1693" s="226"/>
      <c r="H1693" s="228" t="s">
        <v>19</v>
      </c>
      <c r="I1693" s="230"/>
      <c r="J1693" s="226"/>
      <c r="K1693" s="226"/>
      <c r="L1693" s="231"/>
      <c r="M1693" s="232"/>
      <c r="N1693" s="233"/>
      <c r="O1693" s="233"/>
      <c r="P1693" s="233"/>
      <c r="Q1693" s="233"/>
      <c r="R1693" s="233"/>
      <c r="S1693" s="233"/>
      <c r="T1693" s="23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5" t="s">
        <v>164</v>
      </c>
      <c r="AU1693" s="235" t="s">
        <v>79</v>
      </c>
      <c r="AV1693" s="13" t="s">
        <v>77</v>
      </c>
      <c r="AW1693" s="13" t="s">
        <v>31</v>
      </c>
      <c r="AX1693" s="13" t="s">
        <v>69</v>
      </c>
      <c r="AY1693" s="235" t="s">
        <v>153</v>
      </c>
    </row>
    <row r="1694" s="14" customFormat="1">
      <c r="A1694" s="14"/>
      <c r="B1694" s="236"/>
      <c r="C1694" s="237"/>
      <c r="D1694" s="227" t="s">
        <v>164</v>
      </c>
      <c r="E1694" s="238" t="s">
        <v>19</v>
      </c>
      <c r="F1694" s="239" t="s">
        <v>1555</v>
      </c>
      <c r="G1694" s="237"/>
      <c r="H1694" s="240">
        <v>3.4500000000000002</v>
      </c>
      <c r="I1694" s="241"/>
      <c r="J1694" s="237"/>
      <c r="K1694" s="237"/>
      <c r="L1694" s="242"/>
      <c r="M1694" s="243"/>
      <c r="N1694" s="244"/>
      <c r="O1694" s="244"/>
      <c r="P1694" s="244"/>
      <c r="Q1694" s="244"/>
      <c r="R1694" s="244"/>
      <c r="S1694" s="244"/>
      <c r="T1694" s="24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6" t="s">
        <v>164</v>
      </c>
      <c r="AU1694" s="246" t="s">
        <v>79</v>
      </c>
      <c r="AV1694" s="14" t="s">
        <v>79</v>
      </c>
      <c r="AW1694" s="14" t="s">
        <v>31</v>
      </c>
      <c r="AX1694" s="14" t="s">
        <v>69</v>
      </c>
      <c r="AY1694" s="246" t="s">
        <v>153</v>
      </c>
    </row>
    <row r="1695" s="15" customFormat="1">
      <c r="A1695" s="15"/>
      <c r="B1695" s="247"/>
      <c r="C1695" s="248"/>
      <c r="D1695" s="227" t="s">
        <v>164</v>
      </c>
      <c r="E1695" s="249" t="s">
        <v>19</v>
      </c>
      <c r="F1695" s="250" t="s">
        <v>167</v>
      </c>
      <c r="G1695" s="248"/>
      <c r="H1695" s="251">
        <v>3.4500000000000002</v>
      </c>
      <c r="I1695" s="252"/>
      <c r="J1695" s="248"/>
      <c r="K1695" s="248"/>
      <c r="L1695" s="253"/>
      <c r="M1695" s="254"/>
      <c r="N1695" s="255"/>
      <c r="O1695" s="255"/>
      <c r="P1695" s="255"/>
      <c r="Q1695" s="255"/>
      <c r="R1695" s="255"/>
      <c r="S1695" s="255"/>
      <c r="T1695" s="256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57" t="s">
        <v>164</v>
      </c>
      <c r="AU1695" s="257" t="s">
        <v>79</v>
      </c>
      <c r="AV1695" s="15" t="s">
        <v>160</v>
      </c>
      <c r="AW1695" s="15" t="s">
        <v>31</v>
      </c>
      <c r="AX1695" s="15" t="s">
        <v>77</v>
      </c>
      <c r="AY1695" s="257" t="s">
        <v>153</v>
      </c>
    </row>
    <row r="1696" s="2" customFormat="1" ht="21.75" customHeight="1">
      <c r="A1696" s="41"/>
      <c r="B1696" s="42"/>
      <c r="C1696" s="207" t="s">
        <v>1556</v>
      </c>
      <c r="D1696" s="207" t="s">
        <v>155</v>
      </c>
      <c r="E1696" s="208" t="s">
        <v>1557</v>
      </c>
      <c r="F1696" s="209" t="s">
        <v>1558</v>
      </c>
      <c r="G1696" s="210" t="s">
        <v>371</v>
      </c>
      <c r="H1696" s="211">
        <v>8</v>
      </c>
      <c r="I1696" s="212"/>
      <c r="J1696" s="213">
        <f>ROUND(I1696*H1696,2)</f>
        <v>0</v>
      </c>
      <c r="K1696" s="209" t="s">
        <v>159</v>
      </c>
      <c r="L1696" s="47"/>
      <c r="M1696" s="214" t="s">
        <v>19</v>
      </c>
      <c r="N1696" s="215" t="s">
        <v>40</v>
      </c>
      <c r="O1696" s="87"/>
      <c r="P1696" s="216">
        <f>O1696*H1696</f>
        <v>0</v>
      </c>
      <c r="Q1696" s="216">
        <v>0.0019400000000000001</v>
      </c>
      <c r="R1696" s="216">
        <f>Q1696*H1696</f>
        <v>0.015520000000000001</v>
      </c>
      <c r="S1696" s="216">
        <v>0</v>
      </c>
      <c r="T1696" s="217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18" t="s">
        <v>252</v>
      </c>
      <c r="AT1696" s="218" t="s">
        <v>155</v>
      </c>
      <c r="AU1696" s="218" t="s">
        <v>79</v>
      </c>
      <c r="AY1696" s="20" t="s">
        <v>153</v>
      </c>
      <c r="BE1696" s="219">
        <f>IF(N1696="základní",J1696,0)</f>
        <v>0</v>
      </c>
      <c r="BF1696" s="219">
        <f>IF(N1696="snížená",J1696,0)</f>
        <v>0</v>
      </c>
      <c r="BG1696" s="219">
        <f>IF(N1696="zákl. přenesená",J1696,0)</f>
        <v>0</v>
      </c>
      <c r="BH1696" s="219">
        <f>IF(N1696="sníž. přenesená",J1696,0)</f>
        <v>0</v>
      </c>
      <c r="BI1696" s="219">
        <f>IF(N1696="nulová",J1696,0)</f>
        <v>0</v>
      </c>
      <c r="BJ1696" s="20" t="s">
        <v>77</v>
      </c>
      <c r="BK1696" s="219">
        <f>ROUND(I1696*H1696,2)</f>
        <v>0</v>
      </c>
      <c r="BL1696" s="20" t="s">
        <v>252</v>
      </c>
      <c r="BM1696" s="218" t="s">
        <v>1559</v>
      </c>
    </row>
    <row r="1697" s="2" customFormat="1">
      <c r="A1697" s="41"/>
      <c r="B1697" s="42"/>
      <c r="C1697" s="43"/>
      <c r="D1697" s="220" t="s">
        <v>162</v>
      </c>
      <c r="E1697" s="43"/>
      <c r="F1697" s="221" t="s">
        <v>1560</v>
      </c>
      <c r="G1697" s="43"/>
      <c r="H1697" s="43"/>
      <c r="I1697" s="222"/>
      <c r="J1697" s="43"/>
      <c r="K1697" s="43"/>
      <c r="L1697" s="47"/>
      <c r="M1697" s="223"/>
      <c r="N1697" s="224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162</v>
      </c>
      <c r="AU1697" s="20" t="s">
        <v>79</v>
      </c>
    </row>
    <row r="1698" s="13" customFormat="1">
      <c r="A1698" s="13"/>
      <c r="B1698" s="225"/>
      <c r="C1698" s="226"/>
      <c r="D1698" s="227" t="s">
        <v>164</v>
      </c>
      <c r="E1698" s="228" t="s">
        <v>19</v>
      </c>
      <c r="F1698" s="229" t="s">
        <v>1561</v>
      </c>
      <c r="G1698" s="226"/>
      <c r="H1698" s="228" t="s">
        <v>19</v>
      </c>
      <c r="I1698" s="230"/>
      <c r="J1698" s="226"/>
      <c r="K1698" s="226"/>
      <c r="L1698" s="231"/>
      <c r="M1698" s="232"/>
      <c r="N1698" s="233"/>
      <c r="O1698" s="233"/>
      <c r="P1698" s="233"/>
      <c r="Q1698" s="233"/>
      <c r="R1698" s="233"/>
      <c r="S1698" s="233"/>
      <c r="T1698" s="23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5" t="s">
        <v>164</v>
      </c>
      <c r="AU1698" s="235" t="s">
        <v>79</v>
      </c>
      <c r="AV1698" s="13" t="s">
        <v>77</v>
      </c>
      <c r="AW1698" s="13" t="s">
        <v>31</v>
      </c>
      <c r="AX1698" s="13" t="s">
        <v>69</v>
      </c>
      <c r="AY1698" s="235" t="s">
        <v>153</v>
      </c>
    </row>
    <row r="1699" s="14" customFormat="1">
      <c r="A1699" s="14"/>
      <c r="B1699" s="236"/>
      <c r="C1699" s="237"/>
      <c r="D1699" s="227" t="s">
        <v>164</v>
      </c>
      <c r="E1699" s="238" t="s">
        <v>19</v>
      </c>
      <c r="F1699" s="239" t="s">
        <v>1562</v>
      </c>
      <c r="G1699" s="237"/>
      <c r="H1699" s="240">
        <v>8</v>
      </c>
      <c r="I1699" s="241"/>
      <c r="J1699" s="237"/>
      <c r="K1699" s="237"/>
      <c r="L1699" s="242"/>
      <c r="M1699" s="243"/>
      <c r="N1699" s="244"/>
      <c r="O1699" s="244"/>
      <c r="P1699" s="244"/>
      <c r="Q1699" s="244"/>
      <c r="R1699" s="244"/>
      <c r="S1699" s="244"/>
      <c r="T1699" s="245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46" t="s">
        <v>164</v>
      </c>
      <c r="AU1699" s="246" t="s">
        <v>79</v>
      </c>
      <c r="AV1699" s="14" t="s">
        <v>79</v>
      </c>
      <c r="AW1699" s="14" t="s">
        <v>31</v>
      </c>
      <c r="AX1699" s="14" t="s">
        <v>69</v>
      </c>
      <c r="AY1699" s="246" t="s">
        <v>153</v>
      </c>
    </row>
    <row r="1700" s="15" customFormat="1">
      <c r="A1700" s="15"/>
      <c r="B1700" s="247"/>
      <c r="C1700" s="248"/>
      <c r="D1700" s="227" t="s">
        <v>164</v>
      </c>
      <c r="E1700" s="249" t="s">
        <v>19</v>
      </c>
      <c r="F1700" s="250" t="s">
        <v>167</v>
      </c>
      <c r="G1700" s="248"/>
      <c r="H1700" s="251">
        <v>8</v>
      </c>
      <c r="I1700" s="252"/>
      <c r="J1700" s="248"/>
      <c r="K1700" s="248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57" t="s">
        <v>164</v>
      </c>
      <c r="AU1700" s="257" t="s">
        <v>79</v>
      </c>
      <c r="AV1700" s="15" t="s">
        <v>160</v>
      </c>
      <c r="AW1700" s="15" t="s">
        <v>31</v>
      </c>
      <c r="AX1700" s="15" t="s">
        <v>77</v>
      </c>
      <c r="AY1700" s="257" t="s">
        <v>153</v>
      </c>
    </row>
    <row r="1701" s="2" customFormat="1" ht="24.15" customHeight="1">
      <c r="A1701" s="41"/>
      <c r="B1701" s="42"/>
      <c r="C1701" s="207" t="s">
        <v>1563</v>
      </c>
      <c r="D1701" s="207" t="s">
        <v>155</v>
      </c>
      <c r="E1701" s="208" t="s">
        <v>1564</v>
      </c>
      <c r="F1701" s="209" t="s">
        <v>1565</v>
      </c>
      <c r="G1701" s="210" t="s">
        <v>371</v>
      </c>
      <c r="H1701" s="211">
        <v>3.4500000000000002</v>
      </c>
      <c r="I1701" s="212"/>
      <c r="J1701" s="213">
        <f>ROUND(I1701*H1701,2)</f>
        <v>0</v>
      </c>
      <c r="K1701" s="209" t="s">
        <v>159</v>
      </c>
      <c r="L1701" s="47"/>
      <c r="M1701" s="214" t="s">
        <v>19</v>
      </c>
      <c r="N1701" s="215" t="s">
        <v>40</v>
      </c>
      <c r="O1701" s="87"/>
      <c r="P1701" s="216">
        <f>O1701*H1701</f>
        <v>0</v>
      </c>
      <c r="Q1701" s="216">
        <v>0.0015100000000000001</v>
      </c>
      <c r="R1701" s="216">
        <f>Q1701*H1701</f>
        <v>0.0052095000000000006</v>
      </c>
      <c r="S1701" s="216">
        <v>0</v>
      </c>
      <c r="T1701" s="217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18" t="s">
        <v>252</v>
      </c>
      <c r="AT1701" s="218" t="s">
        <v>155</v>
      </c>
      <c r="AU1701" s="218" t="s">
        <v>79</v>
      </c>
      <c r="AY1701" s="20" t="s">
        <v>153</v>
      </c>
      <c r="BE1701" s="219">
        <f>IF(N1701="základní",J1701,0)</f>
        <v>0</v>
      </c>
      <c r="BF1701" s="219">
        <f>IF(N1701="snížená",J1701,0)</f>
        <v>0</v>
      </c>
      <c r="BG1701" s="219">
        <f>IF(N1701="zákl. přenesená",J1701,0)</f>
        <v>0</v>
      </c>
      <c r="BH1701" s="219">
        <f>IF(N1701="sníž. přenesená",J1701,0)</f>
        <v>0</v>
      </c>
      <c r="BI1701" s="219">
        <f>IF(N1701="nulová",J1701,0)</f>
        <v>0</v>
      </c>
      <c r="BJ1701" s="20" t="s">
        <v>77</v>
      </c>
      <c r="BK1701" s="219">
        <f>ROUND(I1701*H1701,2)</f>
        <v>0</v>
      </c>
      <c r="BL1701" s="20" t="s">
        <v>252</v>
      </c>
      <c r="BM1701" s="218" t="s">
        <v>1566</v>
      </c>
    </row>
    <row r="1702" s="2" customFormat="1">
      <c r="A1702" s="41"/>
      <c r="B1702" s="42"/>
      <c r="C1702" s="43"/>
      <c r="D1702" s="220" t="s">
        <v>162</v>
      </c>
      <c r="E1702" s="43"/>
      <c r="F1702" s="221" t="s">
        <v>1567</v>
      </c>
      <c r="G1702" s="43"/>
      <c r="H1702" s="43"/>
      <c r="I1702" s="222"/>
      <c r="J1702" s="43"/>
      <c r="K1702" s="43"/>
      <c r="L1702" s="47"/>
      <c r="M1702" s="223"/>
      <c r="N1702" s="224"/>
      <c r="O1702" s="87"/>
      <c r="P1702" s="87"/>
      <c r="Q1702" s="87"/>
      <c r="R1702" s="87"/>
      <c r="S1702" s="87"/>
      <c r="T1702" s="88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T1702" s="20" t="s">
        <v>162</v>
      </c>
      <c r="AU1702" s="20" t="s">
        <v>79</v>
      </c>
    </row>
    <row r="1703" s="13" customFormat="1">
      <c r="A1703" s="13"/>
      <c r="B1703" s="225"/>
      <c r="C1703" s="226"/>
      <c r="D1703" s="227" t="s">
        <v>164</v>
      </c>
      <c r="E1703" s="228" t="s">
        <v>19</v>
      </c>
      <c r="F1703" s="229" t="s">
        <v>1568</v>
      </c>
      <c r="G1703" s="226"/>
      <c r="H1703" s="228" t="s">
        <v>19</v>
      </c>
      <c r="I1703" s="230"/>
      <c r="J1703" s="226"/>
      <c r="K1703" s="226"/>
      <c r="L1703" s="231"/>
      <c r="M1703" s="232"/>
      <c r="N1703" s="233"/>
      <c r="O1703" s="233"/>
      <c r="P1703" s="233"/>
      <c r="Q1703" s="233"/>
      <c r="R1703" s="233"/>
      <c r="S1703" s="233"/>
      <c r="T1703" s="23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5" t="s">
        <v>164</v>
      </c>
      <c r="AU1703" s="235" t="s">
        <v>79</v>
      </c>
      <c r="AV1703" s="13" t="s">
        <v>77</v>
      </c>
      <c r="AW1703" s="13" t="s">
        <v>31</v>
      </c>
      <c r="AX1703" s="13" t="s">
        <v>69</v>
      </c>
      <c r="AY1703" s="235" t="s">
        <v>153</v>
      </c>
    </row>
    <row r="1704" s="14" customFormat="1">
      <c r="A1704" s="14"/>
      <c r="B1704" s="236"/>
      <c r="C1704" s="237"/>
      <c r="D1704" s="227" t="s">
        <v>164</v>
      </c>
      <c r="E1704" s="238" t="s">
        <v>19</v>
      </c>
      <c r="F1704" s="239" t="s">
        <v>1555</v>
      </c>
      <c r="G1704" s="237"/>
      <c r="H1704" s="240">
        <v>3.4500000000000002</v>
      </c>
      <c r="I1704" s="241"/>
      <c r="J1704" s="237"/>
      <c r="K1704" s="237"/>
      <c r="L1704" s="242"/>
      <c r="M1704" s="243"/>
      <c r="N1704" s="244"/>
      <c r="O1704" s="244"/>
      <c r="P1704" s="244"/>
      <c r="Q1704" s="244"/>
      <c r="R1704" s="244"/>
      <c r="S1704" s="244"/>
      <c r="T1704" s="245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46" t="s">
        <v>164</v>
      </c>
      <c r="AU1704" s="246" t="s">
        <v>79</v>
      </c>
      <c r="AV1704" s="14" t="s">
        <v>79</v>
      </c>
      <c r="AW1704" s="14" t="s">
        <v>31</v>
      </c>
      <c r="AX1704" s="14" t="s">
        <v>69</v>
      </c>
      <c r="AY1704" s="246" t="s">
        <v>153</v>
      </c>
    </row>
    <row r="1705" s="15" customFormat="1">
      <c r="A1705" s="15"/>
      <c r="B1705" s="247"/>
      <c r="C1705" s="248"/>
      <c r="D1705" s="227" t="s">
        <v>164</v>
      </c>
      <c r="E1705" s="249" t="s">
        <v>19</v>
      </c>
      <c r="F1705" s="250" t="s">
        <v>167</v>
      </c>
      <c r="G1705" s="248"/>
      <c r="H1705" s="251">
        <v>3.4500000000000002</v>
      </c>
      <c r="I1705" s="252"/>
      <c r="J1705" s="248"/>
      <c r="K1705" s="248"/>
      <c r="L1705" s="253"/>
      <c r="M1705" s="254"/>
      <c r="N1705" s="255"/>
      <c r="O1705" s="255"/>
      <c r="P1705" s="255"/>
      <c r="Q1705" s="255"/>
      <c r="R1705" s="255"/>
      <c r="S1705" s="255"/>
      <c r="T1705" s="256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57" t="s">
        <v>164</v>
      </c>
      <c r="AU1705" s="257" t="s">
        <v>79</v>
      </c>
      <c r="AV1705" s="15" t="s">
        <v>160</v>
      </c>
      <c r="AW1705" s="15" t="s">
        <v>31</v>
      </c>
      <c r="AX1705" s="15" t="s">
        <v>77</v>
      </c>
      <c r="AY1705" s="257" t="s">
        <v>153</v>
      </c>
    </row>
    <row r="1706" s="2" customFormat="1" ht="24.15" customHeight="1">
      <c r="A1706" s="41"/>
      <c r="B1706" s="42"/>
      <c r="C1706" s="207" t="s">
        <v>1569</v>
      </c>
      <c r="D1706" s="207" t="s">
        <v>155</v>
      </c>
      <c r="E1706" s="208" t="s">
        <v>1570</v>
      </c>
      <c r="F1706" s="209" t="s">
        <v>1571</v>
      </c>
      <c r="G1706" s="210" t="s">
        <v>371</v>
      </c>
      <c r="H1706" s="211">
        <v>1.5</v>
      </c>
      <c r="I1706" s="212"/>
      <c r="J1706" s="213">
        <f>ROUND(I1706*H1706,2)</f>
        <v>0</v>
      </c>
      <c r="K1706" s="209" t="s">
        <v>159</v>
      </c>
      <c r="L1706" s="47"/>
      <c r="M1706" s="214" t="s">
        <v>19</v>
      </c>
      <c r="N1706" s="215" t="s">
        <v>40</v>
      </c>
      <c r="O1706" s="87"/>
      <c r="P1706" s="216">
        <f>O1706*H1706</f>
        <v>0</v>
      </c>
      <c r="Q1706" s="216">
        <v>0.0016299999999999999</v>
      </c>
      <c r="R1706" s="216">
        <f>Q1706*H1706</f>
        <v>0.0024450000000000001</v>
      </c>
      <c r="S1706" s="216">
        <v>0</v>
      </c>
      <c r="T1706" s="217">
        <f>S1706*H1706</f>
        <v>0</v>
      </c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R1706" s="218" t="s">
        <v>252</v>
      </c>
      <c r="AT1706" s="218" t="s">
        <v>155</v>
      </c>
      <c r="AU1706" s="218" t="s">
        <v>79</v>
      </c>
      <c r="AY1706" s="20" t="s">
        <v>153</v>
      </c>
      <c r="BE1706" s="219">
        <f>IF(N1706="základní",J1706,0)</f>
        <v>0</v>
      </c>
      <c r="BF1706" s="219">
        <f>IF(N1706="snížená",J1706,0)</f>
        <v>0</v>
      </c>
      <c r="BG1706" s="219">
        <f>IF(N1706="zákl. přenesená",J1706,0)</f>
        <v>0</v>
      </c>
      <c r="BH1706" s="219">
        <f>IF(N1706="sníž. přenesená",J1706,0)</f>
        <v>0</v>
      </c>
      <c r="BI1706" s="219">
        <f>IF(N1706="nulová",J1706,0)</f>
        <v>0</v>
      </c>
      <c r="BJ1706" s="20" t="s">
        <v>77</v>
      </c>
      <c r="BK1706" s="219">
        <f>ROUND(I1706*H1706,2)</f>
        <v>0</v>
      </c>
      <c r="BL1706" s="20" t="s">
        <v>252</v>
      </c>
      <c r="BM1706" s="218" t="s">
        <v>1572</v>
      </c>
    </row>
    <row r="1707" s="2" customFormat="1">
      <c r="A1707" s="41"/>
      <c r="B1707" s="42"/>
      <c r="C1707" s="43"/>
      <c r="D1707" s="220" t="s">
        <v>162</v>
      </c>
      <c r="E1707" s="43"/>
      <c r="F1707" s="221" t="s">
        <v>1573</v>
      </c>
      <c r="G1707" s="43"/>
      <c r="H1707" s="43"/>
      <c r="I1707" s="222"/>
      <c r="J1707" s="43"/>
      <c r="K1707" s="43"/>
      <c r="L1707" s="47"/>
      <c r="M1707" s="223"/>
      <c r="N1707" s="224"/>
      <c r="O1707" s="87"/>
      <c r="P1707" s="87"/>
      <c r="Q1707" s="87"/>
      <c r="R1707" s="87"/>
      <c r="S1707" s="87"/>
      <c r="T1707" s="88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T1707" s="20" t="s">
        <v>162</v>
      </c>
      <c r="AU1707" s="20" t="s">
        <v>79</v>
      </c>
    </row>
    <row r="1708" s="13" customFormat="1">
      <c r="A1708" s="13"/>
      <c r="B1708" s="225"/>
      <c r="C1708" s="226"/>
      <c r="D1708" s="227" t="s">
        <v>164</v>
      </c>
      <c r="E1708" s="228" t="s">
        <v>19</v>
      </c>
      <c r="F1708" s="229" t="s">
        <v>1574</v>
      </c>
      <c r="G1708" s="226"/>
      <c r="H1708" s="228" t="s">
        <v>19</v>
      </c>
      <c r="I1708" s="230"/>
      <c r="J1708" s="226"/>
      <c r="K1708" s="226"/>
      <c r="L1708" s="231"/>
      <c r="M1708" s="232"/>
      <c r="N1708" s="233"/>
      <c r="O1708" s="233"/>
      <c r="P1708" s="233"/>
      <c r="Q1708" s="233"/>
      <c r="R1708" s="233"/>
      <c r="S1708" s="233"/>
      <c r="T1708" s="23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5" t="s">
        <v>164</v>
      </c>
      <c r="AU1708" s="235" t="s">
        <v>79</v>
      </c>
      <c r="AV1708" s="13" t="s">
        <v>77</v>
      </c>
      <c r="AW1708" s="13" t="s">
        <v>31</v>
      </c>
      <c r="AX1708" s="13" t="s">
        <v>69</v>
      </c>
      <c r="AY1708" s="235" t="s">
        <v>153</v>
      </c>
    </row>
    <row r="1709" s="13" customFormat="1">
      <c r="A1709" s="13"/>
      <c r="B1709" s="225"/>
      <c r="C1709" s="226"/>
      <c r="D1709" s="227" t="s">
        <v>164</v>
      </c>
      <c r="E1709" s="228" t="s">
        <v>19</v>
      </c>
      <c r="F1709" s="229" t="s">
        <v>1575</v>
      </c>
      <c r="G1709" s="226"/>
      <c r="H1709" s="228" t="s">
        <v>19</v>
      </c>
      <c r="I1709" s="230"/>
      <c r="J1709" s="226"/>
      <c r="K1709" s="226"/>
      <c r="L1709" s="231"/>
      <c r="M1709" s="232"/>
      <c r="N1709" s="233"/>
      <c r="O1709" s="233"/>
      <c r="P1709" s="233"/>
      <c r="Q1709" s="233"/>
      <c r="R1709" s="233"/>
      <c r="S1709" s="233"/>
      <c r="T1709" s="23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5" t="s">
        <v>164</v>
      </c>
      <c r="AU1709" s="235" t="s">
        <v>79</v>
      </c>
      <c r="AV1709" s="13" t="s">
        <v>77</v>
      </c>
      <c r="AW1709" s="13" t="s">
        <v>31</v>
      </c>
      <c r="AX1709" s="13" t="s">
        <v>69</v>
      </c>
      <c r="AY1709" s="235" t="s">
        <v>153</v>
      </c>
    </row>
    <row r="1710" s="14" customFormat="1">
      <c r="A1710" s="14"/>
      <c r="B1710" s="236"/>
      <c r="C1710" s="237"/>
      <c r="D1710" s="227" t="s">
        <v>164</v>
      </c>
      <c r="E1710" s="238" t="s">
        <v>19</v>
      </c>
      <c r="F1710" s="239" t="s">
        <v>1576</v>
      </c>
      <c r="G1710" s="237"/>
      <c r="H1710" s="240">
        <v>1.5</v>
      </c>
      <c r="I1710" s="241"/>
      <c r="J1710" s="237"/>
      <c r="K1710" s="237"/>
      <c r="L1710" s="242"/>
      <c r="M1710" s="243"/>
      <c r="N1710" s="244"/>
      <c r="O1710" s="244"/>
      <c r="P1710" s="244"/>
      <c r="Q1710" s="244"/>
      <c r="R1710" s="244"/>
      <c r="S1710" s="244"/>
      <c r="T1710" s="245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46" t="s">
        <v>164</v>
      </c>
      <c r="AU1710" s="246" t="s">
        <v>79</v>
      </c>
      <c r="AV1710" s="14" t="s">
        <v>79</v>
      </c>
      <c r="AW1710" s="14" t="s">
        <v>31</v>
      </c>
      <c r="AX1710" s="14" t="s">
        <v>69</v>
      </c>
      <c r="AY1710" s="246" t="s">
        <v>153</v>
      </c>
    </row>
    <row r="1711" s="15" customFormat="1">
      <c r="A1711" s="15"/>
      <c r="B1711" s="247"/>
      <c r="C1711" s="248"/>
      <c r="D1711" s="227" t="s">
        <v>164</v>
      </c>
      <c r="E1711" s="249" t="s">
        <v>19</v>
      </c>
      <c r="F1711" s="250" t="s">
        <v>167</v>
      </c>
      <c r="G1711" s="248"/>
      <c r="H1711" s="251">
        <v>1.5</v>
      </c>
      <c r="I1711" s="252"/>
      <c r="J1711" s="248"/>
      <c r="K1711" s="248"/>
      <c r="L1711" s="253"/>
      <c r="M1711" s="254"/>
      <c r="N1711" s="255"/>
      <c r="O1711" s="255"/>
      <c r="P1711" s="255"/>
      <c r="Q1711" s="255"/>
      <c r="R1711" s="255"/>
      <c r="S1711" s="255"/>
      <c r="T1711" s="256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57" t="s">
        <v>164</v>
      </c>
      <c r="AU1711" s="257" t="s">
        <v>79</v>
      </c>
      <c r="AV1711" s="15" t="s">
        <v>160</v>
      </c>
      <c r="AW1711" s="15" t="s">
        <v>31</v>
      </c>
      <c r="AX1711" s="15" t="s">
        <v>77</v>
      </c>
      <c r="AY1711" s="257" t="s">
        <v>153</v>
      </c>
    </row>
    <row r="1712" s="2" customFormat="1" ht="21.75" customHeight="1">
      <c r="A1712" s="41"/>
      <c r="B1712" s="42"/>
      <c r="C1712" s="207" t="s">
        <v>1577</v>
      </c>
      <c r="D1712" s="207" t="s">
        <v>155</v>
      </c>
      <c r="E1712" s="208" t="s">
        <v>1578</v>
      </c>
      <c r="F1712" s="209" t="s">
        <v>1579</v>
      </c>
      <c r="G1712" s="210" t="s">
        <v>371</v>
      </c>
      <c r="H1712" s="211">
        <v>3</v>
      </c>
      <c r="I1712" s="212"/>
      <c r="J1712" s="213">
        <f>ROUND(I1712*H1712,2)</f>
        <v>0</v>
      </c>
      <c r="K1712" s="209" t="s">
        <v>19</v>
      </c>
      <c r="L1712" s="47"/>
      <c r="M1712" s="214" t="s">
        <v>19</v>
      </c>
      <c r="N1712" s="215" t="s">
        <v>40</v>
      </c>
      <c r="O1712" s="87"/>
      <c r="P1712" s="216">
        <f>O1712*H1712</f>
        <v>0</v>
      </c>
      <c r="Q1712" s="216">
        <v>0.0026800000000000001</v>
      </c>
      <c r="R1712" s="216">
        <f>Q1712*H1712</f>
        <v>0.0080400000000000003</v>
      </c>
      <c r="S1712" s="216">
        <v>0</v>
      </c>
      <c r="T1712" s="217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18" t="s">
        <v>252</v>
      </c>
      <c r="AT1712" s="218" t="s">
        <v>155</v>
      </c>
      <c r="AU1712" s="218" t="s">
        <v>79</v>
      </c>
      <c r="AY1712" s="20" t="s">
        <v>153</v>
      </c>
      <c r="BE1712" s="219">
        <f>IF(N1712="základní",J1712,0)</f>
        <v>0</v>
      </c>
      <c r="BF1712" s="219">
        <f>IF(N1712="snížená",J1712,0)</f>
        <v>0</v>
      </c>
      <c r="BG1712" s="219">
        <f>IF(N1712="zákl. přenesená",J1712,0)</f>
        <v>0</v>
      </c>
      <c r="BH1712" s="219">
        <f>IF(N1712="sníž. přenesená",J1712,0)</f>
        <v>0</v>
      </c>
      <c r="BI1712" s="219">
        <f>IF(N1712="nulová",J1712,0)</f>
        <v>0</v>
      </c>
      <c r="BJ1712" s="20" t="s">
        <v>77</v>
      </c>
      <c r="BK1712" s="219">
        <f>ROUND(I1712*H1712,2)</f>
        <v>0</v>
      </c>
      <c r="BL1712" s="20" t="s">
        <v>252</v>
      </c>
      <c r="BM1712" s="218" t="s">
        <v>1580</v>
      </c>
    </row>
    <row r="1713" s="13" customFormat="1">
      <c r="A1713" s="13"/>
      <c r="B1713" s="225"/>
      <c r="C1713" s="226"/>
      <c r="D1713" s="227" t="s">
        <v>164</v>
      </c>
      <c r="E1713" s="228" t="s">
        <v>19</v>
      </c>
      <c r="F1713" s="229" t="s">
        <v>1581</v>
      </c>
      <c r="G1713" s="226"/>
      <c r="H1713" s="228" t="s">
        <v>19</v>
      </c>
      <c r="I1713" s="230"/>
      <c r="J1713" s="226"/>
      <c r="K1713" s="226"/>
      <c r="L1713" s="231"/>
      <c r="M1713" s="232"/>
      <c r="N1713" s="233"/>
      <c r="O1713" s="233"/>
      <c r="P1713" s="233"/>
      <c r="Q1713" s="233"/>
      <c r="R1713" s="233"/>
      <c r="S1713" s="233"/>
      <c r="T1713" s="23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5" t="s">
        <v>164</v>
      </c>
      <c r="AU1713" s="235" t="s">
        <v>79</v>
      </c>
      <c r="AV1713" s="13" t="s">
        <v>77</v>
      </c>
      <c r="AW1713" s="13" t="s">
        <v>31</v>
      </c>
      <c r="AX1713" s="13" t="s">
        <v>69</v>
      </c>
      <c r="AY1713" s="235" t="s">
        <v>153</v>
      </c>
    </row>
    <row r="1714" s="14" customFormat="1">
      <c r="A1714" s="14"/>
      <c r="B1714" s="236"/>
      <c r="C1714" s="237"/>
      <c r="D1714" s="227" t="s">
        <v>164</v>
      </c>
      <c r="E1714" s="238" t="s">
        <v>19</v>
      </c>
      <c r="F1714" s="239" t="s">
        <v>1582</v>
      </c>
      <c r="G1714" s="237"/>
      <c r="H1714" s="240">
        <v>3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6" t="s">
        <v>164</v>
      </c>
      <c r="AU1714" s="246" t="s">
        <v>79</v>
      </c>
      <c r="AV1714" s="14" t="s">
        <v>79</v>
      </c>
      <c r="AW1714" s="14" t="s">
        <v>31</v>
      </c>
      <c r="AX1714" s="14" t="s">
        <v>69</v>
      </c>
      <c r="AY1714" s="246" t="s">
        <v>153</v>
      </c>
    </row>
    <row r="1715" s="15" customFormat="1">
      <c r="A1715" s="15"/>
      <c r="B1715" s="247"/>
      <c r="C1715" s="248"/>
      <c r="D1715" s="227" t="s">
        <v>164</v>
      </c>
      <c r="E1715" s="249" t="s">
        <v>19</v>
      </c>
      <c r="F1715" s="250" t="s">
        <v>167</v>
      </c>
      <c r="G1715" s="248"/>
      <c r="H1715" s="251">
        <v>3</v>
      </c>
      <c r="I1715" s="252"/>
      <c r="J1715" s="248"/>
      <c r="K1715" s="248"/>
      <c r="L1715" s="253"/>
      <c r="M1715" s="254"/>
      <c r="N1715" s="255"/>
      <c r="O1715" s="255"/>
      <c r="P1715" s="255"/>
      <c r="Q1715" s="255"/>
      <c r="R1715" s="255"/>
      <c r="S1715" s="255"/>
      <c r="T1715" s="256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57" t="s">
        <v>164</v>
      </c>
      <c r="AU1715" s="257" t="s">
        <v>79</v>
      </c>
      <c r="AV1715" s="15" t="s">
        <v>160</v>
      </c>
      <c r="AW1715" s="15" t="s">
        <v>31</v>
      </c>
      <c r="AX1715" s="15" t="s">
        <v>77</v>
      </c>
      <c r="AY1715" s="257" t="s">
        <v>153</v>
      </c>
    </row>
    <row r="1716" s="2" customFormat="1" ht="24.15" customHeight="1">
      <c r="A1716" s="41"/>
      <c r="B1716" s="42"/>
      <c r="C1716" s="207" t="s">
        <v>1583</v>
      </c>
      <c r="D1716" s="207" t="s">
        <v>155</v>
      </c>
      <c r="E1716" s="208" t="s">
        <v>1584</v>
      </c>
      <c r="F1716" s="209" t="s">
        <v>1585</v>
      </c>
      <c r="G1716" s="210" t="s">
        <v>371</v>
      </c>
      <c r="H1716" s="211">
        <v>11.449999999999999</v>
      </c>
      <c r="I1716" s="212"/>
      <c r="J1716" s="213">
        <f>ROUND(I1716*H1716,2)</f>
        <v>0</v>
      </c>
      <c r="K1716" s="209" t="s">
        <v>159</v>
      </c>
      <c r="L1716" s="47"/>
      <c r="M1716" s="214" t="s">
        <v>19</v>
      </c>
      <c r="N1716" s="215" t="s">
        <v>40</v>
      </c>
      <c r="O1716" s="87"/>
      <c r="P1716" s="216">
        <f>O1716*H1716</f>
        <v>0</v>
      </c>
      <c r="Q1716" s="216">
        <v>0.0039300000000000003</v>
      </c>
      <c r="R1716" s="216">
        <f>Q1716*H1716</f>
        <v>0.044998500000000004</v>
      </c>
      <c r="S1716" s="216">
        <v>0</v>
      </c>
      <c r="T1716" s="217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18" t="s">
        <v>252</v>
      </c>
      <c r="AT1716" s="218" t="s">
        <v>155</v>
      </c>
      <c r="AU1716" s="218" t="s">
        <v>79</v>
      </c>
      <c r="AY1716" s="20" t="s">
        <v>153</v>
      </c>
      <c r="BE1716" s="219">
        <f>IF(N1716="základní",J1716,0)</f>
        <v>0</v>
      </c>
      <c r="BF1716" s="219">
        <f>IF(N1716="snížená",J1716,0)</f>
        <v>0</v>
      </c>
      <c r="BG1716" s="219">
        <f>IF(N1716="zákl. přenesená",J1716,0)</f>
        <v>0</v>
      </c>
      <c r="BH1716" s="219">
        <f>IF(N1716="sníž. přenesená",J1716,0)</f>
        <v>0</v>
      </c>
      <c r="BI1716" s="219">
        <f>IF(N1716="nulová",J1716,0)</f>
        <v>0</v>
      </c>
      <c r="BJ1716" s="20" t="s">
        <v>77</v>
      </c>
      <c r="BK1716" s="219">
        <f>ROUND(I1716*H1716,2)</f>
        <v>0</v>
      </c>
      <c r="BL1716" s="20" t="s">
        <v>252</v>
      </c>
      <c r="BM1716" s="218" t="s">
        <v>1586</v>
      </c>
    </row>
    <row r="1717" s="2" customFormat="1">
      <c r="A1717" s="41"/>
      <c r="B1717" s="42"/>
      <c r="C1717" s="43"/>
      <c r="D1717" s="220" t="s">
        <v>162</v>
      </c>
      <c r="E1717" s="43"/>
      <c r="F1717" s="221" t="s">
        <v>1587</v>
      </c>
      <c r="G1717" s="43"/>
      <c r="H1717" s="43"/>
      <c r="I1717" s="222"/>
      <c r="J1717" s="43"/>
      <c r="K1717" s="43"/>
      <c r="L1717" s="47"/>
      <c r="M1717" s="223"/>
      <c r="N1717" s="224"/>
      <c r="O1717" s="87"/>
      <c r="P1717" s="87"/>
      <c r="Q1717" s="87"/>
      <c r="R1717" s="87"/>
      <c r="S1717" s="87"/>
      <c r="T1717" s="88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T1717" s="20" t="s">
        <v>162</v>
      </c>
      <c r="AU1717" s="20" t="s">
        <v>79</v>
      </c>
    </row>
    <row r="1718" s="13" customFormat="1">
      <c r="A1718" s="13"/>
      <c r="B1718" s="225"/>
      <c r="C1718" s="226"/>
      <c r="D1718" s="227" t="s">
        <v>164</v>
      </c>
      <c r="E1718" s="228" t="s">
        <v>19</v>
      </c>
      <c r="F1718" s="229" t="s">
        <v>1588</v>
      </c>
      <c r="G1718" s="226"/>
      <c r="H1718" s="228" t="s">
        <v>19</v>
      </c>
      <c r="I1718" s="230"/>
      <c r="J1718" s="226"/>
      <c r="K1718" s="226"/>
      <c r="L1718" s="231"/>
      <c r="M1718" s="232"/>
      <c r="N1718" s="233"/>
      <c r="O1718" s="233"/>
      <c r="P1718" s="233"/>
      <c r="Q1718" s="233"/>
      <c r="R1718" s="233"/>
      <c r="S1718" s="233"/>
      <c r="T1718" s="23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5" t="s">
        <v>164</v>
      </c>
      <c r="AU1718" s="235" t="s">
        <v>79</v>
      </c>
      <c r="AV1718" s="13" t="s">
        <v>77</v>
      </c>
      <c r="AW1718" s="13" t="s">
        <v>31</v>
      </c>
      <c r="AX1718" s="13" t="s">
        <v>69</v>
      </c>
      <c r="AY1718" s="235" t="s">
        <v>153</v>
      </c>
    </row>
    <row r="1719" s="14" customFormat="1">
      <c r="A1719" s="14"/>
      <c r="B1719" s="236"/>
      <c r="C1719" s="237"/>
      <c r="D1719" s="227" t="s">
        <v>164</v>
      </c>
      <c r="E1719" s="238" t="s">
        <v>19</v>
      </c>
      <c r="F1719" s="239" t="s">
        <v>1555</v>
      </c>
      <c r="G1719" s="237"/>
      <c r="H1719" s="240">
        <v>3.4500000000000002</v>
      </c>
      <c r="I1719" s="241"/>
      <c r="J1719" s="237"/>
      <c r="K1719" s="237"/>
      <c r="L1719" s="242"/>
      <c r="M1719" s="243"/>
      <c r="N1719" s="244"/>
      <c r="O1719" s="244"/>
      <c r="P1719" s="244"/>
      <c r="Q1719" s="244"/>
      <c r="R1719" s="244"/>
      <c r="S1719" s="244"/>
      <c r="T1719" s="24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46" t="s">
        <v>164</v>
      </c>
      <c r="AU1719" s="246" t="s">
        <v>79</v>
      </c>
      <c r="AV1719" s="14" t="s">
        <v>79</v>
      </c>
      <c r="AW1719" s="14" t="s">
        <v>31</v>
      </c>
      <c r="AX1719" s="14" t="s">
        <v>69</v>
      </c>
      <c r="AY1719" s="246" t="s">
        <v>153</v>
      </c>
    </row>
    <row r="1720" s="13" customFormat="1">
      <c r="A1720" s="13"/>
      <c r="B1720" s="225"/>
      <c r="C1720" s="226"/>
      <c r="D1720" s="227" t="s">
        <v>164</v>
      </c>
      <c r="E1720" s="228" t="s">
        <v>19</v>
      </c>
      <c r="F1720" s="229" t="s">
        <v>1589</v>
      </c>
      <c r="G1720" s="226"/>
      <c r="H1720" s="228" t="s">
        <v>19</v>
      </c>
      <c r="I1720" s="230"/>
      <c r="J1720" s="226"/>
      <c r="K1720" s="226"/>
      <c r="L1720" s="231"/>
      <c r="M1720" s="232"/>
      <c r="N1720" s="233"/>
      <c r="O1720" s="233"/>
      <c r="P1720" s="233"/>
      <c r="Q1720" s="233"/>
      <c r="R1720" s="233"/>
      <c r="S1720" s="233"/>
      <c r="T1720" s="23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5" t="s">
        <v>164</v>
      </c>
      <c r="AU1720" s="235" t="s">
        <v>79</v>
      </c>
      <c r="AV1720" s="13" t="s">
        <v>77</v>
      </c>
      <c r="AW1720" s="13" t="s">
        <v>31</v>
      </c>
      <c r="AX1720" s="13" t="s">
        <v>69</v>
      </c>
      <c r="AY1720" s="235" t="s">
        <v>153</v>
      </c>
    </row>
    <row r="1721" s="14" customFormat="1">
      <c r="A1721" s="14"/>
      <c r="B1721" s="236"/>
      <c r="C1721" s="237"/>
      <c r="D1721" s="227" t="s">
        <v>164</v>
      </c>
      <c r="E1721" s="238" t="s">
        <v>19</v>
      </c>
      <c r="F1721" s="239" t="s">
        <v>1562</v>
      </c>
      <c r="G1721" s="237"/>
      <c r="H1721" s="240">
        <v>8</v>
      </c>
      <c r="I1721" s="241"/>
      <c r="J1721" s="237"/>
      <c r="K1721" s="237"/>
      <c r="L1721" s="242"/>
      <c r="M1721" s="243"/>
      <c r="N1721" s="244"/>
      <c r="O1721" s="244"/>
      <c r="P1721" s="244"/>
      <c r="Q1721" s="244"/>
      <c r="R1721" s="244"/>
      <c r="S1721" s="244"/>
      <c r="T1721" s="24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6" t="s">
        <v>164</v>
      </c>
      <c r="AU1721" s="246" t="s">
        <v>79</v>
      </c>
      <c r="AV1721" s="14" t="s">
        <v>79</v>
      </c>
      <c r="AW1721" s="14" t="s">
        <v>31</v>
      </c>
      <c r="AX1721" s="14" t="s">
        <v>69</v>
      </c>
      <c r="AY1721" s="246" t="s">
        <v>153</v>
      </c>
    </row>
    <row r="1722" s="15" customFormat="1">
      <c r="A1722" s="15"/>
      <c r="B1722" s="247"/>
      <c r="C1722" s="248"/>
      <c r="D1722" s="227" t="s">
        <v>164</v>
      </c>
      <c r="E1722" s="249" t="s">
        <v>19</v>
      </c>
      <c r="F1722" s="250" t="s">
        <v>167</v>
      </c>
      <c r="G1722" s="248"/>
      <c r="H1722" s="251">
        <v>11.449999999999999</v>
      </c>
      <c r="I1722" s="252"/>
      <c r="J1722" s="248"/>
      <c r="K1722" s="248"/>
      <c r="L1722" s="253"/>
      <c r="M1722" s="254"/>
      <c r="N1722" s="255"/>
      <c r="O1722" s="255"/>
      <c r="P1722" s="255"/>
      <c r="Q1722" s="255"/>
      <c r="R1722" s="255"/>
      <c r="S1722" s="255"/>
      <c r="T1722" s="256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57" t="s">
        <v>164</v>
      </c>
      <c r="AU1722" s="257" t="s">
        <v>79</v>
      </c>
      <c r="AV1722" s="15" t="s">
        <v>160</v>
      </c>
      <c r="AW1722" s="15" t="s">
        <v>31</v>
      </c>
      <c r="AX1722" s="15" t="s">
        <v>77</v>
      </c>
      <c r="AY1722" s="257" t="s">
        <v>153</v>
      </c>
    </row>
    <row r="1723" s="2" customFormat="1" ht="16.5" customHeight="1">
      <c r="A1723" s="41"/>
      <c r="B1723" s="42"/>
      <c r="C1723" s="207" t="s">
        <v>1590</v>
      </c>
      <c r="D1723" s="207" t="s">
        <v>155</v>
      </c>
      <c r="E1723" s="208" t="s">
        <v>1591</v>
      </c>
      <c r="F1723" s="209" t="s">
        <v>1592</v>
      </c>
      <c r="G1723" s="210" t="s">
        <v>371</v>
      </c>
      <c r="H1723" s="211">
        <v>5.8499999999999996</v>
      </c>
      <c r="I1723" s="212"/>
      <c r="J1723" s="213">
        <f>ROUND(I1723*H1723,2)</f>
        <v>0</v>
      </c>
      <c r="K1723" s="209" t="s">
        <v>19</v>
      </c>
      <c r="L1723" s="47"/>
      <c r="M1723" s="214" t="s">
        <v>19</v>
      </c>
      <c r="N1723" s="215" t="s">
        <v>40</v>
      </c>
      <c r="O1723" s="87"/>
      <c r="P1723" s="216">
        <f>O1723*H1723</f>
        <v>0</v>
      </c>
      <c r="Q1723" s="216">
        <v>0.00214</v>
      </c>
      <c r="R1723" s="216">
        <f>Q1723*H1723</f>
        <v>0.012518999999999999</v>
      </c>
      <c r="S1723" s="216">
        <v>0</v>
      </c>
      <c r="T1723" s="217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18" t="s">
        <v>252</v>
      </c>
      <c r="AT1723" s="218" t="s">
        <v>155</v>
      </c>
      <c r="AU1723" s="218" t="s">
        <v>79</v>
      </c>
      <c r="AY1723" s="20" t="s">
        <v>153</v>
      </c>
      <c r="BE1723" s="219">
        <f>IF(N1723="základní",J1723,0)</f>
        <v>0</v>
      </c>
      <c r="BF1723" s="219">
        <f>IF(N1723="snížená",J1723,0)</f>
        <v>0</v>
      </c>
      <c r="BG1723" s="219">
        <f>IF(N1723="zákl. přenesená",J1723,0)</f>
        <v>0</v>
      </c>
      <c r="BH1723" s="219">
        <f>IF(N1723="sníž. přenesená",J1723,0)</f>
        <v>0</v>
      </c>
      <c r="BI1723" s="219">
        <f>IF(N1723="nulová",J1723,0)</f>
        <v>0</v>
      </c>
      <c r="BJ1723" s="20" t="s">
        <v>77</v>
      </c>
      <c r="BK1723" s="219">
        <f>ROUND(I1723*H1723,2)</f>
        <v>0</v>
      </c>
      <c r="BL1723" s="20" t="s">
        <v>252</v>
      </c>
      <c r="BM1723" s="218" t="s">
        <v>1593</v>
      </c>
    </row>
    <row r="1724" s="13" customFormat="1">
      <c r="A1724" s="13"/>
      <c r="B1724" s="225"/>
      <c r="C1724" s="226"/>
      <c r="D1724" s="227" t="s">
        <v>164</v>
      </c>
      <c r="E1724" s="228" t="s">
        <v>19</v>
      </c>
      <c r="F1724" s="229" t="s">
        <v>1594</v>
      </c>
      <c r="G1724" s="226"/>
      <c r="H1724" s="228" t="s">
        <v>19</v>
      </c>
      <c r="I1724" s="230"/>
      <c r="J1724" s="226"/>
      <c r="K1724" s="226"/>
      <c r="L1724" s="231"/>
      <c r="M1724" s="232"/>
      <c r="N1724" s="233"/>
      <c r="O1724" s="233"/>
      <c r="P1724" s="233"/>
      <c r="Q1724" s="233"/>
      <c r="R1724" s="233"/>
      <c r="S1724" s="233"/>
      <c r="T1724" s="23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5" t="s">
        <v>164</v>
      </c>
      <c r="AU1724" s="235" t="s">
        <v>79</v>
      </c>
      <c r="AV1724" s="13" t="s">
        <v>77</v>
      </c>
      <c r="AW1724" s="13" t="s">
        <v>31</v>
      </c>
      <c r="AX1724" s="13" t="s">
        <v>69</v>
      </c>
      <c r="AY1724" s="235" t="s">
        <v>153</v>
      </c>
    </row>
    <row r="1725" s="14" customFormat="1">
      <c r="A1725" s="14"/>
      <c r="B1725" s="236"/>
      <c r="C1725" s="237"/>
      <c r="D1725" s="227" t="s">
        <v>164</v>
      </c>
      <c r="E1725" s="238" t="s">
        <v>19</v>
      </c>
      <c r="F1725" s="239" t="s">
        <v>1555</v>
      </c>
      <c r="G1725" s="237"/>
      <c r="H1725" s="240">
        <v>3.4500000000000002</v>
      </c>
      <c r="I1725" s="241"/>
      <c r="J1725" s="237"/>
      <c r="K1725" s="237"/>
      <c r="L1725" s="242"/>
      <c r="M1725" s="243"/>
      <c r="N1725" s="244"/>
      <c r="O1725" s="244"/>
      <c r="P1725" s="244"/>
      <c r="Q1725" s="244"/>
      <c r="R1725" s="244"/>
      <c r="S1725" s="244"/>
      <c r="T1725" s="245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46" t="s">
        <v>164</v>
      </c>
      <c r="AU1725" s="246" t="s">
        <v>79</v>
      </c>
      <c r="AV1725" s="14" t="s">
        <v>79</v>
      </c>
      <c r="AW1725" s="14" t="s">
        <v>31</v>
      </c>
      <c r="AX1725" s="14" t="s">
        <v>69</v>
      </c>
      <c r="AY1725" s="246" t="s">
        <v>153</v>
      </c>
    </row>
    <row r="1726" s="13" customFormat="1">
      <c r="A1726" s="13"/>
      <c r="B1726" s="225"/>
      <c r="C1726" s="226"/>
      <c r="D1726" s="227" t="s">
        <v>164</v>
      </c>
      <c r="E1726" s="228" t="s">
        <v>19</v>
      </c>
      <c r="F1726" s="229" t="s">
        <v>1595</v>
      </c>
      <c r="G1726" s="226"/>
      <c r="H1726" s="228" t="s">
        <v>19</v>
      </c>
      <c r="I1726" s="230"/>
      <c r="J1726" s="226"/>
      <c r="K1726" s="226"/>
      <c r="L1726" s="231"/>
      <c r="M1726" s="232"/>
      <c r="N1726" s="233"/>
      <c r="O1726" s="233"/>
      <c r="P1726" s="233"/>
      <c r="Q1726" s="233"/>
      <c r="R1726" s="233"/>
      <c r="S1726" s="233"/>
      <c r="T1726" s="23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5" t="s">
        <v>164</v>
      </c>
      <c r="AU1726" s="235" t="s">
        <v>79</v>
      </c>
      <c r="AV1726" s="13" t="s">
        <v>77</v>
      </c>
      <c r="AW1726" s="13" t="s">
        <v>31</v>
      </c>
      <c r="AX1726" s="13" t="s">
        <v>69</v>
      </c>
      <c r="AY1726" s="235" t="s">
        <v>153</v>
      </c>
    </row>
    <row r="1727" s="14" customFormat="1">
      <c r="A1727" s="14"/>
      <c r="B1727" s="236"/>
      <c r="C1727" s="237"/>
      <c r="D1727" s="227" t="s">
        <v>164</v>
      </c>
      <c r="E1727" s="238" t="s">
        <v>19</v>
      </c>
      <c r="F1727" s="239" t="s">
        <v>1596</v>
      </c>
      <c r="G1727" s="237"/>
      <c r="H1727" s="240">
        <v>2.3999999999999999</v>
      </c>
      <c r="I1727" s="241"/>
      <c r="J1727" s="237"/>
      <c r="K1727" s="237"/>
      <c r="L1727" s="242"/>
      <c r="M1727" s="243"/>
      <c r="N1727" s="244"/>
      <c r="O1727" s="244"/>
      <c r="P1727" s="244"/>
      <c r="Q1727" s="244"/>
      <c r="R1727" s="244"/>
      <c r="S1727" s="244"/>
      <c r="T1727" s="245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46" t="s">
        <v>164</v>
      </c>
      <c r="AU1727" s="246" t="s">
        <v>79</v>
      </c>
      <c r="AV1727" s="14" t="s">
        <v>79</v>
      </c>
      <c r="AW1727" s="14" t="s">
        <v>31</v>
      </c>
      <c r="AX1727" s="14" t="s">
        <v>69</v>
      </c>
      <c r="AY1727" s="246" t="s">
        <v>153</v>
      </c>
    </row>
    <row r="1728" s="15" customFormat="1">
      <c r="A1728" s="15"/>
      <c r="B1728" s="247"/>
      <c r="C1728" s="248"/>
      <c r="D1728" s="227" t="s">
        <v>164</v>
      </c>
      <c r="E1728" s="249" t="s">
        <v>19</v>
      </c>
      <c r="F1728" s="250" t="s">
        <v>167</v>
      </c>
      <c r="G1728" s="248"/>
      <c r="H1728" s="251">
        <v>5.8499999999999996</v>
      </c>
      <c r="I1728" s="252"/>
      <c r="J1728" s="248"/>
      <c r="K1728" s="248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57" t="s">
        <v>164</v>
      </c>
      <c r="AU1728" s="257" t="s">
        <v>79</v>
      </c>
      <c r="AV1728" s="15" t="s">
        <v>160</v>
      </c>
      <c r="AW1728" s="15" t="s">
        <v>31</v>
      </c>
      <c r="AX1728" s="15" t="s">
        <v>77</v>
      </c>
      <c r="AY1728" s="257" t="s">
        <v>153</v>
      </c>
    </row>
    <row r="1729" s="2" customFormat="1" ht="16.5" customHeight="1">
      <c r="A1729" s="41"/>
      <c r="B1729" s="42"/>
      <c r="C1729" s="207" t="s">
        <v>1597</v>
      </c>
      <c r="D1729" s="207" t="s">
        <v>155</v>
      </c>
      <c r="E1729" s="208" t="s">
        <v>1598</v>
      </c>
      <c r="F1729" s="209" t="s">
        <v>1599</v>
      </c>
      <c r="G1729" s="210" t="s">
        <v>195</v>
      </c>
      <c r="H1729" s="211">
        <v>2</v>
      </c>
      <c r="I1729" s="212"/>
      <c r="J1729" s="213">
        <f>ROUND(I1729*H1729,2)</f>
        <v>0</v>
      </c>
      <c r="K1729" s="209" t="s">
        <v>19</v>
      </c>
      <c r="L1729" s="47"/>
      <c r="M1729" s="214" t="s">
        <v>19</v>
      </c>
      <c r="N1729" s="215" t="s">
        <v>40</v>
      </c>
      <c r="O1729" s="87"/>
      <c r="P1729" s="216">
        <f>O1729*H1729</f>
        <v>0</v>
      </c>
      <c r="Q1729" s="216">
        <v>0.00035</v>
      </c>
      <c r="R1729" s="216">
        <f>Q1729*H1729</f>
        <v>0.00069999999999999999</v>
      </c>
      <c r="S1729" s="216">
        <v>0</v>
      </c>
      <c r="T1729" s="217">
        <f>S1729*H1729</f>
        <v>0</v>
      </c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R1729" s="218" t="s">
        <v>252</v>
      </c>
      <c r="AT1729" s="218" t="s">
        <v>155</v>
      </c>
      <c r="AU1729" s="218" t="s">
        <v>79</v>
      </c>
      <c r="AY1729" s="20" t="s">
        <v>153</v>
      </c>
      <c r="BE1729" s="219">
        <f>IF(N1729="základní",J1729,0)</f>
        <v>0</v>
      </c>
      <c r="BF1729" s="219">
        <f>IF(N1729="snížená",J1729,0)</f>
        <v>0</v>
      </c>
      <c r="BG1729" s="219">
        <f>IF(N1729="zákl. přenesená",J1729,0)</f>
        <v>0</v>
      </c>
      <c r="BH1729" s="219">
        <f>IF(N1729="sníž. přenesená",J1729,0)</f>
        <v>0</v>
      </c>
      <c r="BI1729" s="219">
        <f>IF(N1729="nulová",J1729,0)</f>
        <v>0</v>
      </c>
      <c r="BJ1729" s="20" t="s">
        <v>77</v>
      </c>
      <c r="BK1729" s="219">
        <f>ROUND(I1729*H1729,2)</f>
        <v>0</v>
      </c>
      <c r="BL1729" s="20" t="s">
        <v>252</v>
      </c>
      <c r="BM1729" s="218" t="s">
        <v>1600</v>
      </c>
    </row>
    <row r="1730" s="13" customFormat="1">
      <c r="A1730" s="13"/>
      <c r="B1730" s="225"/>
      <c r="C1730" s="226"/>
      <c r="D1730" s="227" t="s">
        <v>164</v>
      </c>
      <c r="E1730" s="228" t="s">
        <v>19</v>
      </c>
      <c r="F1730" s="229" t="s">
        <v>1601</v>
      </c>
      <c r="G1730" s="226"/>
      <c r="H1730" s="228" t="s">
        <v>19</v>
      </c>
      <c r="I1730" s="230"/>
      <c r="J1730" s="226"/>
      <c r="K1730" s="226"/>
      <c r="L1730" s="231"/>
      <c r="M1730" s="232"/>
      <c r="N1730" s="233"/>
      <c r="O1730" s="233"/>
      <c r="P1730" s="233"/>
      <c r="Q1730" s="233"/>
      <c r="R1730" s="233"/>
      <c r="S1730" s="233"/>
      <c r="T1730" s="23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5" t="s">
        <v>164</v>
      </c>
      <c r="AU1730" s="235" t="s">
        <v>79</v>
      </c>
      <c r="AV1730" s="13" t="s">
        <v>77</v>
      </c>
      <c r="AW1730" s="13" t="s">
        <v>31</v>
      </c>
      <c r="AX1730" s="13" t="s">
        <v>69</v>
      </c>
      <c r="AY1730" s="235" t="s">
        <v>153</v>
      </c>
    </row>
    <row r="1731" s="14" customFormat="1">
      <c r="A1731" s="14"/>
      <c r="B1731" s="236"/>
      <c r="C1731" s="237"/>
      <c r="D1731" s="227" t="s">
        <v>164</v>
      </c>
      <c r="E1731" s="238" t="s">
        <v>19</v>
      </c>
      <c r="F1731" s="239" t="s">
        <v>1602</v>
      </c>
      <c r="G1731" s="237"/>
      <c r="H1731" s="240">
        <v>2</v>
      </c>
      <c r="I1731" s="241"/>
      <c r="J1731" s="237"/>
      <c r="K1731" s="237"/>
      <c r="L1731" s="242"/>
      <c r="M1731" s="243"/>
      <c r="N1731" s="244"/>
      <c r="O1731" s="244"/>
      <c r="P1731" s="244"/>
      <c r="Q1731" s="244"/>
      <c r="R1731" s="244"/>
      <c r="S1731" s="244"/>
      <c r="T1731" s="24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46" t="s">
        <v>164</v>
      </c>
      <c r="AU1731" s="246" t="s">
        <v>79</v>
      </c>
      <c r="AV1731" s="14" t="s">
        <v>79</v>
      </c>
      <c r="AW1731" s="14" t="s">
        <v>31</v>
      </c>
      <c r="AX1731" s="14" t="s">
        <v>69</v>
      </c>
      <c r="AY1731" s="246" t="s">
        <v>153</v>
      </c>
    </row>
    <row r="1732" s="15" customFormat="1">
      <c r="A1732" s="15"/>
      <c r="B1732" s="247"/>
      <c r="C1732" s="248"/>
      <c r="D1732" s="227" t="s">
        <v>164</v>
      </c>
      <c r="E1732" s="249" t="s">
        <v>19</v>
      </c>
      <c r="F1732" s="250" t="s">
        <v>167</v>
      </c>
      <c r="G1732" s="248"/>
      <c r="H1732" s="251">
        <v>2</v>
      </c>
      <c r="I1732" s="252"/>
      <c r="J1732" s="248"/>
      <c r="K1732" s="248"/>
      <c r="L1732" s="253"/>
      <c r="M1732" s="254"/>
      <c r="N1732" s="255"/>
      <c r="O1732" s="255"/>
      <c r="P1732" s="255"/>
      <c r="Q1732" s="255"/>
      <c r="R1732" s="255"/>
      <c r="S1732" s="255"/>
      <c r="T1732" s="256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57" t="s">
        <v>164</v>
      </c>
      <c r="AU1732" s="257" t="s">
        <v>79</v>
      </c>
      <c r="AV1732" s="15" t="s">
        <v>160</v>
      </c>
      <c r="AW1732" s="15" t="s">
        <v>31</v>
      </c>
      <c r="AX1732" s="15" t="s">
        <v>77</v>
      </c>
      <c r="AY1732" s="257" t="s">
        <v>153</v>
      </c>
    </row>
    <row r="1733" s="2" customFormat="1" ht="21.75" customHeight="1">
      <c r="A1733" s="41"/>
      <c r="B1733" s="42"/>
      <c r="C1733" s="207" t="s">
        <v>1603</v>
      </c>
      <c r="D1733" s="207" t="s">
        <v>155</v>
      </c>
      <c r="E1733" s="208" t="s">
        <v>1604</v>
      </c>
      <c r="F1733" s="209" t="s">
        <v>1605</v>
      </c>
      <c r="G1733" s="210" t="s">
        <v>371</v>
      </c>
      <c r="H1733" s="211">
        <v>3.5</v>
      </c>
      <c r="I1733" s="212"/>
      <c r="J1733" s="213">
        <f>ROUND(I1733*H1733,2)</f>
        <v>0</v>
      </c>
      <c r="K1733" s="209" t="s">
        <v>19</v>
      </c>
      <c r="L1733" s="47"/>
      <c r="M1733" s="214" t="s">
        <v>19</v>
      </c>
      <c r="N1733" s="215" t="s">
        <v>40</v>
      </c>
      <c r="O1733" s="87"/>
      <c r="P1733" s="216">
        <f>O1733*H1733</f>
        <v>0</v>
      </c>
      <c r="Q1733" s="216">
        <v>0.0028900000000000002</v>
      </c>
      <c r="R1733" s="216">
        <f>Q1733*H1733</f>
        <v>0.010115000000000001</v>
      </c>
      <c r="S1733" s="216">
        <v>0</v>
      </c>
      <c r="T1733" s="217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18" t="s">
        <v>252</v>
      </c>
      <c r="AT1733" s="218" t="s">
        <v>155</v>
      </c>
      <c r="AU1733" s="218" t="s">
        <v>79</v>
      </c>
      <c r="AY1733" s="20" t="s">
        <v>153</v>
      </c>
      <c r="BE1733" s="219">
        <f>IF(N1733="základní",J1733,0)</f>
        <v>0</v>
      </c>
      <c r="BF1733" s="219">
        <f>IF(N1733="snížená",J1733,0)</f>
        <v>0</v>
      </c>
      <c r="BG1733" s="219">
        <f>IF(N1733="zákl. přenesená",J1733,0)</f>
        <v>0</v>
      </c>
      <c r="BH1733" s="219">
        <f>IF(N1733="sníž. přenesená",J1733,0)</f>
        <v>0</v>
      </c>
      <c r="BI1733" s="219">
        <f>IF(N1733="nulová",J1733,0)</f>
        <v>0</v>
      </c>
      <c r="BJ1733" s="20" t="s">
        <v>77</v>
      </c>
      <c r="BK1733" s="219">
        <f>ROUND(I1733*H1733,2)</f>
        <v>0</v>
      </c>
      <c r="BL1733" s="20" t="s">
        <v>252</v>
      </c>
      <c r="BM1733" s="218" t="s">
        <v>1606</v>
      </c>
    </row>
    <row r="1734" s="13" customFormat="1">
      <c r="A1734" s="13"/>
      <c r="B1734" s="225"/>
      <c r="C1734" s="226"/>
      <c r="D1734" s="227" t="s">
        <v>164</v>
      </c>
      <c r="E1734" s="228" t="s">
        <v>19</v>
      </c>
      <c r="F1734" s="229" t="s">
        <v>1607</v>
      </c>
      <c r="G1734" s="226"/>
      <c r="H1734" s="228" t="s">
        <v>19</v>
      </c>
      <c r="I1734" s="230"/>
      <c r="J1734" s="226"/>
      <c r="K1734" s="226"/>
      <c r="L1734" s="231"/>
      <c r="M1734" s="232"/>
      <c r="N1734" s="233"/>
      <c r="O1734" s="233"/>
      <c r="P1734" s="233"/>
      <c r="Q1734" s="233"/>
      <c r="R1734" s="233"/>
      <c r="S1734" s="233"/>
      <c r="T1734" s="23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5" t="s">
        <v>164</v>
      </c>
      <c r="AU1734" s="235" t="s">
        <v>79</v>
      </c>
      <c r="AV1734" s="13" t="s">
        <v>77</v>
      </c>
      <c r="AW1734" s="13" t="s">
        <v>31</v>
      </c>
      <c r="AX1734" s="13" t="s">
        <v>69</v>
      </c>
      <c r="AY1734" s="235" t="s">
        <v>153</v>
      </c>
    </row>
    <row r="1735" s="14" customFormat="1">
      <c r="A1735" s="14"/>
      <c r="B1735" s="236"/>
      <c r="C1735" s="237"/>
      <c r="D1735" s="227" t="s">
        <v>164</v>
      </c>
      <c r="E1735" s="238" t="s">
        <v>19</v>
      </c>
      <c r="F1735" s="239" t="s">
        <v>1608</v>
      </c>
      <c r="G1735" s="237"/>
      <c r="H1735" s="240">
        <v>2.5499999999999998</v>
      </c>
      <c r="I1735" s="241"/>
      <c r="J1735" s="237"/>
      <c r="K1735" s="237"/>
      <c r="L1735" s="242"/>
      <c r="M1735" s="243"/>
      <c r="N1735" s="244"/>
      <c r="O1735" s="244"/>
      <c r="P1735" s="244"/>
      <c r="Q1735" s="244"/>
      <c r="R1735" s="244"/>
      <c r="S1735" s="244"/>
      <c r="T1735" s="245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46" t="s">
        <v>164</v>
      </c>
      <c r="AU1735" s="246" t="s">
        <v>79</v>
      </c>
      <c r="AV1735" s="14" t="s">
        <v>79</v>
      </c>
      <c r="AW1735" s="14" t="s">
        <v>31</v>
      </c>
      <c r="AX1735" s="14" t="s">
        <v>69</v>
      </c>
      <c r="AY1735" s="246" t="s">
        <v>153</v>
      </c>
    </row>
    <row r="1736" s="13" customFormat="1">
      <c r="A1736" s="13"/>
      <c r="B1736" s="225"/>
      <c r="C1736" s="226"/>
      <c r="D1736" s="227" t="s">
        <v>164</v>
      </c>
      <c r="E1736" s="228" t="s">
        <v>19</v>
      </c>
      <c r="F1736" s="229" t="s">
        <v>1609</v>
      </c>
      <c r="G1736" s="226"/>
      <c r="H1736" s="228" t="s">
        <v>19</v>
      </c>
      <c r="I1736" s="230"/>
      <c r="J1736" s="226"/>
      <c r="K1736" s="226"/>
      <c r="L1736" s="231"/>
      <c r="M1736" s="232"/>
      <c r="N1736" s="233"/>
      <c r="O1736" s="233"/>
      <c r="P1736" s="233"/>
      <c r="Q1736" s="233"/>
      <c r="R1736" s="233"/>
      <c r="S1736" s="233"/>
      <c r="T1736" s="234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5" t="s">
        <v>164</v>
      </c>
      <c r="AU1736" s="235" t="s">
        <v>79</v>
      </c>
      <c r="AV1736" s="13" t="s">
        <v>77</v>
      </c>
      <c r="AW1736" s="13" t="s">
        <v>31</v>
      </c>
      <c r="AX1736" s="13" t="s">
        <v>69</v>
      </c>
      <c r="AY1736" s="235" t="s">
        <v>153</v>
      </c>
    </row>
    <row r="1737" s="14" customFormat="1">
      <c r="A1737" s="14"/>
      <c r="B1737" s="236"/>
      <c r="C1737" s="237"/>
      <c r="D1737" s="227" t="s">
        <v>164</v>
      </c>
      <c r="E1737" s="238" t="s">
        <v>19</v>
      </c>
      <c r="F1737" s="239" t="s">
        <v>1610</v>
      </c>
      <c r="G1737" s="237"/>
      <c r="H1737" s="240">
        <v>0.94999999999999996</v>
      </c>
      <c r="I1737" s="241"/>
      <c r="J1737" s="237"/>
      <c r="K1737" s="237"/>
      <c r="L1737" s="242"/>
      <c r="M1737" s="243"/>
      <c r="N1737" s="244"/>
      <c r="O1737" s="244"/>
      <c r="P1737" s="244"/>
      <c r="Q1737" s="244"/>
      <c r="R1737" s="244"/>
      <c r="S1737" s="244"/>
      <c r="T1737" s="245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46" t="s">
        <v>164</v>
      </c>
      <c r="AU1737" s="246" t="s">
        <v>79</v>
      </c>
      <c r="AV1737" s="14" t="s">
        <v>79</v>
      </c>
      <c r="AW1737" s="14" t="s">
        <v>31</v>
      </c>
      <c r="AX1737" s="14" t="s">
        <v>69</v>
      </c>
      <c r="AY1737" s="246" t="s">
        <v>153</v>
      </c>
    </row>
    <row r="1738" s="15" customFormat="1">
      <c r="A1738" s="15"/>
      <c r="B1738" s="247"/>
      <c r="C1738" s="248"/>
      <c r="D1738" s="227" t="s">
        <v>164</v>
      </c>
      <c r="E1738" s="249" t="s">
        <v>19</v>
      </c>
      <c r="F1738" s="250" t="s">
        <v>167</v>
      </c>
      <c r="G1738" s="248"/>
      <c r="H1738" s="251">
        <v>3.5</v>
      </c>
      <c r="I1738" s="252"/>
      <c r="J1738" s="248"/>
      <c r="K1738" s="248"/>
      <c r="L1738" s="253"/>
      <c r="M1738" s="254"/>
      <c r="N1738" s="255"/>
      <c r="O1738" s="255"/>
      <c r="P1738" s="255"/>
      <c r="Q1738" s="255"/>
      <c r="R1738" s="255"/>
      <c r="S1738" s="255"/>
      <c r="T1738" s="256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57" t="s">
        <v>164</v>
      </c>
      <c r="AU1738" s="257" t="s">
        <v>79</v>
      </c>
      <c r="AV1738" s="15" t="s">
        <v>160</v>
      </c>
      <c r="AW1738" s="15" t="s">
        <v>31</v>
      </c>
      <c r="AX1738" s="15" t="s">
        <v>77</v>
      </c>
      <c r="AY1738" s="257" t="s">
        <v>153</v>
      </c>
    </row>
    <row r="1739" s="2" customFormat="1" ht="33" customHeight="1">
      <c r="A1739" s="41"/>
      <c r="B1739" s="42"/>
      <c r="C1739" s="207" t="s">
        <v>1611</v>
      </c>
      <c r="D1739" s="207" t="s">
        <v>155</v>
      </c>
      <c r="E1739" s="208" t="s">
        <v>1612</v>
      </c>
      <c r="F1739" s="209" t="s">
        <v>1613</v>
      </c>
      <c r="G1739" s="210" t="s">
        <v>225</v>
      </c>
      <c r="H1739" s="211">
        <v>0.23899999999999999</v>
      </c>
      <c r="I1739" s="212"/>
      <c r="J1739" s="213">
        <f>ROUND(I1739*H1739,2)</f>
        <v>0</v>
      </c>
      <c r="K1739" s="209" t="s">
        <v>159</v>
      </c>
      <c r="L1739" s="47"/>
      <c r="M1739" s="214" t="s">
        <v>19</v>
      </c>
      <c r="N1739" s="215" t="s">
        <v>40</v>
      </c>
      <c r="O1739" s="87"/>
      <c r="P1739" s="216">
        <f>O1739*H1739</f>
        <v>0</v>
      </c>
      <c r="Q1739" s="216">
        <v>0</v>
      </c>
      <c r="R1739" s="216">
        <f>Q1739*H1739</f>
        <v>0</v>
      </c>
      <c r="S1739" s="216">
        <v>0</v>
      </c>
      <c r="T1739" s="217">
        <f>S1739*H1739</f>
        <v>0</v>
      </c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R1739" s="218" t="s">
        <v>252</v>
      </c>
      <c r="AT1739" s="218" t="s">
        <v>155</v>
      </c>
      <c r="AU1739" s="218" t="s">
        <v>79</v>
      </c>
      <c r="AY1739" s="20" t="s">
        <v>153</v>
      </c>
      <c r="BE1739" s="219">
        <f>IF(N1739="základní",J1739,0)</f>
        <v>0</v>
      </c>
      <c r="BF1739" s="219">
        <f>IF(N1739="snížená",J1739,0)</f>
        <v>0</v>
      </c>
      <c r="BG1739" s="219">
        <f>IF(N1739="zákl. přenesená",J1739,0)</f>
        <v>0</v>
      </c>
      <c r="BH1739" s="219">
        <f>IF(N1739="sníž. přenesená",J1739,0)</f>
        <v>0</v>
      </c>
      <c r="BI1739" s="219">
        <f>IF(N1739="nulová",J1739,0)</f>
        <v>0</v>
      </c>
      <c r="BJ1739" s="20" t="s">
        <v>77</v>
      </c>
      <c r="BK1739" s="219">
        <f>ROUND(I1739*H1739,2)</f>
        <v>0</v>
      </c>
      <c r="BL1739" s="20" t="s">
        <v>252</v>
      </c>
      <c r="BM1739" s="218" t="s">
        <v>1614</v>
      </c>
    </row>
    <row r="1740" s="2" customFormat="1">
      <c r="A1740" s="41"/>
      <c r="B1740" s="42"/>
      <c r="C1740" s="43"/>
      <c r="D1740" s="220" t="s">
        <v>162</v>
      </c>
      <c r="E1740" s="43"/>
      <c r="F1740" s="221" t="s">
        <v>1615</v>
      </c>
      <c r="G1740" s="43"/>
      <c r="H1740" s="43"/>
      <c r="I1740" s="222"/>
      <c r="J1740" s="43"/>
      <c r="K1740" s="43"/>
      <c r="L1740" s="47"/>
      <c r="M1740" s="223"/>
      <c r="N1740" s="224"/>
      <c r="O1740" s="87"/>
      <c r="P1740" s="87"/>
      <c r="Q1740" s="87"/>
      <c r="R1740" s="87"/>
      <c r="S1740" s="87"/>
      <c r="T1740" s="88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T1740" s="20" t="s">
        <v>162</v>
      </c>
      <c r="AU1740" s="20" t="s">
        <v>79</v>
      </c>
    </row>
    <row r="1741" s="2" customFormat="1" ht="37.8" customHeight="1">
      <c r="A1741" s="41"/>
      <c r="B1741" s="42"/>
      <c r="C1741" s="207" t="s">
        <v>1616</v>
      </c>
      <c r="D1741" s="207" t="s">
        <v>155</v>
      </c>
      <c r="E1741" s="208" t="s">
        <v>1617</v>
      </c>
      <c r="F1741" s="209" t="s">
        <v>1618</v>
      </c>
      <c r="G1741" s="210" t="s">
        <v>225</v>
      </c>
      <c r="H1741" s="211">
        <v>0.23899999999999999</v>
      </c>
      <c r="I1741" s="212"/>
      <c r="J1741" s="213">
        <f>ROUND(I1741*H1741,2)</f>
        <v>0</v>
      </c>
      <c r="K1741" s="209" t="s">
        <v>159</v>
      </c>
      <c r="L1741" s="47"/>
      <c r="M1741" s="214" t="s">
        <v>19</v>
      </c>
      <c r="N1741" s="215" t="s">
        <v>40</v>
      </c>
      <c r="O1741" s="87"/>
      <c r="P1741" s="216">
        <f>O1741*H1741</f>
        <v>0</v>
      </c>
      <c r="Q1741" s="216">
        <v>0</v>
      </c>
      <c r="R1741" s="216">
        <f>Q1741*H1741</f>
        <v>0</v>
      </c>
      <c r="S1741" s="216">
        <v>0</v>
      </c>
      <c r="T1741" s="217">
        <f>S1741*H1741</f>
        <v>0</v>
      </c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R1741" s="218" t="s">
        <v>252</v>
      </c>
      <c r="AT1741" s="218" t="s">
        <v>155</v>
      </c>
      <c r="AU1741" s="218" t="s">
        <v>79</v>
      </c>
      <c r="AY1741" s="20" t="s">
        <v>153</v>
      </c>
      <c r="BE1741" s="219">
        <f>IF(N1741="základní",J1741,0)</f>
        <v>0</v>
      </c>
      <c r="BF1741" s="219">
        <f>IF(N1741="snížená",J1741,0)</f>
        <v>0</v>
      </c>
      <c r="BG1741" s="219">
        <f>IF(N1741="zákl. přenesená",J1741,0)</f>
        <v>0</v>
      </c>
      <c r="BH1741" s="219">
        <f>IF(N1741="sníž. přenesená",J1741,0)</f>
        <v>0</v>
      </c>
      <c r="BI1741" s="219">
        <f>IF(N1741="nulová",J1741,0)</f>
        <v>0</v>
      </c>
      <c r="BJ1741" s="20" t="s">
        <v>77</v>
      </c>
      <c r="BK1741" s="219">
        <f>ROUND(I1741*H1741,2)</f>
        <v>0</v>
      </c>
      <c r="BL1741" s="20" t="s">
        <v>252</v>
      </c>
      <c r="BM1741" s="218" t="s">
        <v>1619</v>
      </c>
    </row>
    <row r="1742" s="2" customFormat="1">
      <c r="A1742" s="41"/>
      <c r="B1742" s="42"/>
      <c r="C1742" s="43"/>
      <c r="D1742" s="220" t="s">
        <v>162</v>
      </c>
      <c r="E1742" s="43"/>
      <c r="F1742" s="221" t="s">
        <v>1620</v>
      </c>
      <c r="G1742" s="43"/>
      <c r="H1742" s="43"/>
      <c r="I1742" s="222"/>
      <c r="J1742" s="43"/>
      <c r="K1742" s="43"/>
      <c r="L1742" s="47"/>
      <c r="M1742" s="223"/>
      <c r="N1742" s="224"/>
      <c r="O1742" s="87"/>
      <c r="P1742" s="87"/>
      <c r="Q1742" s="87"/>
      <c r="R1742" s="87"/>
      <c r="S1742" s="87"/>
      <c r="T1742" s="88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T1742" s="20" t="s">
        <v>162</v>
      </c>
      <c r="AU1742" s="20" t="s">
        <v>79</v>
      </c>
    </row>
    <row r="1743" s="12" customFormat="1" ht="22.8" customHeight="1">
      <c r="A1743" s="12"/>
      <c r="B1743" s="191"/>
      <c r="C1743" s="192"/>
      <c r="D1743" s="193" t="s">
        <v>68</v>
      </c>
      <c r="E1743" s="205" t="s">
        <v>1621</v>
      </c>
      <c r="F1743" s="205" t="s">
        <v>1622</v>
      </c>
      <c r="G1743" s="192"/>
      <c r="H1743" s="192"/>
      <c r="I1743" s="195"/>
      <c r="J1743" s="206">
        <f>BK1743</f>
        <v>0</v>
      </c>
      <c r="K1743" s="192"/>
      <c r="L1743" s="197"/>
      <c r="M1743" s="198"/>
      <c r="N1743" s="199"/>
      <c r="O1743" s="199"/>
      <c r="P1743" s="200">
        <f>SUM(P1744:P1766)</f>
        <v>0</v>
      </c>
      <c r="Q1743" s="199"/>
      <c r="R1743" s="200">
        <f>SUM(R1744:R1766)</f>
        <v>0.041576139999999998</v>
      </c>
      <c r="S1743" s="199"/>
      <c r="T1743" s="201">
        <f>SUM(T1744:T1766)</f>
        <v>0.039</v>
      </c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R1743" s="202" t="s">
        <v>79</v>
      </c>
      <c r="AT1743" s="203" t="s">
        <v>68</v>
      </c>
      <c r="AU1743" s="203" t="s">
        <v>77</v>
      </c>
      <c r="AY1743" s="202" t="s">
        <v>153</v>
      </c>
      <c r="BK1743" s="204">
        <f>SUM(BK1744:BK1766)</f>
        <v>0</v>
      </c>
    </row>
    <row r="1744" s="2" customFormat="1" ht="16.5" customHeight="1">
      <c r="A1744" s="41"/>
      <c r="B1744" s="42"/>
      <c r="C1744" s="207" t="s">
        <v>1623</v>
      </c>
      <c r="D1744" s="207" t="s">
        <v>155</v>
      </c>
      <c r="E1744" s="208" t="s">
        <v>1624</v>
      </c>
      <c r="F1744" s="209" t="s">
        <v>1625</v>
      </c>
      <c r="G1744" s="210" t="s">
        <v>448</v>
      </c>
      <c r="H1744" s="211">
        <v>5</v>
      </c>
      <c r="I1744" s="212"/>
      <c r="J1744" s="213">
        <f>ROUND(I1744*H1744,2)</f>
        <v>0</v>
      </c>
      <c r="K1744" s="209" t="s">
        <v>19</v>
      </c>
      <c r="L1744" s="47"/>
      <c r="M1744" s="214" t="s">
        <v>19</v>
      </c>
      <c r="N1744" s="215" t="s">
        <v>40</v>
      </c>
      <c r="O1744" s="87"/>
      <c r="P1744" s="216">
        <f>O1744*H1744</f>
        <v>0</v>
      </c>
      <c r="Q1744" s="216">
        <v>0</v>
      </c>
      <c r="R1744" s="216">
        <f>Q1744*H1744</f>
        <v>0</v>
      </c>
      <c r="S1744" s="216">
        <v>0</v>
      </c>
      <c r="T1744" s="217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18" t="s">
        <v>252</v>
      </c>
      <c r="AT1744" s="218" t="s">
        <v>155</v>
      </c>
      <c r="AU1744" s="218" t="s">
        <v>79</v>
      </c>
      <c r="AY1744" s="20" t="s">
        <v>153</v>
      </c>
      <c r="BE1744" s="219">
        <f>IF(N1744="základní",J1744,0)</f>
        <v>0</v>
      </c>
      <c r="BF1744" s="219">
        <f>IF(N1744="snížená",J1744,0)</f>
        <v>0</v>
      </c>
      <c r="BG1744" s="219">
        <f>IF(N1744="zákl. přenesená",J1744,0)</f>
        <v>0</v>
      </c>
      <c r="BH1744" s="219">
        <f>IF(N1744="sníž. přenesená",J1744,0)</f>
        <v>0</v>
      </c>
      <c r="BI1744" s="219">
        <f>IF(N1744="nulová",J1744,0)</f>
        <v>0</v>
      </c>
      <c r="BJ1744" s="20" t="s">
        <v>77</v>
      </c>
      <c r="BK1744" s="219">
        <f>ROUND(I1744*H1744,2)</f>
        <v>0</v>
      </c>
      <c r="BL1744" s="20" t="s">
        <v>252</v>
      </c>
      <c r="BM1744" s="218" t="s">
        <v>1626</v>
      </c>
    </row>
    <row r="1745" s="2" customFormat="1" ht="16.5" customHeight="1">
      <c r="A1745" s="41"/>
      <c r="B1745" s="42"/>
      <c r="C1745" s="207" t="s">
        <v>1627</v>
      </c>
      <c r="D1745" s="207" t="s">
        <v>155</v>
      </c>
      <c r="E1745" s="208" t="s">
        <v>1628</v>
      </c>
      <c r="F1745" s="209" t="s">
        <v>1629</v>
      </c>
      <c r="G1745" s="210" t="s">
        <v>158</v>
      </c>
      <c r="H1745" s="211">
        <v>4.5570000000000004</v>
      </c>
      <c r="I1745" s="212"/>
      <c r="J1745" s="213">
        <f>ROUND(I1745*H1745,2)</f>
        <v>0</v>
      </c>
      <c r="K1745" s="209" t="s">
        <v>19</v>
      </c>
      <c r="L1745" s="47"/>
      <c r="M1745" s="214" t="s">
        <v>19</v>
      </c>
      <c r="N1745" s="215" t="s">
        <v>40</v>
      </c>
      <c r="O1745" s="87"/>
      <c r="P1745" s="216">
        <f>O1745*H1745</f>
        <v>0</v>
      </c>
      <c r="Q1745" s="216">
        <v>0</v>
      </c>
      <c r="R1745" s="216">
        <f>Q1745*H1745</f>
        <v>0</v>
      </c>
      <c r="S1745" s="216">
        <v>0</v>
      </c>
      <c r="T1745" s="217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18" t="s">
        <v>252</v>
      </c>
      <c r="AT1745" s="218" t="s">
        <v>155</v>
      </c>
      <c r="AU1745" s="218" t="s">
        <v>79</v>
      </c>
      <c r="AY1745" s="20" t="s">
        <v>153</v>
      </c>
      <c r="BE1745" s="219">
        <f>IF(N1745="základní",J1745,0)</f>
        <v>0</v>
      </c>
      <c r="BF1745" s="219">
        <f>IF(N1745="snížená",J1745,0)</f>
        <v>0</v>
      </c>
      <c r="BG1745" s="219">
        <f>IF(N1745="zákl. přenesená",J1745,0)</f>
        <v>0</v>
      </c>
      <c r="BH1745" s="219">
        <f>IF(N1745="sníž. přenesená",J1745,0)</f>
        <v>0</v>
      </c>
      <c r="BI1745" s="219">
        <f>IF(N1745="nulová",J1745,0)</f>
        <v>0</v>
      </c>
      <c r="BJ1745" s="20" t="s">
        <v>77</v>
      </c>
      <c r="BK1745" s="219">
        <f>ROUND(I1745*H1745,2)</f>
        <v>0</v>
      </c>
      <c r="BL1745" s="20" t="s">
        <v>252</v>
      </c>
      <c r="BM1745" s="218" t="s">
        <v>1630</v>
      </c>
    </row>
    <row r="1746" s="14" customFormat="1">
      <c r="A1746" s="14"/>
      <c r="B1746" s="236"/>
      <c r="C1746" s="237"/>
      <c r="D1746" s="227" t="s">
        <v>164</v>
      </c>
      <c r="E1746" s="238" t="s">
        <v>19</v>
      </c>
      <c r="F1746" s="239" t="s">
        <v>1631</v>
      </c>
      <c r="G1746" s="237"/>
      <c r="H1746" s="240">
        <v>4.5570000000000004</v>
      </c>
      <c r="I1746" s="241"/>
      <c r="J1746" s="237"/>
      <c r="K1746" s="237"/>
      <c r="L1746" s="242"/>
      <c r="M1746" s="243"/>
      <c r="N1746" s="244"/>
      <c r="O1746" s="244"/>
      <c r="P1746" s="244"/>
      <c r="Q1746" s="244"/>
      <c r="R1746" s="244"/>
      <c r="S1746" s="244"/>
      <c r="T1746" s="24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46" t="s">
        <v>164</v>
      </c>
      <c r="AU1746" s="246" t="s">
        <v>79</v>
      </c>
      <c r="AV1746" s="14" t="s">
        <v>79</v>
      </c>
      <c r="AW1746" s="14" t="s">
        <v>31</v>
      </c>
      <c r="AX1746" s="14" t="s">
        <v>69</v>
      </c>
      <c r="AY1746" s="246" t="s">
        <v>153</v>
      </c>
    </row>
    <row r="1747" s="15" customFormat="1">
      <c r="A1747" s="15"/>
      <c r="B1747" s="247"/>
      <c r="C1747" s="248"/>
      <c r="D1747" s="227" t="s">
        <v>164</v>
      </c>
      <c r="E1747" s="249" t="s">
        <v>19</v>
      </c>
      <c r="F1747" s="250" t="s">
        <v>167</v>
      </c>
      <c r="G1747" s="248"/>
      <c r="H1747" s="251">
        <v>4.5570000000000004</v>
      </c>
      <c r="I1747" s="252"/>
      <c r="J1747" s="248"/>
      <c r="K1747" s="248"/>
      <c r="L1747" s="253"/>
      <c r="M1747" s="254"/>
      <c r="N1747" s="255"/>
      <c r="O1747" s="255"/>
      <c r="P1747" s="255"/>
      <c r="Q1747" s="255"/>
      <c r="R1747" s="255"/>
      <c r="S1747" s="255"/>
      <c r="T1747" s="256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57" t="s">
        <v>164</v>
      </c>
      <c r="AU1747" s="257" t="s">
        <v>79</v>
      </c>
      <c r="AV1747" s="15" t="s">
        <v>160</v>
      </c>
      <c r="AW1747" s="15" t="s">
        <v>31</v>
      </c>
      <c r="AX1747" s="15" t="s">
        <v>77</v>
      </c>
      <c r="AY1747" s="257" t="s">
        <v>153</v>
      </c>
    </row>
    <row r="1748" s="2" customFormat="1" ht="16.5" customHeight="1">
      <c r="A1748" s="41"/>
      <c r="B1748" s="42"/>
      <c r="C1748" s="207" t="s">
        <v>1632</v>
      </c>
      <c r="D1748" s="207" t="s">
        <v>155</v>
      </c>
      <c r="E1748" s="208" t="s">
        <v>1633</v>
      </c>
      <c r="F1748" s="209" t="s">
        <v>1634</v>
      </c>
      <c r="G1748" s="210" t="s">
        <v>158</v>
      </c>
      <c r="H1748" s="211">
        <v>199.297</v>
      </c>
      <c r="I1748" s="212"/>
      <c r="J1748" s="213">
        <f>ROUND(I1748*H1748,2)</f>
        <v>0</v>
      </c>
      <c r="K1748" s="209" t="s">
        <v>19</v>
      </c>
      <c r="L1748" s="47"/>
      <c r="M1748" s="214" t="s">
        <v>19</v>
      </c>
      <c r="N1748" s="215" t="s">
        <v>40</v>
      </c>
      <c r="O1748" s="87"/>
      <c r="P1748" s="216">
        <f>O1748*H1748</f>
        <v>0</v>
      </c>
      <c r="Q1748" s="216">
        <v>0</v>
      </c>
      <c r="R1748" s="216">
        <f>Q1748*H1748</f>
        <v>0</v>
      </c>
      <c r="S1748" s="216">
        <v>0</v>
      </c>
      <c r="T1748" s="217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18" t="s">
        <v>252</v>
      </c>
      <c r="AT1748" s="218" t="s">
        <v>155</v>
      </c>
      <c r="AU1748" s="218" t="s">
        <v>79</v>
      </c>
      <c r="AY1748" s="20" t="s">
        <v>153</v>
      </c>
      <c r="BE1748" s="219">
        <f>IF(N1748="základní",J1748,0)</f>
        <v>0</v>
      </c>
      <c r="BF1748" s="219">
        <f>IF(N1748="snížená",J1748,0)</f>
        <v>0</v>
      </c>
      <c r="BG1748" s="219">
        <f>IF(N1748="zákl. přenesená",J1748,0)</f>
        <v>0</v>
      </c>
      <c r="BH1748" s="219">
        <f>IF(N1748="sníž. přenesená",J1748,0)</f>
        <v>0</v>
      </c>
      <c r="BI1748" s="219">
        <f>IF(N1748="nulová",J1748,0)</f>
        <v>0</v>
      </c>
      <c r="BJ1748" s="20" t="s">
        <v>77</v>
      </c>
      <c r="BK1748" s="219">
        <f>ROUND(I1748*H1748,2)</f>
        <v>0</v>
      </c>
      <c r="BL1748" s="20" t="s">
        <v>252</v>
      </c>
      <c r="BM1748" s="218" t="s">
        <v>1635</v>
      </c>
    </row>
    <row r="1749" s="14" customFormat="1">
      <c r="A1749" s="14"/>
      <c r="B1749" s="236"/>
      <c r="C1749" s="237"/>
      <c r="D1749" s="227" t="s">
        <v>164</v>
      </c>
      <c r="E1749" s="238" t="s">
        <v>19</v>
      </c>
      <c r="F1749" s="239" t="s">
        <v>1636</v>
      </c>
      <c r="G1749" s="237"/>
      <c r="H1749" s="240">
        <v>91.244</v>
      </c>
      <c r="I1749" s="241"/>
      <c r="J1749" s="237"/>
      <c r="K1749" s="237"/>
      <c r="L1749" s="242"/>
      <c r="M1749" s="243"/>
      <c r="N1749" s="244"/>
      <c r="O1749" s="244"/>
      <c r="P1749" s="244"/>
      <c r="Q1749" s="244"/>
      <c r="R1749" s="244"/>
      <c r="S1749" s="244"/>
      <c r="T1749" s="245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46" t="s">
        <v>164</v>
      </c>
      <c r="AU1749" s="246" t="s">
        <v>79</v>
      </c>
      <c r="AV1749" s="14" t="s">
        <v>79</v>
      </c>
      <c r="AW1749" s="14" t="s">
        <v>31</v>
      </c>
      <c r="AX1749" s="14" t="s">
        <v>69</v>
      </c>
      <c r="AY1749" s="246" t="s">
        <v>153</v>
      </c>
    </row>
    <row r="1750" s="14" customFormat="1">
      <c r="A1750" s="14"/>
      <c r="B1750" s="236"/>
      <c r="C1750" s="237"/>
      <c r="D1750" s="227" t="s">
        <v>164</v>
      </c>
      <c r="E1750" s="238" t="s">
        <v>19</v>
      </c>
      <c r="F1750" s="239" t="s">
        <v>1637</v>
      </c>
      <c r="G1750" s="237"/>
      <c r="H1750" s="240">
        <v>65.914000000000001</v>
      </c>
      <c r="I1750" s="241"/>
      <c r="J1750" s="237"/>
      <c r="K1750" s="237"/>
      <c r="L1750" s="242"/>
      <c r="M1750" s="243"/>
      <c r="N1750" s="244"/>
      <c r="O1750" s="244"/>
      <c r="P1750" s="244"/>
      <c r="Q1750" s="244"/>
      <c r="R1750" s="244"/>
      <c r="S1750" s="244"/>
      <c r="T1750" s="24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6" t="s">
        <v>164</v>
      </c>
      <c r="AU1750" s="246" t="s">
        <v>79</v>
      </c>
      <c r="AV1750" s="14" t="s">
        <v>79</v>
      </c>
      <c r="AW1750" s="14" t="s">
        <v>31</v>
      </c>
      <c r="AX1750" s="14" t="s">
        <v>69</v>
      </c>
      <c r="AY1750" s="246" t="s">
        <v>153</v>
      </c>
    </row>
    <row r="1751" s="14" customFormat="1">
      <c r="A1751" s="14"/>
      <c r="B1751" s="236"/>
      <c r="C1751" s="237"/>
      <c r="D1751" s="227" t="s">
        <v>164</v>
      </c>
      <c r="E1751" s="238" t="s">
        <v>19</v>
      </c>
      <c r="F1751" s="239" t="s">
        <v>1638</v>
      </c>
      <c r="G1751" s="237"/>
      <c r="H1751" s="240">
        <v>17.664999999999999</v>
      </c>
      <c r="I1751" s="241"/>
      <c r="J1751" s="237"/>
      <c r="K1751" s="237"/>
      <c r="L1751" s="242"/>
      <c r="M1751" s="243"/>
      <c r="N1751" s="244"/>
      <c r="O1751" s="244"/>
      <c r="P1751" s="244"/>
      <c r="Q1751" s="244"/>
      <c r="R1751" s="244"/>
      <c r="S1751" s="244"/>
      <c r="T1751" s="245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46" t="s">
        <v>164</v>
      </c>
      <c r="AU1751" s="246" t="s">
        <v>79</v>
      </c>
      <c r="AV1751" s="14" t="s">
        <v>79</v>
      </c>
      <c r="AW1751" s="14" t="s">
        <v>31</v>
      </c>
      <c r="AX1751" s="14" t="s">
        <v>69</v>
      </c>
      <c r="AY1751" s="246" t="s">
        <v>153</v>
      </c>
    </row>
    <row r="1752" s="14" customFormat="1">
      <c r="A1752" s="14"/>
      <c r="B1752" s="236"/>
      <c r="C1752" s="237"/>
      <c r="D1752" s="227" t="s">
        <v>164</v>
      </c>
      <c r="E1752" s="238" t="s">
        <v>19</v>
      </c>
      <c r="F1752" s="239" t="s">
        <v>1639</v>
      </c>
      <c r="G1752" s="237"/>
      <c r="H1752" s="240">
        <v>24.474</v>
      </c>
      <c r="I1752" s="241"/>
      <c r="J1752" s="237"/>
      <c r="K1752" s="237"/>
      <c r="L1752" s="242"/>
      <c r="M1752" s="243"/>
      <c r="N1752" s="244"/>
      <c r="O1752" s="244"/>
      <c r="P1752" s="244"/>
      <c r="Q1752" s="244"/>
      <c r="R1752" s="244"/>
      <c r="S1752" s="244"/>
      <c r="T1752" s="245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46" t="s">
        <v>164</v>
      </c>
      <c r="AU1752" s="246" t="s">
        <v>79</v>
      </c>
      <c r="AV1752" s="14" t="s">
        <v>79</v>
      </c>
      <c r="AW1752" s="14" t="s">
        <v>31</v>
      </c>
      <c r="AX1752" s="14" t="s">
        <v>69</v>
      </c>
      <c r="AY1752" s="246" t="s">
        <v>153</v>
      </c>
    </row>
    <row r="1753" s="15" customFormat="1">
      <c r="A1753" s="15"/>
      <c r="B1753" s="247"/>
      <c r="C1753" s="248"/>
      <c r="D1753" s="227" t="s">
        <v>164</v>
      </c>
      <c r="E1753" s="249" t="s">
        <v>19</v>
      </c>
      <c r="F1753" s="250" t="s">
        <v>167</v>
      </c>
      <c r="G1753" s="248"/>
      <c r="H1753" s="251">
        <v>199.297</v>
      </c>
      <c r="I1753" s="252"/>
      <c r="J1753" s="248"/>
      <c r="K1753" s="248"/>
      <c r="L1753" s="253"/>
      <c r="M1753" s="254"/>
      <c r="N1753" s="255"/>
      <c r="O1753" s="255"/>
      <c r="P1753" s="255"/>
      <c r="Q1753" s="255"/>
      <c r="R1753" s="255"/>
      <c r="S1753" s="255"/>
      <c r="T1753" s="256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57" t="s">
        <v>164</v>
      </c>
      <c r="AU1753" s="257" t="s">
        <v>79</v>
      </c>
      <c r="AV1753" s="15" t="s">
        <v>160</v>
      </c>
      <c r="AW1753" s="15" t="s">
        <v>31</v>
      </c>
      <c r="AX1753" s="15" t="s">
        <v>77</v>
      </c>
      <c r="AY1753" s="257" t="s">
        <v>153</v>
      </c>
    </row>
    <row r="1754" s="2" customFormat="1" ht="21.75" customHeight="1">
      <c r="A1754" s="41"/>
      <c r="B1754" s="42"/>
      <c r="C1754" s="207" t="s">
        <v>1640</v>
      </c>
      <c r="D1754" s="207" t="s">
        <v>155</v>
      </c>
      <c r="E1754" s="208" t="s">
        <v>1641</v>
      </c>
      <c r="F1754" s="209" t="s">
        <v>1642</v>
      </c>
      <c r="G1754" s="210" t="s">
        <v>158</v>
      </c>
      <c r="H1754" s="211">
        <v>15.708</v>
      </c>
      <c r="I1754" s="212"/>
      <c r="J1754" s="213">
        <f>ROUND(I1754*H1754,2)</f>
        <v>0</v>
      </c>
      <c r="K1754" s="209" t="s">
        <v>19</v>
      </c>
      <c r="L1754" s="47"/>
      <c r="M1754" s="214" t="s">
        <v>19</v>
      </c>
      <c r="N1754" s="215" t="s">
        <v>40</v>
      </c>
      <c r="O1754" s="87"/>
      <c r="P1754" s="216">
        <f>O1754*H1754</f>
        <v>0</v>
      </c>
      <c r="Q1754" s="216">
        <v>1.0000000000000001E-05</v>
      </c>
      <c r="R1754" s="216">
        <f>Q1754*H1754</f>
        <v>0.00015708000000000001</v>
      </c>
      <c r="S1754" s="216">
        <v>0</v>
      </c>
      <c r="T1754" s="217">
        <f>S1754*H1754</f>
        <v>0</v>
      </c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R1754" s="218" t="s">
        <v>252</v>
      </c>
      <c r="AT1754" s="218" t="s">
        <v>155</v>
      </c>
      <c r="AU1754" s="218" t="s">
        <v>79</v>
      </c>
      <c r="AY1754" s="20" t="s">
        <v>153</v>
      </c>
      <c r="BE1754" s="219">
        <f>IF(N1754="základní",J1754,0)</f>
        <v>0</v>
      </c>
      <c r="BF1754" s="219">
        <f>IF(N1754="snížená",J1754,0)</f>
        <v>0</v>
      </c>
      <c r="BG1754" s="219">
        <f>IF(N1754="zákl. přenesená",J1754,0)</f>
        <v>0</v>
      </c>
      <c r="BH1754" s="219">
        <f>IF(N1754="sníž. přenesená",J1754,0)</f>
        <v>0</v>
      </c>
      <c r="BI1754" s="219">
        <f>IF(N1754="nulová",J1754,0)</f>
        <v>0</v>
      </c>
      <c r="BJ1754" s="20" t="s">
        <v>77</v>
      </c>
      <c r="BK1754" s="219">
        <f>ROUND(I1754*H1754,2)</f>
        <v>0</v>
      </c>
      <c r="BL1754" s="20" t="s">
        <v>252</v>
      </c>
      <c r="BM1754" s="218" t="s">
        <v>1643</v>
      </c>
    </row>
    <row r="1755" s="2" customFormat="1" ht="24.15" customHeight="1">
      <c r="A1755" s="41"/>
      <c r="B1755" s="42"/>
      <c r="C1755" s="258" t="s">
        <v>1644</v>
      </c>
      <c r="D1755" s="258" t="s">
        <v>253</v>
      </c>
      <c r="E1755" s="259" t="s">
        <v>1645</v>
      </c>
      <c r="F1755" s="260" t="s">
        <v>1646</v>
      </c>
      <c r="G1755" s="261" t="s">
        <v>158</v>
      </c>
      <c r="H1755" s="262">
        <v>17.279</v>
      </c>
      <c r="I1755" s="263"/>
      <c r="J1755" s="264">
        <f>ROUND(I1755*H1755,2)</f>
        <v>0</v>
      </c>
      <c r="K1755" s="260" t="s">
        <v>19</v>
      </c>
      <c r="L1755" s="265"/>
      <c r="M1755" s="266" t="s">
        <v>19</v>
      </c>
      <c r="N1755" s="267" t="s">
        <v>40</v>
      </c>
      <c r="O1755" s="87"/>
      <c r="P1755" s="216">
        <f>O1755*H1755</f>
        <v>0</v>
      </c>
      <c r="Q1755" s="216">
        <v>0.00013999999999999999</v>
      </c>
      <c r="R1755" s="216">
        <f>Q1755*H1755</f>
        <v>0.0024190599999999998</v>
      </c>
      <c r="S1755" s="216">
        <v>0</v>
      </c>
      <c r="T1755" s="217">
        <f>S1755*H1755</f>
        <v>0</v>
      </c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R1755" s="218" t="s">
        <v>403</v>
      </c>
      <c r="AT1755" s="218" t="s">
        <v>253</v>
      </c>
      <c r="AU1755" s="218" t="s">
        <v>79</v>
      </c>
      <c r="AY1755" s="20" t="s">
        <v>153</v>
      </c>
      <c r="BE1755" s="219">
        <f>IF(N1755="základní",J1755,0)</f>
        <v>0</v>
      </c>
      <c r="BF1755" s="219">
        <f>IF(N1755="snížená",J1755,0)</f>
        <v>0</v>
      </c>
      <c r="BG1755" s="219">
        <f>IF(N1755="zákl. přenesená",J1755,0)</f>
        <v>0</v>
      </c>
      <c r="BH1755" s="219">
        <f>IF(N1755="sníž. přenesená",J1755,0)</f>
        <v>0</v>
      </c>
      <c r="BI1755" s="219">
        <f>IF(N1755="nulová",J1755,0)</f>
        <v>0</v>
      </c>
      <c r="BJ1755" s="20" t="s">
        <v>77</v>
      </c>
      <c r="BK1755" s="219">
        <f>ROUND(I1755*H1755,2)</f>
        <v>0</v>
      </c>
      <c r="BL1755" s="20" t="s">
        <v>252</v>
      </c>
      <c r="BM1755" s="218" t="s">
        <v>1647</v>
      </c>
    </row>
    <row r="1756" s="14" customFormat="1">
      <c r="A1756" s="14"/>
      <c r="B1756" s="236"/>
      <c r="C1756" s="237"/>
      <c r="D1756" s="227" t="s">
        <v>164</v>
      </c>
      <c r="E1756" s="238" t="s">
        <v>19</v>
      </c>
      <c r="F1756" s="239" t="s">
        <v>1648</v>
      </c>
      <c r="G1756" s="237"/>
      <c r="H1756" s="240">
        <v>17.279</v>
      </c>
      <c r="I1756" s="241"/>
      <c r="J1756" s="237"/>
      <c r="K1756" s="237"/>
      <c r="L1756" s="242"/>
      <c r="M1756" s="243"/>
      <c r="N1756" s="244"/>
      <c r="O1756" s="244"/>
      <c r="P1756" s="244"/>
      <c r="Q1756" s="244"/>
      <c r="R1756" s="244"/>
      <c r="S1756" s="244"/>
      <c r="T1756" s="24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6" t="s">
        <v>164</v>
      </c>
      <c r="AU1756" s="246" t="s">
        <v>79</v>
      </c>
      <c r="AV1756" s="14" t="s">
        <v>79</v>
      </c>
      <c r="AW1756" s="14" t="s">
        <v>31</v>
      </c>
      <c r="AX1756" s="14" t="s">
        <v>69</v>
      </c>
      <c r="AY1756" s="246" t="s">
        <v>153</v>
      </c>
    </row>
    <row r="1757" s="15" customFormat="1">
      <c r="A1757" s="15"/>
      <c r="B1757" s="247"/>
      <c r="C1757" s="248"/>
      <c r="D1757" s="227" t="s">
        <v>164</v>
      </c>
      <c r="E1757" s="249" t="s">
        <v>19</v>
      </c>
      <c r="F1757" s="250" t="s">
        <v>167</v>
      </c>
      <c r="G1757" s="248"/>
      <c r="H1757" s="251">
        <v>17.279</v>
      </c>
      <c r="I1757" s="252"/>
      <c r="J1757" s="248"/>
      <c r="K1757" s="248"/>
      <c r="L1757" s="253"/>
      <c r="M1757" s="254"/>
      <c r="N1757" s="255"/>
      <c r="O1757" s="255"/>
      <c r="P1757" s="255"/>
      <c r="Q1757" s="255"/>
      <c r="R1757" s="255"/>
      <c r="S1757" s="255"/>
      <c r="T1757" s="256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57" t="s">
        <v>164</v>
      </c>
      <c r="AU1757" s="257" t="s">
        <v>79</v>
      </c>
      <c r="AV1757" s="15" t="s">
        <v>160</v>
      </c>
      <c r="AW1757" s="15" t="s">
        <v>31</v>
      </c>
      <c r="AX1757" s="15" t="s">
        <v>77</v>
      </c>
      <c r="AY1757" s="257" t="s">
        <v>153</v>
      </c>
    </row>
    <row r="1758" s="2" customFormat="1" ht="16.5" customHeight="1">
      <c r="A1758" s="41"/>
      <c r="B1758" s="42"/>
      <c r="C1758" s="207" t="s">
        <v>1649</v>
      </c>
      <c r="D1758" s="207" t="s">
        <v>155</v>
      </c>
      <c r="E1758" s="208" t="s">
        <v>1650</v>
      </c>
      <c r="F1758" s="209" t="s">
        <v>1651</v>
      </c>
      <c r="G1758" s="210" t="s">
        <v>158</v>
      </c>
      <c r="H1758" s="211">
        <v>150</v>
      </c>
      <c r="I1758" s="212"/>
      <c r="J1758" s="213">
        <f>ROUND(I1758*H1758,2)</f>
        <v>0</v>
      </c>
      <c r="K1758" s="209" t="s">
        <v>159</v>
      </c>
      <c r="L1758" s="47"/>
      <c r="M1758" s="214" t="s">
        <v>19</v>
      </c>
      <c r="N1758" s="215" t="s">
        <v>40</v>
      </c>
      <c r="O1758" s="87"/>
      <c r="P1758" s="216">
        <f>O1758*H1758</f>
        <v>0</v>
      </c>
      <c r="Q1758" s="216">
        <v>0.00025999999999999998</v>
      </c>
      <c r="R1758" s="216">
        <f>Q1758*H1758</f>
        <v>0.039</v>
      </c>
      <c r="S1758" s="216">
        <v>0.00025999999999999998</v>
      </c>
      <c r="T1758" s="217">
        <f>S1758*H1758</f>
        <v>0.039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18" t="s">
        <v>252</v>
      </c>
      <c r="AT1758" s="218" t="s">
        <v>155</v>
      </c>
      <c r="AU1758" s="218" t="s">
        <v>79</v>
      </c>
      <c r="AY1758" s="20" t="s">
        <v>153</v>
      </c>
      <c r="BE1758" s="219">
        <f>IF(N1758="základní",J1758,0)</f>
        <v>0</v>
      </c>
      <c r="BF1758" s="219">
        <f>IF(N1758="snížená",J1758,0)</f>
        <v>0</v>
      </c>
      <c r="BG1758" s="219">
        <f>IF(N1758="zákl. přenesená",J1758,0)</f>
        <v>0</v>
      </c>
      <c r="BH1758" s="219">
        <f>IF(N1758="sníž. přenesená",J1758,0)</f>
        <v>0</v>
      </c>
      <c r="BI1758" s="219">
        <f>IF(N1758="nulová",J1758,0)</f>
        <v>0</v>
      </c>
      <c r="BJ1758" s="20" t="s">
        <v>77</v>
      </c>
      <c r="BK1758" s="219">
        <f>ROUND(I1758*H1758,2)</f>
        <v>0</v>
      </c>
      <c r="BL1758" s="20" t="s">
        <v>252</v>
      </c>
      <c r="BM1758" s="218" t="s">
        <v>1652</v>
      </c>
    </row>
    <row r="1759" s="2" customFormat="1">
      <c r="A1759" s="41"/>
      <c r="B1759" s="42"/>
      <c r="C1759" s="43"/>
      <c r="D1759" s="220" t="s">
        <v>162</v>
      </c>
      <c r="E1759" s="43"/>
      <c r="F1759" s="221" t="s">
        <v>1653</v>
      </c>
      <c r="G1759" s="43"/>
      <c r="H1759" s="43"/>
      <c r="I1759" s="222"/>
      <c r="J1759" s="43"/>
      <c r="K1759" s="43"/>
      <c r="L1759" s="47"/>
      <c r="M1759" s="223"/>
      <c r="N1759" s="224"/>
      <c r="O1759" s="87"/>
      <c r="P1759" s="87"/>
      <c r="Q1759" s="87"/>
      <c r="R1759" s="87"/>
      <c r="S1759" s="87"/>
      <c r="T1759" s="88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T1759" s="20" t="s">
        <v>162</v>
      </c>
      <c r="AU1759" s="20" t="s">
        <v>79</v>
      </c>
    </row>
    <row r="1760" s="13" customFormat="1">
      <c r="A1760" s="13"/>
      <c r="B1760" s="225"/>
      <c r="C1760" s="226"/>
      <c r="D1760" s="227" t="s">
        <v>164</v>
      </c>
      <c r="E1760" s="228" t="s">
        <v>19</v>
      </c>
      <c r="F1760" s="229" t="s">
        <v>1654</v>
      </c>
      <c r="G1760" s="226"/>
      <c r="H1760" s="228" t="s">
        <v>19</v>
      </c>
      <c r="I1760" s="230"/>
      <c r="J1760" s="226"/>
      <c r="K1760" s="226"/>
      <c r="L1760" s="231"/>
      <c r="M1760" s="232"/>
      <c r="N1760" s="233"/>
      <c r="O1760" s="233"/>
      <c r="P1760" s="233"/>
      <c r="Q1760" s="233"/>
      <c r="R1760" s="233"/>
      <c r="S1760" s="233"/>
      <c r="T1760" s="23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5" t="s">
        <v>164</v>
      </c>
      <c r="AU1760" s="235" t="s">
        <v>79</v>
      </c>
      <c r="AV1760" s="13" t="s">
        <v>77</v>
      </c>
      <c r="AW1760" s="13" t="s">
        <v>31</v>
      </c>
      <c r="AX1760" s="13" t="s">
        <v>69</v>
      </c>
      <c r="AY1760" s="235" t="s">
        <v>153</v>
      </c>
    </row>
    <row r="1761" s="14" customFormat="1">
      <c r="A1761" s="14"/>
      <c r="B1761" s="236"/>
      <c r="C1761" s="237"/>
      <c r="D1761" s="227" t="s">
        <v>164</v>
      </c>
      <c r="E1761" s="238" t="s">
        <v>19</v>
      </c>
      <c r="F1761" s="239" t="s">
        <v>1655</v>
      </c>
      <c r="G1761" s="237"/>
      <c r="H1761" s="240">
        <v>150</v>
      </c>
      <c r="I1761" s="241"/>
      <c r="J1761" s="237"/>
      <c r="K1761" s="237"/>
      <c r="L1761" s="242"/>
      <c r="M1761" s="243"/>
      <c r="N1761" s="244"/>
      <c r="O1761" s="244"/>
      <c r="P1761" s="244"/>
      <c r="Q1761" s="244"/>
      <c r="R1761" s="244"/>
      <c r="S1761" s="244"/>
      <c r="T1761" s="245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46" t="s">
        <v>164</v>
      </c>
      <c r="AU1761" s="246" t="s">
        <v>79</v>
      </c>
      <c r="AV1761" s="14" t="s">
        <v>79</v>
      </c>
      <c r="AW1761" s="14" t="s">
        <v>31</v>
      </c>
      <c r="AX1761" s="14" t="s">
        <v>69</v>
      </c>
      <c r="AY1761" s="246" t="s">
        <v>153</v>
      </c>
    </row>
    <row r="1762" s="15" customFormat="1">
      <c r="A1762" s="15"/>
      <c r="B1762" s="247"/>
      <c r="C1762" s="248"/>
      <c r="D1762" s="227" t="s">
        <v>164</v>
      </c>
      <c r="E1762" s="249" t="s">
        <v>19</v>
      </c>
      <c r="F1762" s="250" t="s">
        <v>167</v>
      </c>
      <c r="G1762" s="248"/>
      <c r="H1762" s="251">
        <v>150</v>
      </c>
      <c r="I1762" s="252"/>
      <c r="J1762" s="248"/>
      <c r="K1762" s="248"/>
      <c r="L1762" s="253"/>
      <c r="M1762" s="254"/>
      <c r="N1762" s="255"/>
      <c r="O1762" s="255"/>
      <c r="P1762" s="255"/>
      <c r="Q1762" s="255"/>
      <c r="R1762" s="255"/>
      <c r="S1762" s="255"/>
      <c r="T1762" s="256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57" t="s">
        <v>164</v>
      </c>
      <c r="AU1762" s="257" t="s">
        <v>79</v>
      </c>
      <c r="AV1762" s="15" t="s">
        <v>160</v>
      </c>
      <c r="AW1762" s="15" t="s">
        <v>31</v>
      </c>
      <c r="AX1762" s="15" t="s">
        <v>77</v>
      </c>
      <c r="AY1762" s="257" t="s">
        <v>153</v>
      </c>
    </row>
    <row r="1763" s="2" customFormat="1" ht="33" customHeight="1">
      <c r="A1763" s="41"/>
      <c r="B1763" s="42"/>
      <c r="C1763" s="207" t="s">
        <v>1656</v>
      </c>
      <c r="D1763" s="207" t="s">
        <v>155</v>
      </c>
      <c r="E1763" s="208" t="s">
        <v>1657</v>
      </c>
      <c r="F1763" s="209" t="s">
        <v>1658</v>
      </c>
      <c r="G1763" s="210" t="s">
        <v>225</v>
      </c>
      <c r="H1763" s="211">
        <v>0.042000000000000003</v>
      </c>
      <c r="I1763" s="212"/>
      <c r="J1763" s="213">
        <f>ROUND(I1763*H1763,2)</f>
        <v>0</v>
      </c>
      <c r="K1763" s="209" t="s">
        <v>159</v>
      </c>
      <c r="L1763" s="47"/>
      <c r="M1763" s="214" t="s">
        <v>19</v>
      </c>
      <c r="N1763" s="215" t="s">
        <v>40</v>
      </c>
      <c r="O1763" s="87"/>
      <c r="P1763" s="216">
        <f>O1763*H1763</f>
        <v>0</v>
      </c>
      <c r="Q1763" s="216">
        <v>0</v>
      </c>
      <c r="R1763" s="216">
        <f>Q1763*H1763</f>
        <v>0</v>
      </c>
      <c r="S1763" s="216">
        <v>0</v>
      </c>
      <c r="T1763" s="217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18" t="s">
        <v>252</v>
      </c>
      <c r="AT1763" s="218" t="s">
        <v>155</v>
      </c>
      <c r="AU1763" s="218" t="s">
        <v>79</v>
      </c>
      <c r="AY1763" s="20" t="s">
        <v>153</v>
      </c>
      <c r="BE1763" s="219">
        <f>IF(N1763="základní",J1763,0)</f>
        <v>0</v>
      </c>
      <c r="BF1763" s="219">
        <f>IF(N1763="snížená",J1763,0)</f>
        <v>0</v>
      </c>
      <c r="BG1763" s="219">
        <f>IF(N1763="zákl. přenesená",J1763,0)</f>
        <v>0</v>
      </c>
      <c r="BH1763" s="219">
        <f>IF(N1763="sníž. přenesená",J1763,0)</f>
        <v>0</v>
      </c>
      <c r="BI1763" s="219">
        <f>IF(N1763="nulová",J1763,0)</f>
        <v>0</v>
      </c>
      <c r="BJ1763" s="20" t="s">
        <v>77</v>
      </c>
      <c r="BK1763" s="219">
        <f>ROUND(I1763*H1763,2)</f>
        <v>0</v>
      </c>
      <c r="BL1763" s="20" t="s">
        <v>252</v>
      </c>
      <c r="BM1763" s="218" t="s">
        <v>1659</v>
      </c>
    </row>
    <row r="1764" s="2" customFormat="1">
      <c r="A1764" s="41"/>
      <c r="B1764" s="42"/>
      <c r="C1764" s="43"/>
      <c r="D1764" s="220" t="s">
        <v>162</v>
      </c>
      <c r="E1764" s="43"/>
      <c r="F1764" s="221" t="s">
        <v>1660</v>
      </c>
      <c r="G1764" s="43"/>
      <c r="H1764" s="43"/>
      <c r="I1764" s="222"/>
      <c r="J1764" s="43"/>
      <c r="K1764" s="43"/>
      <c r="L1764" s="47"/>
      <c r="M1764" s="223"/>
      <c r="N1764" s="224"/>
      <c r="O1764" s="87"/>
      <c r="P1764" s="87"/>
      <c r="Q1764" s="87"/>
      <c r="R1764" s="87"/>
      <c r="S1764" s="87"/>
      <c r="T1764" s="88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T1764" s="20" t="s">
        <v>162</v>
      </c>
      <c r="AU1764" s="20" t="s">
        <v>79</v>
      </c>
    </row>
    <row r="1765" s="2" customFormat="1" ht="37.8" customHeight="1">
      <c r="A1765" s="41"/>
      <c r="B1765" s="42"/>
      <c r="C1765" s="207" t="s">
        <v>1661</v>
      </c>
      <c r="D1765" s="207" t="s">
        <v>155</v>
      </c>
      <c r="E1765" s="208" t="s">
        <v>1662</v>
      </c>
      <c r="F1765" s="209" t="s">
        <v>1663</v>
      </c>
      <c r="G1765" s="210" t="s">
        <v>225</v>
      </c>
      <c r="H1765" s="211">
        <v>0.042000000000000003</v>
      </c>
      <c r="I1765" s="212"/>
      <c r="J1765" s="213">
        <f>ROUND(I1765*H1765,2)</f>
        <v>0</v>
      </c>
      <c r="K1765" s="209" t="s">
        <v>159</v>
      </c>
      <c r="L1765" s="47"/>
      <c r="M1765" s="214" t="s">
        <v>19</v>
      </c>
      <c r="N1765" s="215" t="s">
        <v>40</v>
      </c>
      <c r="O1765" s="87"/>
      <c r="P1765" s="216">
        <f>O1765*H1765</f>
        <v>0</v>
      </c>
      <c r="Q1765" s="216">
        <v>0</v>
      </c>
      <c r="R1765" s="216">
        <f>Q1765*H1765</f>
        <v>0</v>
      </c>
      <c r="S1765" s="216">
        <v>0</v>
      </c>
      <c r="T1765" s="217">
        <f>S1765*H1765</f>
        <v>0</v>
      </c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R1765" s="218" t="s">
        <v>252</v>
      </c>
      <c r="AT1765" s="218" t="s">
        <v>155</v>
      </c>
      <c r="AU1765" s="218" t="s">
        <v>79</v>
      </c>
      <c r="AY1765" s="20" t="s">
        <v>153</v>
      </c>
      <c r="BE1765" s="219">
        <f>IF(N1765="základní",J1765,0)</f>
        <v>0</v>
      </c>
      <c r="BF1765" s="219">
        <f>IF(N1765="snížená",J1765,0)</f>
        <v>0</v>
      </c>
      <c r="BG1765" s="219">
        <f>IF(N1765="zákl. přenesená",J1765,0)</f>
        <v>0</v>
      </c>
      <c r="BH1765" s="219">
        <f>IF(N1765="sníž. přenesená",J1765,0)</f>
        <v>0</v>
      </c>
      <c r="BI1765" s="219">
        <f>IF(N1765="nulová",J1765,0)</f>
        <v>0</v>
      </c>
      <c r="BJ1765" s="20" t="s">
        <v>77</v>
      </c>
      <c r="BK1765" s="219">
        <f>ROUND(I1765*H1765,2)</f>
        <v>0</v>
      </c>
      <c r="BL1765" s="20" t="s">
        <v>252</v>
      </c>
      <c r="BM1765" s="218" t="s">
        <v>1664</v>
      </c>
    </row>
    <row r="1766" s="2" customFormat="1">
      <c r="A1766" s="41"/>
      <c r="B1766" s="42"/>
      <c r="C1766" s="43"/>
      <c r="D1766" s="220" t="s">
        <v>162</v>
      </c>
      <c r="E1766" s="43"/>
      <c r="F1766" s="221" t="s">
        <v>1665</v>
      </c>
      <c r="G1766" s="43"/>
      <c r="H1766" s="43"/>
      <c r="I1766" s="222"/>
      <c r="J1766" s="43"/>
      <c r="K1766" s="43"/>
      <c r="L1766" s="47"/>
      <c r="M1766" s="223"/>
      <c r="N1766" s="224"/>
      <c r="O1766" s="87"/>
      <c r="P1766" s="87"/>
      <c r="Q1766" s="87"/>
      <c r="R1766" s="87"/>
      <c r="S1766" s="87"/>
      <c r="T1766" s="88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T1766" s="20" t="s">
        <v>162</v>
      </c>
      <c r="AU1766" s="20" t="s">
        <v>79</v>
      </c>
    </row>
    <row r="1767" s="12" customFormat="1" ht="22.8" customHeight="1">
      <c r="A1767" s="12"/>
      <c r="B1767" s="191"/>
      <c r="C1767" s="192"/>
      <c r="D1767" s="193" t="s">
        <v>68</v>
      </c>
      <c r="E1767" s="205" t="s">
        <v>1666</v>
      </c>
      <c r="F1767" s="205" t="s">
        <v>1667</v>
      </c>
      <c r="G1767" s="192"/>
      <c r="H1767" s="192"/>
      <c r="I1767" s="195"/>
      <c r="J1767" s="206">
        <f>BK1767</f>
        <v>0</v>
      </c>
      <c r="K1767" s="192"/>
      <c r="L1767" s="197"/>
      <c r="M1767" s="198"/>
      <c r="N1767" s="199"/>
      <c r="O1767" s="199"/>
      <c r="P1767" s="200">
        <f>SUM(P1768:P1914)</f>
        <v>0</v>
      </c>
      <c r="Q1767" s="199"/>
      <c r="R1767" s="200">
        <f>SUM(R1768:R1914)</f>
        <v>0.63529000000000002</v>
      </c>
      <c r="S1767" s="199"/>
      <c r="T1767" s="201">
        <f>SUM(T1768:T1914)</f>
        <v>0</v>
      </c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R1767" s="202" t="s">
        <v>79</v>
      </c>
      <c r="AT1767" s="203" t="s">
        <v>68</v>
      </c>
      <c r="AU1767" s="203" t="s">
        <v>77</v>
      </c>
      <c r="AY1767" s="202" t="s">
        <v>153</v>
      </c>
      <c r="BK1767" s="204">
        <f>SUM(BK1768:BK1914)</f>
        <v>0</v>
      </c>
    </row>
    <row r="1768" s="2" customFormat="1" ht="16.5" customHeight="1">
      <c r="A1768" s="41"/>
      <c r="B1768" s="42"/>
      <c r="C1768" s="207" t="s">
        <v>1668</v>
      </c>
      <c r="D1768" s="207" t="s">
        <v>155</v>
      </c>
      <c r="E1768" s="208" t="s">
        <v>1669</v>
      </c>
      <c r="F1768" s="209" t="s">
        <v>1670</v>
      </c>
      <c r="G1768" s="210" t="s">
        <v>371</v>
      </c>
      <c r="H1768" s="211">
        <v>32.899999999999999</v>
      </c>
      <c r="I1768" s="212"/>
      <c r="J1768" s="213">
        <f>ROUND(I1768*H1768,2)</f>
        <v>0</v>
      </c>
      <c r="K1768" s="209" t="s">
        <v>19</v>
      </c>
      <c r="L1768" s="47"/>
      <c r="M1768" s="214" t="s">
        <v>19</v>
      </c>
      <c r="N1768" s="215" t="s">
        <v>40</v>
      </c>
      <c r="O1768" s="87"/>
      <c r="P1768" s="216">
        <f>O1768*H1768</f>
        <v>0</v>
      </c>
      <c r="Q1768" s="216">
        <v>0</v>
      </c>
      <c r="R1768" s="216">
        <f>Q1768*H1768</f>
        <v>0</v>
      </c>
      <c r="S1768" s="216">
        <v>0</v>
      </c>
      <c r="T1768" s="217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18" t="s">
        <v>252</v>
      </c>
      <c r="AT1768" s="218" t="s">
        <v>155</v>
      </c>
      <c r="AU1768" s="218" t="s">
        <v>79</v>
      </c>
      <c r="AY1768" s="20" t="s">
        <v>153</v>
      </c>
      <c r="BE1768" s="219">
        <f>IF(N1768="základní",J1768,0)</f>
        <v>0</v>
      </c>
      <c r="BF1768" s="219">
        <f>IF(N1768="snížená",J1768,0)</f>
        <v>0</v>
      </c>
      <c r="BG1768" s="219">
        <f>IF(N1768="zákl. přenesená",J1768,0)</f>
        <v>0</v>
      </c>
      <c r="BH1768" s="219">
        <f>IF(N1768="sníž. přenesená",J1768,0)</f>
        <v>0</v>
      </c>
      <c r="BI1768" s="219">
        <f>IF(N1768="nulová",J1768,0)</f>
        <v>0</v>
      </c>
      <c r="BJ1768" s="20" t="s">
        <v>77</v>
      </c>
      <c r="BK1768" s="219">
        <f>ROUND(I1768*H1768,2)</f>
        <v>0</v>
      </c>
      <c r="BL1768" s="20" t="s">
        <v>252</v>
      </c>
      <c r="BM1768" s="218" t="s">
        <v>1671</v>
      </c>
    </row>
    <row r="1769" s="13" customFormat="1">
      <c r="A1769" s="13"/>
      <c r="B1769" s="225"/>
      <c r="C1769" s="226"/>
      <c r="D1769" s="227" t="s">
        <v>164</v>
      </c>
      <c r="E1769" s="228" t="s">
        <v>19</v>
      </c>
      <c r="F1769" s="229" t="s">
        <v>1672</v>
      </c>
      <c r="G1769" s="226"/>
      <c r="H1769" s="228" t="s">
        <v>19</v>
      </c>
      <c r="I1769" s="230"/>
      <c r="J1769" s="226"/>
      <c r="K1769" s="226"/>
      <c r="L1769" s="231"/>
      <c r="M1769" s="232"/>
      <c r="N1769" s="233"/>
      <c r="O1769" s="233"/>
      <c r="P1769" s="233"/>
      <c r="Q1769" s="233"/>
      <c r="R1769" s="233"/>
      <c r="S1769" s="233"/>
      <c r="T1769" s="23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5" t="s">
        <v>164</v>
      </c>
      <c r="AU1769" s="235" t="s">
        <v>79</v>
      </c>
      <c r="AV1769" s="13" t="s">
        <v>77</v>
      </c>
      <c r="AW1769" s="13" t="s">
        <v>31</v>
      </c>
      <c r="AX1769" s="13" t="s">
        <v>69</v>
      </c>
      <c r="AY1769" s="235" t="s">
        <v>153</v>
      </c>
    </row>
    <row r="1770" s="14" customFormat="1">
      <c r="A1770" s="14"/>
      <c r="B1770" s="236"/>
      <c r="C1770" s="237"/>
      <c r="D1770" s="227" t="s">
        <v>164</v>
      </c>
      <c r="E1770" s="238" t="s">
        <v>19</v>
      </c>
      <c r="F1770" s="239" t="s">
        <v>1673</v>
      </c>
      <c r="G1770" s="237"/>
      <c r="H1770" s="240">
        <v>32.899999999999999</v>
      </c>
      <c r="I1770" s="241"/>
      <c r="J1770" s="237"/>
      <c r="K1770" s="237"/>
      <c r="L1770" s="242"/>
      <c r="M1770" s="243"/>
      <c r="N1770" s="244"/>
      <c r="O1770" s="244"/>
      <c r="P1770" s="244"/>
      <c r="Q1770" s="244"/>
      <c r="R1770" s="244"/>
      <c r="S1770" s="244"/>
      <c r="T1770" s="245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46" t="s">
        <v>164</v>
      </c>
      <c r="AU1770" s="246" t="s">
        <v>79</v>
      </c>
      <c r="AV1770" s="14" t="s">
        <v>79</v>
      </c>
      <c r="AW1770" s="14" t="s">
        <v>31</v>
      </c>
      <c r="AX1770" s="14" t="s">
        <v>69</v>
      </c>
      <c r="AY1770" s="246" t="s">
        <v>153</v>
      </c>
    </row>
    <row r="1771" s="15" customFormat="1">
      <c r="A1771" s="15"/>
      <c r="B1771" s="247"/>
      <c r="C1771" s="248"/>
      <c r="D1771" s="227" t="s">
        <v>164</v>
      </c>
      <c r="E1771" s="249" t="s">
        <v>19</v>
      </c>
      <c r="F1771" s="250" t="s">
        <v>167</v>
      </c>
      <c r="G1771" s="248"/>
      <c r="H1771" s="251">
        <v>32.899999999999999</v>
      </c>
      <c r="I1771" s="252"/>
      <c r="J1771" s="248"/>
      <c r="K1771" s="248"/>
      <c r="L1771" s="253"/>
      <c r="M1771" s="254"/>
      <c r="N1771" s="255"/>
      <c r="O1771" s="255"/>
      <c r="P1771" s="255"/>
      <c r="Q1771" s="255"/>
      <c r="R1771" s="255"/>
      <c r="S1771" s="255"/>
      <c r="T1771" s="256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57" t="s">
        <v>164</v>
      </c>
      <c r="AU1771" s="257" t="s">
        <v>79</v>
      </c>
      <c r="AV1771" s="15" t="s">
        <v>160</v>
      </c>
      <c r="AW1771" s="15" t="s">
        <v>31</v>
      </c>
      <c r="AX1771" s="15" t="s">
        <v>77</v>
      </c>
      <c r="AY1771" s="257" t="s">
        <v>153</v>
      </c>
    </row>
    <row r="1772" s="2" customFormat="1" ht="16.5" customHeight="1">
      <c r="A1772" s="41"/>
      <c r="B1772" s="42"/>
      <c r="C1772" s="207" t="s">
        <v>1674</v>
      </c>
      <c r="D1772" s="207" t="s">
        <v>155</v>
      </c>
      <c r="E1772" s="208" t="s">
        <v>1675</v>
      </c>
      <c r="F1772" s="209" t="s">
        <v>1676</v>
      </c>
      <c r="G1772" s="210" t="s">
        <v>158</v>
      </c>
      <c r="H1772" s="211">
        <v>1</v>
      </c>
      <c r="I1772" s="212"/>
      <c r="J1772" s="213">
        <f>ROUND(I1772*H1772,2)</f>
        <v>0</v>
      </c>
      <c r="K1772" s="209" t="s">
        <v>19</v>
      </c>
      <c r="L1772" s="47"/>
      <c r="M1772" s="214" t="s">
        <v>19</v>
      </c>
      <c r="N1772" s="215" t="s">
        <v>40</v>
      </c>
      <c r="O1772" s="87"/>
      <c r="P1772" s="216">
        <f>O1772*H1772</f>
        <v>0</v>
      </c>
      <c r="Q1772" s="216">
        <v>0</v>
      </c>
      <c r="R1772" s="216">
        <f>Q1772*H1772</f>
        <v>0</v>
      </c>
      <c r="S1772" s="216">
        <v>0</v>
      </c>
      <c r="T1772" s="217">
        <f>S1772*H1772</f>
        <v>0</v>
      </c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R1772" s="218" t="s">
        <v>252</v>
      </c>
      <c r="AT1772" s="218" t="s">
        <v>155</v>
      </c>
      <c r="AU1772" s="218" t="s">
        <v>79</v>
      </c>
      <c r="AY1772" s="20" t="s">
        <v>153</v>
      </c>
      <c r="BE1772" s="219">
        <f>IF(N1772="základní",J1772,0)</f>
        <v>0</v>
      </c>
      <c r="BF1772" s="219">
        <f>IF(N1772="snížená",J1772,0)</f>
        <v>0</v>
      </c>
      <c r="BG1772" s="219">
        <f>IF(N1772="zákl. přenesená",J1772,0)</f>
        <v>0</v>
      </c>
      <c r="BH1772" s="219">
        <f>IF(N1772="sníž. přenesená",J1772,0)</f>
        <v>0</v>
      </c>
      <c r="BI1772" s="219">
        <f>IF(N1772="nulová",J1772,0)</f>
        <v>0</v>
      </c>
      <c r="BJ1772" s="20" t="s">
        <v>77</v>
      </c>
      <c r="BK1772" s="219">
        <f>ROUND(I1772*H1772,2)</f>
        <v>0</v>
      </c>
      <c r="BL1772" s="20" t="s">
        <v>252</v>
      </c>
      <c r="BM1772" s="218" t="s">
        <v>1677</v>
      </c>
    </row>
    <row r="1773" s="13" customFormat="1">
      <c r="A1773" s="13"/>
      <c r="B1773" s="225"/>
      <c r="C1773" s="226"/>
      <c r="D1773" s="227" t="s">
        <v>164</v>
      </c>
      <c r="E1773" s="228" t="s">
        <v>19</v>
      </c>
      <c r="F1773" s="229" t="s">
        <v>1678</v>
      </c>
      <c r="G1773" s="226"/>
      <c r="H1773" s="228" t="s">
        <v>19</v>
      </c>
      <c r="I1773" s="230"/>
      <c r="J1773" s="226"/>
      <c r="K1773" s="226"/>
      <c r="L1773" s="231"/>
      <c r="M1773" s="232"/>
      <c r="N1773" s="233"/>
      <c r="O1773" s="233"/>
      <c r="P1773" s="233"/>
      <c r="Q1773" s="233"/>
      <c r="R1773" s="233"/>
      <c r="S1773" s="233"/>
      <c r="T1773" s="23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5" t="s">
        <v>164</v>
      </c>
      <c r="AU1773" s="235" t="s">
        <v>79</v>
      </c>
      <c r="AV1773" s="13" t="s">
        <v>77</v>
      </c>
      <c r="AW1773" s="13" t="s">
        <v>31</v>
      </c>
      <c r="AX1773" s="13" t="s">
        <v>69</v>
      </c>
      <c r="AY1773" s="235" t="s">
        <v>153</v>
      </c>
    </row>
    <row r="1774" s="14" customFormat="1">
      <c r="A1774" s="14"/>
      <c r="B1774" s="236"/>
      <c r="C1774" s="237"/>
      <c r="D1774" s="227" t="s">
        <v>164</v>
      </c>
      <c r="E1774" s="238" t="s">
        <v>19</v>
      </c>
      <c r="F1774" s="239" t="s">
        <v>77</v>
      </c>
      <c r="G1774" s="237"/>
      <c r="H1774" s="240">
        <v>1</v>
      </c>
      <c r="I1774" s="241"/>
      <c r="J1774" s="237"/>
      <c r="K1774" s="237"/>
      <c r="L1774" s="242"/>
      <c r="M1774" s="243"/>
      <c r="N1774" s="244"/>
      <c r="O1774" s="244"/>
      <c r="P1774" s="244"/>
      <c r="Q1774" s="244"/>
      <c r="R1774" s="244"/>
      <c r="S1774" s="244"/>
      <c r="T1774" s="245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46" t="s">
        <v>164</v>
      </c>
      <c r="AU1774" s="246" t="s">
        <v>79</v>
      </c>
      <c r="AV1774" s="14" t="s">
        <v>79</v>
      </c>
      <c r="AW1774" s="14" t="s">
        <v>31</v>
      </c>
      <c r="AX1774" s="14" t="s">
        <v>69</v>
      </c>
      <c r="AY1774" s="246" t="s">
        <v>153</v>
      </c>
    </row>
    <row r="1775" s="15" customFormat="1">
      <c r="A1775" s="15"/>
      <c r="B1775" s="247"/>
      <c r="C1775" s="248"/>
      <c r="D1775" s="227" t="s">
        <v>164</v>
      </c>
      <c r="E1775" s="249" t="s">
        <v>19</v>
      </c>
      <c r="F1775" s="250" t="s">
        <v>167</v>
      </c>
      <c r="G1775" s="248"/>
      <c r="H1775" s="251">
        <v>1</v>
      </c>
      <c r="I1775" s="252"/>
      <c r="J1775" s="248"/>
      <c r="K1775" s="248"/>
      <c r="L1775" s="253"/>
      <c r="M1775" s="254"/>
      <c r="N1775" s="255"/>
      <c r="O1775" s="255"/>
      <c r="P1775" s="255"/>
      <c r="Q1775" s="255"/>
      <c r="R1775" s="255"/>
      <c r="S1775" s="255"/>
      <c r="T1775" s="256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57" t="s">
        <v>164</v>
      </c>
      <c r="AU1775" s="257" t="s">
        <v>79</v>
      </c>
      <c r="AV1775" s="15" t="s">
        <v>160</v>
      </c>
      <c r="AW1775" s="15" t="s">
        <v>31</v>
      </c>
      <c r="AX1775" s="15" t="s">
        <v>77</v>
      </c>
      <c r="AY1775" s="257" t="s">
        <v>153</v>
      </c>
    </row>
    <row r="1776" s="2" customFormat="1" ht="24.15" customHeight="1">
      <c r="A1776" s="41"/>
      <c r="B1776" s="42"/>
      <c r="C1776" s="207" t="s">
        <v>1679</v>
      </c>
      <c r="D1776" s="207" t="s">
        <v>155</v>
      </c>
      <c r="E1776" s="208" t="s">
        <v>1680</v>
      </c>
      <c r="F1776" s="209" t="s">
        <v>1681</v>
      </c>
      <c r="G1776" s="210" t="s">
        <v>158</v>
      </c>
      <c r="H1776" s="211">
        <v>3</v>
      </c>
      <c r="I1776" s="212"/>
      <c r="J1776" s="213">
        <f>ROUND(I1776*H1776,2)</f>
        <v>0</v>
      </c>
      <c r="K1776" s="209" t="s">
        <v>159</v>
      </c>
      <c r="L1776" s="47"/>
      <c r="M1776" s="214" t="s">
        <v>19</v>
      </c>
      <c r="N1776" s="215" t="s">
        <v>40</v>
      </c>
      <c r="O1776" s="87"/>
      <c r="P1776" s="216">
        <f>O1776*H1776</f>
        <v>0</v>
      </c>
      <c r="Q1776" s="216">
        <v>0.00025999999999999998</v>
      </c>
      <c r="R1776" s="216">
        <f>Q1776*H1776</f>
        <v>0.00077999999999999988</v>
      </c>
      <c r="S1776" s="216">
        <v>0</v>
      </c>
      <c r="T1776" s="217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18" t="s">
        <v>252</v>
      </c>
      <c r="AT1776" s="218" t="s">
        <v>155</v>
      </c>
      <c r="AU1776" s="218" t="s">
        <v>79</v>
      </c>
      <c r="AY1776" s="20" t="s">
        <v>153</v>
      </c>
      <c r="BE1776" s="219">
        <f>IF(N1776="základní",J1776,0)</f>
        <v>0</v>
      </c>
      <c r="BF1776" s="219">
        <f>IF(N1776="snížená",J1776,0)</f>
        <v>0</v>
      </c>
      <c r="BG1776" s="219">
        <f>IF(N1776="zákl. přenesená",J1776,0)</f>
        <v>0</v>
      </c>
      <c r="BH1776" s="219">
        <f>IF(N1776="sníž. přenesená",J1776,0)</f>
        <v>0</v>
      </c>
      <c r="BI1776" s="219">
        <f>IF(N1776="nulová",J1776,0)</f>
        <v>0</v>
      </c>
      <c r="BJ1776" s="20" t="s">
        <v>77</v>
      </c>
      <c r="BK1776" s="219">
        <f>ROUND(I1776*H1776,2)</f>
        <v>0</v>
      </c>
      <c r="BL1776" s="20" t="s">
        <v>252</v>
      </c>
      <c r="BM1776" s="218" t="s">
        <v>1682</v>
      </c>
    </row>
    <row r="1777" s="2" customFormat="1">
      <c r="A1777" s="41"/>
      <c r="B1777" s="42"/>
      <c r="C1777" s="43"/>
      <c r="D1777" s="220" t="s">
        <v>162</v>
      </c>
      <c r="E1777" s="43"/>
      <c r="F1777" s="221" t="s">
        <v>1683</v>
      </c>
      <c r="G1777" s="43"/>
      <c r="H1777" s="43"/>
      <c r="I1777" s="222"/>
      <c r="J1777" s="43"/>
      <c r="K1777" s="43"/>
      <c r="L1777" s="47"/>
      <c r="M1777" s="223"/>
      <c r="N1777" s="224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T1777" s="20" t="s">
        <v>162</v>
      </c>
      <c r="AU1777" s="20" t="s">
        <v>79</v>
      </c>
    </row>
    <row r="1778" s="13" customFormat="1">
      <c r="A1778" s="13"/>
      <c r="B1778" s="225"/>
      <c r="C1778" s="226"/>
      <c r="D1778" s="227" t="s">
        <v>164</v>
      </c>
      <c r="E1778" s="228" t="s">
        <v>19</v>
      </c>
      <c r="F1778" s="229" t="s">
        <v>1684</v>
      </c>
      <c r="G1778" s="226"/>
      <c r="H1778" s="228" t="s">
        <v>19</v>
      </c>
      <c r="I1778" s="230"/>
      <c r="J1778" s="226"/>
      <c r="K1778" s="226"/>
      <c r="L1778" s="231"/>
      <c r="M1778" s="232"/>
      <c r="N1778" s="233"/>
      <c r="O1778" s="233"/>
      <c r="P1778" s="233"/>
      <c r="Q1778" s="233"/>
      <c r="R1778" s="233"/>
      <c r="S1778" s="233"/>
      <c r="T1778" s="23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5" t="s">
        <v>164</v>
      </c>
      <c r="AU1778" s="235" t="s">
        <v>79</v>
      </c>
      <c r="AV1778" s="13" t="s">
        <v>77</v>
      </c>
      <c r="AW1778" s="13" t="s">
        <v>31</v>
      </c>
      <c r="AX1778" s="13" t="s">
        <v>69</v>
      </c>
      <c r="AY1778" s="235" t="s">
        <v>153</v>
      </c>
    </row>
    <row r="1779" s="14" customFormat="1">
      <c r="A1779" s="14"/>
      <c r="B1779" s="236"/>
      <c r="C1779" s="237"/>
      <c r="D1779" s="227" t="s">
        <v>164</v>
      </c>
      <c r="E1779" s="238" t="s">
        <v>19</v>
      </c>
      <c r="F1779" s="239" t="s">
        <v>1685</v>
      </c>
      <c r="G1779" s="237"/>
      <c r="H1779" s="240">
        <v>3</v>
      </c>
      <c r="I1779" s="241"/>
      <c r="J1779" s="237"/>
      <c r="K1779" s="237"/>
      <c r="L1779" s="242"/>
      <c r="M1779" s="243"/>
      <c r="N1779" s="244"/>
      <c r="O1779" s="244"/>
      <c r="P1779" s="244"/>
      <c r="Q1779" s="244"/>
      <c r="R1779" s="244"/>
      <c r="S1779" s="244"/>
      <c r="T1779" s="245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46" t="s">
        <v>164</v>
      </c>
      <c r="AU1779" s="246" t="s">
        <v>79</v>
      </c>
      <c r="AV1779" s="14" t="s">
        <v>79</v>
      </c>
      <c r="AW1779" s="14" t="s">
        <v>31</v>
      </c>
      <c r="AX1779" s="14" t="s">
        <v>69</v>
      </c>
      <c r="AY1779" s="246" t="s">
        <v>153</v>
      </c>
    </row>
    <row r="1780" s="15" customFormat="1">
      <c r="A1780" s="15"/>
      <c r="B1780" s="247"/>
      <c r="C1780" s="248"/>
      <c r="D1780" s="227" t="s">
        <v>164</v>
      </c>
      <c r="E1780" s="249" t="s">
        <v>19</v>
      </c>
      <c r="F1780" s="250" t="s">
        <v>167</v>
      </c>
      <c r="G1780" s="248"/>
      <c r="H1780" s="251">
        <v>3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57" t="s">
        <v>164</v>
      </c>
      <c r="AU1780" s="257" t="s">
        <v>79</v>
      </c>
      <c r="AV1780" s="15" t="s">
        <v>160</v>
      </c>
      <c r="AW1780" s="15" t="s">
        <v>31</v>
      </c>
      <c r="AX1780" s="15" t="s">
        <v>77</v>
      </c>
      <c r="AY1780" s="257" t="s">
        <v>153</v>
      </c>
    </row>
    <row r="1781" s="2" customFormat="1" ht="16.5" customHeight="1">
      <c r="A1781" s="41"/>
      <c r="B1781" s="42"/>
      <c r="C1781" s="258" t="s">
        <v>1686</v>
      </c>
      <c r="D1781" s="258" t="s">
        <v>253</v>
      </c>
      <c r="E1781" s="259" t="s">
        <v>1687</v>
      </c>
      <c r="F1781" s="260" t="s">
        <v>1688</v>
      </c>
      <c r="G1781" s="261" t="s">
        <v>448</v>
      </c>
      <c r="H1781" s="262">
        <v>1</v>
      </c>
      <c r="I1781" s="263"/>
      <c r="J1781" s="264">
        <f>ROUND(I1781*H1781,2)</f>
        <v>0</v>
      </c>
      <c r="K1781" s="260" t="s">
        <v>19</v>
      </c>
      <c r="L1781" s="265"/>
      <c r="M1781" s="266" t="s">
        <v>19</v>
      </c>
      <c r="N1781" s="267" t="s">
        <v>40</v>
      </c>
      <c r="O1781" s="87"/>
      <c r="P1781" s="216">
        <f>O1781*H1781</f>
        <v>0</v>
      </c>
      <c r="Q1781" s="216">
        <v>0</v>
      </c>
      <c r="R1781" s="216">
        <f>Q1781*H1781</f>
        <v>0</v>
      </c>
      <c r="S1781" s="216">
        <v>0</v>
      </c>
      <c r="T1781" s="217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18" t="s">
        <v>403</v>
      </c>
      <c r="AT1781" s="218" t="s">
        <v>253</v>
      </c>
      <c r="AU1781" s="218" t="s">
        <v>79</v>
      </c>
      <c r="AY1781" s="20" t="s">
        <v>153</v>
      </c>
      <c r="BE1781" s="219">
        <f>IF(N1781="základní",J1781,0)</f>
        <v>0</v>
      </c>
      <c r="BF1781" s="219">
        <f>IF(N1781="snížená",J1781,0)</f>
        <v>0</v>
      </c>
      <c r="BG1781" s="219">
        <f>IF(N1781="zákl. přenesená",J1781,0)</f>
        <v>0</v>
      </c>
      <c r="BH1781" s="219">
        <f>IF(N1781="sníž. přenesená",J1781,0)</f>
        <v>0</v>
      </c>
      <c r="BI1781" s="219">
        <f>IF(N1781="nulová",J1781,0)</f>
        <v>0</v>
      </c>
      <c r="BJ1781" s="20" t="s">
        <v>77</v>
      </c>
      <c r="BK1781" s="219">
        <f>ROUND(I1781*H1781,2)</f>
        <v>0</v>
      </c>
      <c r="BL1781" s="20" t="s">
        <v>252</v>
      </c>
      <c r="BM1781" s="218" t="s">
        <v>1689</v>
      </c>
    </row>
    <row r="1782" s="13" customFormat="1">
      <c r="A1782" s="13"/>
      <c r="B1782" s="225"/>
      <c r="C1782" s="226"/>
      <c r="D1782" s="227" t="s">
        <v>164</v>
      </c>
      <c r="E1782" s="228" t="s">
        <v>19</v>
      </c>
      <c r="F1782" s="229" t="s">
        <v>1690</v>
      </c>
      <c r="G1782" s="226"/>
      <c r="H1782" s="228" t="s">
        <v>19</v>
      </c>
      <c r="I1782" s="230"/>
      <c r="J1782" s="226"/>
      <c r="K1782" s="226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164</v>
      </c>
      <c r="AU1782" s="235" t="s">
        <v>79</v>
      </c>
      <c r="AV1782" s="13" t="s">
        <v>77</v>
      </c>
      <c r="AW1782" s="13" t="s">
        <v>31</v>
      </c>
      <c r="AX1782" s="13" t="s">
        <v>69</v>
      </c>
      <c r="AY1782" s="235" t="s">
        <v>153</v>
      </c>
    </row>
    <row r="1783" s="14" customFormat="1">
      <c r="A1783" s="14"/>
      <c r="B1783" s="236"/>
      <c r="C1783" s="237"/>
      <c r="D1783" s="227" t="s">
        <v>164</v>
      </c>
      <c r="E1783" s="238" t="s">
        <v>19</v>
      </c>
      <c r="F1783" s="239" t="s">
        <v>77</v>
      </c>
      <c r="G1783" s="237"/>
      <c r="H1783" s="240">
        <v>1</v>
      </c>
      <c r="I1783" s="241"/>
      <c r="J1783" s="237"/>
      <c r="K1783" s="237"/>
      <c r="L1783" s="242"/>
      <c r="M1783" s="243"/>
      <c r="N1783" s="244"/>
      <c r="O1783" s="244"/>
      <c r="P1783" s="244"/>
      <c r="Q1783" s="244"/>
      <c r="R1783" s="244"/>
      <c r="S1783" s="244"/>
      <c r="T1783" s="245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46" t="s">
        <v>164</v>
      </c>
      <c r="AU1783" s="246" t="s">
        <v>79</v>
      </c>
      <c r="AV1783" s="14" t="s">
        <v>79</v>
      </c>
      <c r="AW1783" s="14" t="s">
        <v>31</v>
      </c>
      <c r="AX1783" s="14" t="s">
        <v>69</v>
      </c>
      <c r="AY1783" s="246" t="s">
        <v>153</v>
      </c>
    </row>
    <row r="1784" s="15" customFormat="1">
      <c r="A1784" s="15"/>
      <c r="B1784" s="247"/>
      <c r="C1784" s="248"/>
      <c r="D1784" s="227" t="s">
        <v>164</v>
      </c>
      <c r="E1784" s="249" t="s">
        <v>19</v>
      </c>
      <c r="F1784" s="250" t="s">
        <v>167</v>
      </c>
      <c r="G1784" s="248"/>
      <c r="H1784" s="251">
        <v>1</v>
      </c>
      <c r="I1784" s="252"/>
      <c r="J1784" s="248"/>
      <c r="K1784" s="248"/>
      <c r="L1784" s="253"/>
      <c r="M1784" s="254"/>
      <c r="N1784" s="255"/>
      <c r="O1784" s="255"/>
      <c r="P1784" s="255"/>
      <c r="Q1784" s="255"/>
      <c r="R1784" s="255"/>
      <c r="S1784" s="255"/>
      <c r="T1784" s="256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57" t="s">
        <v>164</v>
      </c>
      <c r="AU1784" s="257" t="s">
        <v>79</v>
      </c>
      <c r="AV1784" s="15" t="s">
        <v>160</v>
      </c>
      <c r="AW1784" s="15" t="s">
        <v>31</v>
      </c>
      <c r="AX1784" s="15" t="s">
        <v>77</v>
      </c>
      <c r="AY1784" s="257" t="s">
        <v>153</v>
      </c>
    </row>
    <row r="1785" s="2" customFormat="1" ht="24.15" customHeight="1">
      <c r="A1785" s="41"/>
      <c r="B1785" s="42"/>
      <c r="C1785" s="207" t="s">
        <v>1691</v>
      </c>
      <c r="D1785" s="207" t="s">
        <v>155</v>
      </c>
      <c r="E1785" s="208" t="s">
        <v>1692</v>
      </c>
      <c r="F1785" s="209" t="s">
        <v>1693</v>
      </c>
      <c r="G1785" s="210" t="s">
        <v>195</v>
      </c>
      <c r="H1785" s="211">
        <v>18</v>
      </c>
      <c r="I1785" s="212"/>
      <c r="J1785" s="213">
        <f>ROUND(I1785*H1785,2)</f>
        <v>0</v>
      </c>
      <c r="K1785" s="209" t="s">
        <v>159</v>
      </c>
      <c r="L1785" s="47"/>
      <c r="M1785" s="214" t="s">
        <v>19</v>
      </c>
      <c r="N1785" s="215" t="s">
        <v>40</v>
      </c>
      <c r="O1785" s="87"/>
      <c r="P1785" s="216">
        <f>O1785*H1785</f>
        <v>0</v>
      </c>
      <c r="Q1785" s="216">
        <v>0</v>
      </c>
      <c r="R1785" s="216">
        <f>Q1785*H1785</f>
        <v>0</v>
      </c>
      <c r="S1785" s="216">
        <v>0</v>
      </c>
      <c r="T1785" s="217">
        <f>S1785*H1785</f>
        <v>0</v>
      </c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R1785" s="218" t="s">
        <v>252</v>
      </c>
      <c r="AT1785" s="218" t="s">
        <v>155</v>
      </c>
      <c r="AU1785" s="218" t="s">
        <v>79</v>
      </c>
      <c r="AY1785" s="20" t="s">
        <v>153</v>
      </c>
      <c r="BE1785" s="219">
        <f>IF(N1785="základní",J1785,0)</f>
        <v>0</v>
      </c>
      <c r="BF1785" s="219">
        <f>IF(N1785="snížená",J1785,0)</f>
        <v>0</v>
      </c>
      <c r="BG1785" s="219">
        <f>IF(N1785="zákl. přenesená",J1785,0)</f>
        <v>0</v>
      </c>
      <c r="BH1785" s="219">
        <f>IF(N1785="sníž. přenesená",J1785,0)</f>
        <v>0</v>
      </c>
      <c r="BI1785" s="219">
        <f>IF(N1785="nulová",J1785,0)</f>
        <v>0</v>
      </c>
      <c r="BJ1785" s="20" t="s">
        <v>77</v>
      </c>
      <c r="BK1785" s="219">
        <f>ROUND(I1785*H1785,2)</f>
        <v>0</v>
      </c>
      <c r="BL1785" s="20" t="s">
        <v>252</v>
      </c>
      <c r="BM1785" s="218" t="s">
        <v>1694</v>
      </c>
    </row>
    <row r="1786" s="2" customFormat="1">
      <c r="A1786" s="41"/>
      <c r="B1786" s="42"/>
      <c r="C1786" s="43"/>
      <c r="D1786" s="220" t="s">
        <v>162</v>
      </c>
      <c r="E1786" s="43"/>
      <c r="F1786" s="221" t="s">
        <v>1695</v>
      </c>
      <c r="G1786" s="43"/>
      <c r="H1786" s="43"/>
      <c r="I1786" s="222"/>
      <c r="J1786" s="43"/>
      <c r="K1786" s="43"/>
      <c r="L1786" s="47"/>
      <c r="M1786" s="223"/>
      <c r="N1786" s="224"/>
      <c r="O1786" s="87"/>
      <c r="P1786" s="87"/>
      <c r="Q1786" s="87"/>
      <c r="R1786" s="87"/>
      <c r="S1786" s="87"/>
      <c r="T1786" s="88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T1786" s="20" t="s">
        <v>162</v>
      </c>
      <c r="AU1786" s="20" t="s">
        <v>79</v>
      </c>
    </row>
    <row r="1787" s="13" customFormat="1">
      <c r="A1787" s="13"/>
      <c r="B1787" s="225"/>
      <c r="C1787" s="226"/>
      <c r="D1787" s="227" t="s">
        <v>164</v>
      </c>
      <c r="E1787" s="228" t="s">
        <v>19</v>
      </c>
      <c r="F1787" s="229" t="s">
        <v>726</v>
      </c>
      <c r="G1787" s="226"/>
      <c r="H1787" s="228" t="s">
        <v>19</v>
      </c>
      <c r="I1787" s="230"/>
      <c r="J1787" s="226"/>
      <c r="K1787" s="226"/>
      <c r="L1787" s="231"/>
      <c r="M1787" s="232"/>
      <c r="N1787" s="233"/>
      <c r="O1787" s="233"/>
      <c r="P1787" s="233"/>
      <c r="Q1787" s="233"/>
      <c r="R1787" s="233"/>
      <c r="S1787" s="233"/>
      <c r="T1787" s="23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35" t="s">
        <v>164</v>
      </c>
      <c r="AU1787" s="235" t="s">
        <v>79</v>
      </c>
      <c r="AV1787" s="13" t="s">
        <v>77</v>
      </c>
      <c r="AW1787" s="13" t="s">
        <v>31</v>
      </c>
      <c r="AX1787" s="13" t="s">
        <v>69</v>
      </c>
      <c r="AY1787" s="235" t="s">
        <v>153</v>
      </c>
    </row>
    <row r="1788" s="13" customFormat="1">
      <c r="A1788" s="13"/>
      <c r="B1788" s="225"/>
      <c r="C1788" s="226"/>
      <c r="D1788" s="227" t="s">
        <v>164</v>
      </c>
      <c r="E1788" s="228" t="s">
        <v>19</v>
      </c>
      <c r="F1788" s="229" t="s">
        <v>752</v>
      </c>
      <c r="G1788" s="226"/>
      <c r="H1788" s="228" t="s">
        <v>19</v>
      </c>
      <c r="I1788" s="230"/>
      <c r="J1788" s="226"/>
      <c r="K1788" s="226"/>
      <c r="L1788" s="231"/>
      <c r="M1788" s="232"/>
      <c r="N1788" s="233"/>
      <c r="O1788" s="233"/>
      <c r="P1788" s="233"/>
      <c r="Q1788" s="233"/>
      <c r="R1788" s="233"/>
      <c r="S1788" s="233"/>
      <c r="T1788" s="23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5" t="s">
        <v>164</v>
      </c>
      <c r="AU1788" s="235" t="s">
        <v>79</v>
      </c>
      <c r="AV1788" s="13" t="s">
        <v>77</v>
      </c>
      <c r="AW1788" s="13" t="s">
        <v>31</v>
      </c>
      <c r="AX1788" s="13" t="s">
        <v>69</v>
      </c>
      <c r="AY1788" s="235" t="s">
        <v>153</v>
      </c>
    </row>
    <row r="1789" s="14" customFormat="1">
      <c r="A1789" s="14"/>
      <c r="B1789" s="236"/>
      <c r="C1789" s="237"/>
      <c r="D1789" s="227" t="s">
        <v>164</v>
      </c>
      <c r="E1789" s="238" t="s">
        <v>19</v>
      </c>
      <c r="F1789" s="239" t="s">
        <v>1696</v>
      </c>
      <c r="G1789" s="237"/>
      <c r="H1789" s="240">
        <v>5</v>
      </c>
      <c r="I1789" s="241"/>
      <c r="J1789" s="237"/>
      <c r="K1789" s="237"/>
      <c r="L1789" s="242"/>
      <c r="M1789" s="243"/>
      <c r="N1789" s="244"/>
      <c r="O1789" s="244"/>
      <c r="P1789" s="244"/>
      <c r="Q1789" s="244"/>
      <c r="R1789" s="244"/>
      <c r="S1789" s="244"/>
      <c r="T1789" s="245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46" t="s">
        <v>164</v>
      </c>
      <c r="AU1789" s="246" t="s">
        <v>79</v>
      </c>
      <c r="AV1789" s="14" t="s">
        <v>79</v>
      </c>
      <c r="AW1789" s="14" t="s">
        <v>31</v>
      </c>
      <c r="AX1789" s="14" t="s">
        <v>69</v>
      </c>
      <c r="AY1789" s="246" t="s">
        <v>153</v>
      </c>
    </row>
    <row r="1790" s="13" customFormat="1">
      <c r="A1790" s="13"/>
      <c r="B1790" s="225"/>
      <c r="C1790" s="226"/>
      <c r="D1790" s="227" t="s">
        <v>164</v>
      </c>
      <c r="E1790" s="228" t="s">
        <v>19</v>
      </c>
      <c r="F1790" s="229" t="s">
        <v>1479</v>
      </c>
      <c r="G1790" s="226"/>
      <c r="H1790" s="228" t="s">
        <v>19</v>
      </c>
      <c r="I1790" s="230"/>
      <c r="J1790" s="226"/>
      <c r="K1790" s="226"/>
      <c r="L1790" s="231"/>
      <c r="M1790" s="232"/>
      <c r="N1790" s="233"/>
      <c r="O1790" s="233"/>
      <c r="P1790" s="233"/>
      <c r="Q1790" s="233"/>
      <c r="R1790" s="233"/>
      <c r="S1790" s="233"/>
      <c r="T1790" s="23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5" t="s">
        <v>164</v>
      </c>
      <c r="AU1790" s="235" t="s">
        <v>79</v>
      </c>
      <c r="AV1790" s="13" t="s">
        <v>77</v>
      </c>
      <c r="AW1790" s="13" t="s">
        <v>31</v>
      </c>
      <c r="AX1790" s="13" t="s">
        <v>69</v>
      </c>
      <c r="AY1790" s="235" t="s">
        <v>153</v>
      </c>
    </row>
    <row r="1791" s="14" customFormat="1">
      <c r="A1791" s="14"/>
      <c r="B1791" s="236"/>
      <c r="C1791" s="237"/>
      <c r="D1791" s="227" t="s">
        <v>164</v>
      </c>
      <c r="E1791" s="238" t="s">
        <v>19</v>
      </c>
      <c r="F1791" s="239" t="s">
        <v>1480</v>
      </c>
      <c r="G1791" s="237"/>
      <c r="H1791" s="240">
        <v>9</v>
      </c>
      <c r="I1791" s="241"/>
      <c r="J1791" s="237"/>
      <c r="K1791" s="237"/>
      <c r="L1791" s="242"/>
      <c r="M1791" s="243"/>
      <c r="N1791" s="244"/>
      <c r="O1791" s="244"/>
      <c r="P1791" s="244"/>
      <c r="Q1791" s="244"/>
      <c r="R1791" s="244"/>
      <c r="S1791" s="244"/>
      <c r="T1791" s="245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46" t="s">
        <v>164</v>
      </c>
      <c r="AU1791" s="246" t="s">
        <v>79</v>
      </c>
      <c r="AV1791" s="14" t="s">
        <v>79</v>
      </c>
      <c r="AW1791" s="14" t="s">
        <v>31</v>
      </c>
      <c r="AX1791" s="14" t="s">
        <v>69</v>
      </c>
      <c r="AY1791" s="246" t="s">
        <v>153</v>
      </c>
    </row>
    <row r="1792" s="13" customFormat="1">
      <c r="A1792" s="13"/>
      <c r="B1792" s="225"/>
      <c r="C1792" s="226"/>
      <c r="D1792" s="227" t="s">
        <v>164</v>
      </c>
      <c r="E1792" s="228" t="s">
        <v>19</v>
      </c>
      <c r="F1792" s="229" t="s">
        <v>1481</v>
      </c>
      <c r="G1792" s="226"/>
      <c r="H1792" s="228" t="s">
        <v>19</v>
      </c>
      <c r="I1792" s="230"/>
      <c r="J1792" s="226"/>
      <c r="K1792" s="226"/>
      <c r="L1792" s="231"/>
      <c r="M1792" s="232"/>
      <c r="N1792" s="233"/>
      <c r="O1792" s="233"/>
      <c r="P1792" s="233"/>
      <c r="Q1792" s="233"/>
      <c r="R1792" s="233"/>
      <c r="S1792" s="233"/>
      <c r="T1792" s="23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5" t="s">
        <v>164</v>
      </c>
      <c r="AU1792" s="235" t="s">
        <v>79</v>
      </c>
      <c r="AV1792" s="13" t="s">
        <v>77</v>
      </c>
      <c r="AW1792" s="13" t="s">
        <v>31</v>
      </c>
      <c r="AX1792" s="13" t="s">
        <v>69</v>
      </c>
      <c r="AY1792" s="235" t="s">
        <v>153</v>
      </c>
    </row>
    <row r="1793" s="14" customFormat="1">
      <c r="A1793" s="14"/>
      <c r="B1793" s="236"/>
      <c r="C1793" s="237"/>
      <c r="D1793" s="227" t="s">
        <v>164</v>
      </c>
      <c r="E1793" s="238" t="s">
        <v>19</v>
      </c>
      <c r="F1793" s="239" t="s">
        <v>160</v>
      </c>
      <c r="G1793" s="237"/>
      <c r="H1793" s="240">
        <v>4</v>
      </c>
      <c r="I1793" s="241"/>
      <c r="J1793" s="237"/>
      <c r="K1793" s="237"/>
      <c r="L1793" s="242"/>
      <c r="M1793" s="243"/>
      <c r="N1793" s="244"/>
      <c r="O1793" s="244"/>
      <c r="P1793" s="244"/>
      <c r="Q1793" s="244"/>
      <c r="R1793" s="244"/>
      <c r="S1793" s="244"/>
      <c r="T1793" s="24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6" t="s">
        <v>164</v>
      </c>
      <c r="AU1793" s="246" t="s">
        <v>79</v>
      </c>
      <c r="AV1793" s="14" t="s">
        <v>79</v>
      </c>
      <c r="AW1793" s="14" t="s">
        <v>31</v>
      </c>
      <c r="AX1793" s="14" t="s">
        <v>69</v>
      </c>
      <c r="AY1793" s="246" t="s">
        <v>153</v>
      </c>
    </row>
    <row r="1794" s="15" customFormat="1">
      <c r="A1794" s="15"/>
      <c r="B1794" s="247"/>
      <c r="C1794" s="248"/>
      <c r="D1794" s="227" t="s">
        <v>164</v>
      </c>
      <c r="E1794" s="249" t="s">
        <v>19</v>
      </c>
      <c r="F1794" s="250" t="s">
        <v>167</v>
      </c>
      <c r="G1794" s="248"/>
      <c r="H1794" s="251">
        <v>18</v>
      </c>
      <c r="I1794" s="252"/>
      <c r="J1794" s="248"/>
      <c r="K1794" s="248"/>
      <c r="L1794" s="253"/>
      <c r="M1794" s="254"/>
      <c r="N1794" s="255"/>
      <c r="O1794" s="255"/>
      <c r="P1794" s="255"/>
      <c r="Q1794" s="255"/>
      <c r="R1794" s="255"/>
      <c r="S1794" s="255"/>
      <c r="T1794" s="256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57" t="s">
        <v>164</v>
      </c>
      <c r="AU1794" s="257" t="s">
        <v>79</v>
      </c>
      <c r="AV1794" s="15" t="s">
        <v>160</v>
      </c>
      <c r="AW1794" s="15" t="s">
        <v>31</v>
      </c>
      <c r="AX1794" s="15" t="s">
        <v>77</v>
      </c>
      <c r="AY1794" s="257" t="s">
        <v>153</v>
      </c>
    </row>
    <row r="1795" s="2" customFormat="1" ht="16.5" customHeight="1">
      <c r="A1795" s="41"/>
      <c r="B1795" s="42"/>
      <c r="C1795" s="258" t="s">
        <v>1697</v>
      </c>
      <c r="D1795" s="258" t="s">
        <v>253</v>
      </c>
      <c r="E1795" s="259" t="s">
        <v>1698</v>
      </c>
      <c r="F1795" s="260" t="s">
        <v>1699</v>
      </c>
      <c r="G1795" s="261" t="s">
        <v>195</v>
      </c>
      <c r="H1795" s="262">
        <v>5</v>
      </c>
      <c r="I1795" s="263"/>
      <c r="J1795" s="264">
        <f>ROUND(I1795*H1795,2)</f>
        <v>0</v>
      </c>
      <c r="K1795" s="260" t="s">
        <v>19</v>
      </c>
      <c r="L1795" s="265"/>
      <c r="M1795" s="266" t="s">
        <v>19</v>
      </c>
      <c r="N1795" s="267" t="s">
        <v>40</v>
      </c>
      <c r="O1795" s="87"/>
      <c r="P1795" s="216">
        <f>O1795*H1795</f>
        <v>0</v>
      </c>
      <c r="Q1795" s="216">
        <v>0.0155</v>
      </c>
      <c r="R1795" s="216">
        <f>Q1795*H1795</f>
        <v>0.077499999999999999</v>
      </c>
      <c r="S1795" s="216">
        <v>0</v>
      </c>
      <c r="T1795" s="217">
        <f>S1795*H1795</f>
        <v>0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18" t="s">
        <v>403</v>
      </c>
      <c r="AT1795" s="218" t="s">
        <v>253</v>
      </c>
      <c r="AU1795" s="218" t="s">
        <v>79</v>
      </c>
      <c r="AY1795" s="20" t="s">
        <v>153</v>
      </c>
      <c r="BE1795" s="219">
        <f>IF(N1795="základní",J1795,0)</f>
        <v>0</v>
      </c>
      <c r="BF1795" s="219">
        <f>IF(N1795="snížená",J1795,0)</f>
        <v>0</v>
      </c>
      <c r="BG1795" s="219">
        <f>IF(N1795="zákl. přenesená",J1795,0)</f>
        <v>0</v>
      </c>
      <c r="BH1795" s="219">
        <f>IF(N1795="sníž. přenesená",J1795,0)</f>
        <v>0</v>
      </c>
      <c r="BI1795" s="219">
        <f>IF(N1795="nulová",J1795,0)</f>
        <v>0</v>
      </c>
      <c r="BJ1795" s="20" t="s">
        <v>77</v>
      </c>
      <c r="BK1795" s="219">
        <f>ROUND(I1795*H1795,2)</f>
        <v>0</v>
      </c>
      <c r="BL1795" s="20" t="s">
        <v>252</v>
      </c>
      <c r="BM1795" s="218" t="s">
        <v>1700</v>
      </c>
    </row>
    <row r="1796" s="13" customFormat="1">
      <c r="A1796" s="13"/>
      <c r="B1796" s="225"/>
      <c r="C1796" s="226"/>
      <c r="D1796" s="227" t="s">
        <v>164</v>
      </c>
      <c r="E1796" s="228" t="s">
        <v>19</v>
      </c>
      <c r="F1796" s="229" t="s">
        <v>1701</v>
      </c>
      <c r="G1796" s="226"/>
      <c r="H1796" s="228" t="s">
        <v>19</v>
      </c>
      <c r="I1796" s="230"/>
      <c r="J1796" s="226"/>
      <c r="K1796" s="226"/>
      <c r="L1796" s="231"/>
      <c r="M1796" s="232"/>
      <c r="N1796" s="233"/>
      <c r="O1796" s="233"/>
      <c r="P1796" s="233"/>
      <c r="Q1796" s="233"/>
      <c r="R1796" s="233"/>
      <c r="S1796" s="233"/>
      <c r="T1796" s="23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5" t="s">
        <v>164</v>
      </c>
      <c r="AU1796" s="235" t="s">
        <v>79</v>
      </c>
      <c r="AV1796" s="13" t="s">
        <v>77</v>
      </c>
      <c r="AW1796" s="13" t="s">
        <v>31</v>
      </c>
      <c r="AX1796" s="13" t="s">
        <v>69</v>
      </c>
      <c r="AY1796" s="235" t="s">
        <v>153</v>
      </c>
    </row>
    <row r="1797" s="14" customFormat="1">
      <c r="A1797" s="14"/>
      <c r="B1797" s="236"/>
      <c r="C1797" s="237"/>
      <c r="D1797" s="227" t="s">
        <v>164</v>
      </c>
      <c r="E1797" s="238" t="s">
        <v>19</v>
      </c>
      <c r="F1797" s="239" t="s">
        <v>716</v>
      </c>
      <c r="G1797" s="237"/>
      <c r="H1797" s="240">
        <v>5</v>
      </c>
      <c r="I1797" s="241"/>
      <c r="J1797" s="237"/>
      <c r="K1797" s="237"/>
      <c r="L1797" s="242"/>
      <c r="M1797" s="243"/>
      <c r="N1797" s="244"/>
      <c r="O1797" s="244"/>
      <c r="P1797" s="244"/>
      <c r="Q1797" s="244"/>
      <c r="R1797" s="244"/>
      <c r="S1797" s="244"/>
      <c r="T1797" s="245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46" t="s">
        <v>164</v>
      </c>
      <c r="AU1797" s="246" t="s">
        <v>79</v>
      </c>
      <c r="AV1797" s="14" t="s">
        <v>79</v>
      </c>
      <c r="AW1797" s="14" t="s">
        <v>31</v>
      </c>
      <c r="AX1797" s="14" t="s">
        <v>69</v>
      </c>
      <c r="AY1797" s="246" t="s">
        <v>153</v>
      </c>
    </row>
    <row r="1798" s="15" customFormat="1">
      <c r="A1798" s="15"/>
      <c r="B1798" s="247"/>
      <c r="C1798" s="248"/>
      <c r="D1798" s="227" t="s">
        <v>164</v>
      </c>
      <c r="E1798" s="249" t="s">
        <v>19</v>
      </c>
      <c r="F1798" s="250" t="s">
        <v>167</v>
      </c>
      <c r="G1798" s="248"/>
      <c r="H1798" s="251">
        <v>5</v>
      </c>
      <c r="I1798" s="252"/>
      <c r="J1798" s="248"/>
      <c r="K1798" s="248"/>
      <c r="L1798" s="253"/>
      <c r="M1798" s="254"/>
      <c r="N1798" s="255"/>
      <c r="O1798" s="255"/>
      <c r="P1798" s="255"/>
      <c r="Q1798" s="255"/>
      <c r="R1798" s="255"/>
      <c r="S1798" s="255"/>
      <c r="T1798" s="256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57" t="s">
        <v>164</v>
      </c>
      <c r="AU1798" s="257" t="s">
        <v>79</v>
      </c>
      <c r="AV1798" s="15" t="s">
        <v>160</v>
      </c>
      <c r="AW1798" s="15" t="s">
        <v>31</v>
      </c>
      <c r="AX1798" s="15" t="s">
        <v>77</v>
      </c>
      <c r="AY1798" s="257" t="s">
        <v>153</v>
      </c>
    </row>
    <row r="1799" s="2" customFormat="1" ht="16.5" customHeight="1">
      <c r="A1799" s="41"/>
      <c r="B1799" s="42"/>
      <c r="C1799" s="258" t="s">
        <v>1702</v>
      </c>
      <c r="D1799" s="258" t="s">
        <v>253</v>
      </c>
      <c r="E1799" s="259" t="s">
        <v>1703</v>
      </c>
      <c r="F1799" s="260" t="s">
        <v>1704</v>
      </c>
      <c r="G1799" s="261" t="s">
        <v>195</v>
      </c>
      <c r="H1799" s="262">
        <v>9</v>
      </c>
      <c r="I1799" s="263"/>
      <c r="J1799" s="264">
        <f>ROUND(I1799*H1799,2)</f>
        <v>0</v>
      </c>
      <c r="K1799" s="260" t="s">
        <v>19</v>
      </c>
      <c r="L1799" s="265"/>
      <c r="M1799" s="266" t="s">
        <v>19</v>
      </c>
      <c r="N1799" s="267" t="s">
        <v>40</v>
      </c>
      <c r="O1799" s="87"/>
      <c r="P1799" s="216">
        <f>O1799*H1799</f>
        <v>0</v>
      </c>
      <c r="Q1799" s="216">
        <v>0.0155</v>
      </c>
      <c r="R1799" s="216">
        <f>Q1799*H1799</f>
        <v>0.13950000000000001</v>
      </c>
      <c r="S1799" s="216">
        <v>0</v>
      </c>
      <c r="T1799" s="217">
        <f>S1799*H1799</f>
        <v>0</v>
      </c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R1799" s="218" t="s">
        <v>403</v>
      </c>
      <c r="AT1799" s="218" t="s">
        <v>253</v>
      </c>
      <c r="AU1799" s="218" t="s">
        <v>79</v>
      </c>
      <c r="AY1799" s="20" t="s">
        <v>153</v>
      </c>
      <c r="BE1799" s="219">
        <f>IF(N1799="základní",J1799,0)</f>
        <v>0</v>
      </c>
      <c r="BF1799" s="219">
        <f>IF(N1799="snížená",J1799,0)</f>
        <v>0</v>
      </c>
      <c r="BG1799" s="219">
        <f>IF(N1799="zákl. přenesená",J1799,0)</f>
        <v>0</v>
      </c>
      <c r="BH1799" s="219">
        <f>IF(N1799="sníž. přenesená",J1799,0)</f>
        <v>0</v>
      </c>
      <c r="BI1799" s="219">
        <f>IF(N1799="nulová",J1799,0)</f>
        <v>0</v>
      </c>
      <c r="BJ1799" s="20" t="s">
        <v>77</v>
      </c>
      <c r="BK1799" s="219">
        <f>ROUND(I1799*H1799,2)</f>
        <v>0</v>
      </c>
      <c r="BL1799" s="20" t="s">
        <v>252</v>
      </c>
      <c r="BM1799" s="218" t="s">
        <v>1705</v>
      </c>
    </row>
    <row r="1800" s="13" customFormat="1">
      <c r="A1800" s="13"/>
      <c r="B1800" s="225"/>
      <c r="C1800" s="226"/>
      <c r="D1800" s="227" t="s">
        <v>164</v>
      </c>
      <c r="E1800" s="228" t="s">
        <v>19</v>
      </c>
      <c r="F1800" s="229" t="s">
        <v>1701</v>
      </c>
      <c r="G1800" s="226"/>
      <c r="H1800" s="228" t="s">
        <v>19</v>
      </c>
      <c r="I1800" s="230"/>
      <c r="J1800" s="226"/>
      <c r="K1800" s="226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164</v>
      </c>
      <c r="AU1800" s="235" t="s">
        <v>79</v>
      </c>
      <c r="AV1800" s="13" t="s">
        <v>77</v>
      </c>
      <c r="AW1800" s="13" t="s">
        <v>31</v>
      </c>
      <c r="AX1800" s="13" t="s">
        <v>69</v>
      </c>
      <c r="AY1800" s="235" t="s">
        <v>153</v>
      </c>
    </row>
    <row r="1801" s="14" customFormat="1">
      <c r="A1801" s="14"/>
      <c r="B1801" s="236"/>
      <c r="C1801" s="237"/>
      <c r="D1801" s="227" t="s">
        <v>164</v>
      </c>
      <c r="E1801" s="238" t="s">
        <v>19</v>
      </c>
      <c r="F1801" s="239" t="s">
        <v>1480</v>
      </c>
      <c r="G1801" s="237"/>
      <c r="H1801" s="240">
        <v>9</v>
      </c>
      <c r="I1801" s="241"/>
      <c r="J1801" s="237"/>
      <c r="K1801" s="237"/>
      <c r="L1801" s="242"/>
      <c r="M1801" s="243"/>
      <c r="N1801" s="244"/>
      <c r="O1801" s="244"/>
      <c r="P1801" s="244"/>
      <c r="Q1801" s="244"/>
      <c r="R1801" s="244"/>
      <c r="S1801" s="244"/>
      <c r="T1801" s="24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46" t="s">
        <v>164</v>
      </c>
      <c r="AU1801" s="246" t="s">
        <v>79</v>
      </c>
      <c r="AV1801" s="14" t="s">
        <v>79</v>
      </c>
      <c r="AW1801" s="14" t="s">
        <v>31</v>
      </c>
      <c r="AX1801" s="14" t="s">
        <v>69</v>
      </c>
      <c r="AY1801" s="246" t="s">
        <v>153</v>
      </c>
    </row>
    <row r="1802" s="15" customFormat="1">
      <c r="A1802" s="15"/>
      <c r="B1802" s="247"/>
      <c r="C1802" s="248"/>
      <c r="D1802" s="227" t="s">
        <v>164</v>
      </c>
      <c r="E1802" s="249" t="s">
        <v>19</v>
      </c>
      <c r="F1802" s="250" t="s">
        <v>167</v>
      </c>
      <c r="G1802" s="248"/>
      <c r="H1802" s="251">
        <v>9</v>
      </c>
      <c r="I1802" s="252"/>
      <c r="J1802" s="248"/>
      <c r="K1802" s="248"/>
      <c r="L1802" s="253"/>
      <c r="M1802" s="254"/>
      <c r="N1802" s="255"/>
      <c r="O1802" s="255"/>
      <c r="P1802" s="255"/>
      <c r="Q1802" s="255"/>
      <c r="R1802" s="255"/>
      <c r="S1802" s="255"/>
      <c r="T1802" s="256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57" t="s">
        <v>164</v>
      </c>
      <c r="AU1802" s="257" t="s">
        <v>79</v>
      </c>
      <c r="AV1802" s="15" t="s">
        <v>160</v>
      </c>
      <c r="AW1802" s="15" t="s">
        <v>31</v>
      </c>
      <c r="AX1802" s="15" t="s">
        <v>77</v>
      </c>
      <c r="AY1802" s="257" t="s">
        <v>153</v>
      </c>
    </row>
    <row r="1803" s="2" customFormat="1" ht="16.5" customHeight="1">
      <c r="A1803" s="41"/>
      <c r="B1803" s="42"/>
      <c r="C1803" s="258" t="s">
        <v>1706</v>
      </c>
      <c r="D1803" s="258" t="s">
        <v>253</v>
      </c>
      <c r="E1803" s="259" t="s">
        <v>1707</v>
      </c>
      <c r="F1803" s="260" t="s">
        <v>1708</v>
      </c>
      <c r="G1803" s="261" t="s">
        <v>195</v>
      </c>
      <c r="H1803" s="262">
        <v>4</v>
      </c>
      <c r="I1803" s="263"/>
      <c r="J1803" s="264">
        <f>ROUND(I1803*H1803,2)</f>
        <v>0</v>
      </c>
      <c r="K1803" s="260" t="s">
        <v>19</v>
      </c>
      <c r="L1803" s="265"/>
      <c r="M1803" s="266" t="s">
        <v>19</v>
      </c>
      <c r="N1803" s="267" t="s">
        <v>40</v>
      </c>
      <c r="O1803" s="87"/>
      <c r="P1803" s="216">
        <f>O1803*H1803</f>
        <v>0</v>
      </c>
      <c r="Q1803" s="216">
        <v>0.0155</v>
      </c>
      <c r="R1803" s="216">
        <f>Q1803*H1803</f>
        <v>0.062</v>
      </c>
      <c r="S1803" s="216">
        <v>0</v>
      </c>
      <c r="T1803" s="217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18" t="s">
        <v>403</v>
      </c>
      <c r="AT1803" s="218" t="s">
        <v>253</v>
      </c>
      <c r="AU1803" s="218" t="s">
        <v>79</v>
      </c>
      <c r="AY1803" s="20" t="s">
        <v>153</v>
      </c>
      <c r="BE1803" s="219">
        <f>IF(N1803="základní",J1803,0)</f>
        <v>0</v>
      </c>
      <c r="BF1803" s="219">
        <f>IF(N1803="snížená",J1803,0)</f>
        <v>0</v>
      </c>
      <c r="BG1803" s="219">
        <f>IF(N1803="zákl. přenesená",J1803,0)</f>
        <v>0</v>
      </c>
      <c r="BH1803" s="219">
        <f>IF(N1803="sníž. přenesená",J1803,0)</f>
        <v>0</v>
      </c>
      <c r="BI1803" s="219">
        <f>IF(N1803="nulová",J1803,0)</f>
        <v>0</v>
      </c>
      <c r="BJ1803" s="20" t="s">
        <v>77</v>
      </c>
      <c r="BK1803" s="219">
        <f>ROUND(I1803*H1803,2)</f>
        <v>0</v>
      </c>
      <c r="BL1803" s="20" t="s">
        <v>252</v>
      </c>
      <c r="BM1803" s="218" t="s">
        <v>1709</v>
      </c>
    </row>
    <row r="1804" s="13" customFormat="1">
      <c r="A1804" s="13"/>
      <c r="B1804" s="225"/>
      <c r="C1804" s="226"/>
      <c r="D1804" s="227" t="s">
        <v>164</v>
      </c>
      <c r="E1804" s="228" t="s">
        <v>19</v>
      </c>
      <c r="F1804" s="229" t="s">
        <v>1710</v>
      </c>
      <c r="G1804" s="226"/>
      <c r="H1804" s="228" t="s">
        <v>19</v>
      </c>
      <c r="I1804" s="230"/>
      <c r="J1804" s="226"/>
      <c r="K1804" s="226"/>
      <c r="L1804" s="231"/>
      <c r="M1804" s="232"/>
      <c r="N1804" s="233"/>
      <c r="O1804" s="233"/>
      <c r="P1804" s="233"/>
      <c r="Q1804" s="233"/>
      <c r="R1804" s="233"/>
      <c r="S1804" s="233"/>
      <c r="T1804" s="23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5" t="s">
        <v>164</v>
      </c>
      <c r="AU1804" s="235" t="s">
        <v>79</v>
      </c>
      <c r="AV1804" s="13" t="s">
        <v>77</v>
      </c>
      <c r="AW1804" s="13" t="s">
        <v>31</v>
      </c>
      <c r="AX1804" s="13" t="s">
        <v>69</v>
      </c>
      <c r="AY1804" s="235" t="s">
        <v>153</v>
      </c>
    </row>
    <row r="1805" s="14" customFormat="1">
      <c r="A1805" s="14"/>
      <c r="B1805" s="236"/>
      <c r="C1805" s="237"/>
      <c r="D1805" s="227" t="s">
        <v>164</v>
      </c>
      <c r="E1805" s="238" t="s">
        <v>19</v>
      </c>
      <c r="F1805" s="239" t="s">
        <v>160</v>
      </c>
      <c r="G1805" s="237"/>
      <c r="H1805" s="240">
        <v>4</v>
      </c>
      <c r="I1805" s="241"/>
      <c r="J1805" s="237"/>
      <c r="K1805" s="237"/>
      <c r="L1805" s="242"/>
      <c r="M1805" s="243"/>
      <c r="N1805" s="244"/>
      <c r="O1805" s="244"/>
      <c r="P1805" s="244"/>
      <c r="Q1805" s="244"/>
      <c r="R1805" s="244"/>
      <c r="S1805" s="244"/>
      <c r="T1805" s="245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46" t="s">
        <v>164</v>
      </c>
      <c r="AU1805" s="246" t="s">
        <v>79</v>
      </c>
      <c r="AV1805" s="14" t="s">
        <v>79</v>
      </c>
      <c r="AW1805" s="14" t="s">
        <v>31</v>
      </c>
      <c r="AX1805" s="14" t="s">
        <v>69</v>
      </c>
      <c r="AY1805" s="246" t="s">
        <v>153</v>
      </c>
    </row>
    <row r="1806" s="15" customFormat="1">
      <c r="A1806" s="15"/>
      <c r="B1806" s="247"/>
      <c r="C1806" s="248"/>
      <c r="D1806" s="227" t="s">
        <v>164</v>
      </c>
      <c r="E1806" s="249" t="s">
        <v>19</v>
      </c>
      <c r="F1806" s="250" t="s">
        <v>167</v>
      </c>
      <c r="G1806" s="248"/>
      <c r="H1806" s="251">
        <v>4</v>
      </c>
      <c r="I1806" s="252"/>
      <c r="J1806" s="248"/>
      <c r="K1806" s="248"/>
      <c r="L1806" s="253"/>
      <c r="M1806" s="254"/>
      <c r="N1806" s="255"/>
      <c r="O1806" s="255"/>
      <c r="P1806" s="255"/>
      <c r="Q1806" s="255"/>
      <c r="R1806" s="255"/>
      <c r="S1806" s="255"/>
      <c r="T1806" s="256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57" t="s">
        <v>164</v>
      </c>
      <c r="AU1806" s="257" t="s">
        <v>79</v>
      </c>
      <c r="AV1806" s="15" t="s">
        <v>160</v>
      </c>
      <c r="AW1806" s="15" t="s">
        <v>31</v>
      </c>
      <c r="AX1806" s="15" t="s">
        <v>77</v>
      </c>
      <c r="AY1806" s="257" t="s">
        <v>153</v>
      </c>
    </row>
    <row r="1807" s="2" customFormat="1" ht="24.15" customHeight="1">
      <c r="A1807" s="41"/>
      <c r="B1807" s="42"/>
      <c r="C1807" s="207" t="s">
        <v>1711</v>
      </c>
      <c r="D1807" s="207" t="s">
        <v>155</v>
      </c>
      <c r="E1807" s="208" t="s">
        <v>1712</v>
      </c>
      <c r="F1807" s="209" t="s">
        <v>1713</v>
      </c>
      <c r="G1807" s="210" t="s">
        <v>195</v>
      </c>
      <c r="H1807" s="211">
        <v>2</v>
      </c>
      <c r="I1807" s="212"/>
      <c r="J1807" s="213">
        <f>ROUND(I1807*H1807,2)</f>
        <v>0</v>
      </c>
      <c r="K1807" s="209" t="s">
        <v>159</v>
      </c>
      <c r="L1807" s="47"/>
      <c r="M1807" s="214" t="s">
        <v>19</v>
      </c>
      <c r="N1807" s="215" t="s">
        <v>40</v>
      </c>
      <c r="O1807" s="87"/>
      <c r="P1807" s="216">
        <f>O1807*H1807</f>
        <v>0</v>
      </c>
      <c r="Q1807" s="216">
        <v>0</v>
      </c>
      <c r="R1807" s="216">
        <f>Q1807*H1807</f>
        <v>0</v>
      </c>
      <c r="S1807" s="216">
        <v>0</v>
      </c>
      <c r="T1807" s="217">
        <f>S1807*H1807</f>
        <v>0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18" t="s">
        <v>252</v>
      </c>
      <c r="AT1807" s="218" t="s">
        <v>155</v>
      </c>
      <c r="AU1807" s="218" t="s">
        <v>79</v>
      </c>
      <c r="AY1807" s="20" t="s">
        <v>153</v>
      </c>
      <c r="BE1807" s="219">
        <f>IF(N1807="základní",J1807,0)</f>
        <v>0</v>
      </c>
      <c r="BF1807" s="219">
        <f>IF(N1807="snížená",J1807,0)</f>
        <v>0</v>
      </c>
      <c r="BG1807" s="219">
        <f>IF(N1807="zákl. přenesená",J1807,0)</f>
        <v>0</v>
      </c>
      <c r="BH1807" s="219">
        <f>IF(N1807="sníž. přenesená",J1807,0)</f>
        <v>0</v>
      </c>
      <c r="BI1807" s="219">
        <f>IF(N1807="nulová",J1807,0)</f>
        <v>0</v>
      </c>
      <c r="BJ1807" s="20" t="s">
        <v>77</v>
      </c>
      <c r="BK1807" s="219">
        <f>ROUND(I1807*H1807,2)</f>
        <v>0</v>
      </c>
      <c r="BL1807" s="20" t="s">
        <v>252</v>
      </c>
      <c r="BM1807" s="218" t="s">
        <v>1714</v>
      </c>
    </row>
    <row r="1808" s="2" customFormat="1">
      <c r="A1808" s="41"/>
      <c r="B1808" s="42"/>
      <c r="C1808" s="43"/>
      <c r="D1808" s="220" t="s">
        <v>162</v>
      </c>
      <c r="E1808" s="43"/>
      <c r="F1808" s="221" t="s">
        <v>1715</v>
      </c>
      <c r="G1808" s="43"/>
      <c r="H1808" s="43"/>
      <c r="I1808" s="222"/>
      <c r="J1808" s="43"/>
      <c r="K1808" s="43"/>
      <c r="L1808" s="47"/>
      <c r="M1808" s="223"/>
      <c r="N1808" s="224"/>
      <c r="O1808" s="87"/>
      <c r="P1808" s="87"/>
      <c r="Q1808" s="87"/>
      <c r="R1808" s="87"/>
      <c r="S1808" s="87"/>
      <c r="T1808" s="88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T1808" s="20" t="s">
        <v>162</v>
      </c>
      <c r="AU1808" s="20" t="s">
        <v>79</v>
      </c>
    </row>
    <row r="1809" s="13" customFormat="1">
      <c r="A1809" s="13"/>
      <c r="B1809" s="225"/>
      <c r="C1809" s="226"/>
      <c r="D1809" s="227" t="s">
        <v>164</v>
      </c>
      <c r="E1809" s="228" t="s">
        <v>19</v>
      </c>
      <c r="F1809" s="229" t="s">
        <v>726</v>
      </c>
      <c r="G1809" s="226"/>
      <c r="H1809" s="228" t="s">
        <v>19</v>
      </c>
      <c r="I1809" s="230"/>
      <c r="J1809" s="226"/>
      <c r="K1809" s="226"/>
      <c r="L1809" s="231"/>
      <c r="M1809" s="232"/>
      <c r="N1809" s="233"/>
      <c r="O1809" s="233"/>
      <c r="P1809" s="233"/>
      <c r="Q1809" s="233"/>
      <c r="R1809" s="233"/>
      <c r="S1809" s="233"/>
      <c r="T1809" s="23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5" t="s">
        <v>164</v>
      </c>
      <c r="AU1809" s="235" t="s">
        <v>79</v>
      </c>
      <c r="AV1809" s="13" t="s">
        <v>77</v>
      </c>
      <c r="AW1809" s="13" t="s">
        <v>31</v>
      </c>
      <c r="AX1809" s="13" t="s">
        <v>69</v>
      </c>
      <c r="AY1809" s="235" t="s">
        <v>153</v>
      </c>
    </row>
    <row r="1810" s="13" customFormat="1">
      <c r="A1810" s="13"/>
      <c r="B1810" s="225"/>
      <c r="C1810" s="226"/>
      <c r="D1810" s="227" t="s">
        <v>164</v>
      </c>
      <c r="E1810" s="228" t="s">
        <v>19</v>
      </c>
      <c r="F1810" s="229" t="s">
        <v>747</v>
      </c>
      <c r="G1810" s="226"/>
      <c r="H1810" s="228" t="s">
        <v>19</v>
      </c>
      <c r="I1810" s="230"/>
      <c r="J1810" s="226"/>
      <c r="K1810" s="226"/>
      <c r="L1810" s="231"/>
      <c r="M1810" s="232"/>
      <c r="N1810" s="233"/>
      <c r="O1810" s="233"/>
      <c r="P1810" s="233"/>
      <c r="Q1810" s="233"/>
      <c r="R1810" s="233"/>
      <c r="S1810" s="233"/>
      <c r="T1810" s="23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5" t="s">
        <v>164</v>
      </c>
      <c r="AU1810" s="235" t="s">
        <v>79</v>
      </c>
      <c r="AV1810" s="13" t="s">
        <v>77</v>
      </c>
      <c r="AW1810" s="13" t="s">
        <v>31</v>
      </c>
      <c r="AX1810" s="13" t="s">
        <v>69</v>
      </c>
      <c r="AY1810" s="235" t="s">
        <v>153</v>
      </c>
    </row>
    <row r="1811" s="14" customFormat="1">
      <c r="A1811" s="14"/>
      <c r="B1811" s="236"/>
      <c r="C1811" s="237"/>
      <c r="D1811" s="227" t="s">
        <v>164</v>
      </c>
      <c r="E1811" s="238" t="s">
        <v>19</v>
      </c>
      <c r="F1811" s="239" t="s">
        <v>77</v>
      </c>
      <c r="G1811" s="237"/>
      <c r="H1811" s="240">
        <v>1</v>
      </c>
      <c r="I1811" s="241"/>
      <c r="J1811" s="237"/>
      <c r="K1811" s="237"/>
      <c r="L1811" s="242"/>
      <c r="M1811" s="243"/>
      <c r="N1811" s="244"/>
      <c r="O1811" s="244"/>
      <c r="P1811" s="244"/>
      <c r="Q1811" s="244"/>
      <c r="R1811" s="244"/>
      <c r="S1811" s="244"/>
      <c r="T1811" s="245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46" t="s">
        <v>164</v>
      </c>
      <c r="AU1811" s="246" t="s">
        <v>79</v>
      </c>
      <c r="AV1811" s="14" t="s">
        <v>79</v>
      </c>
      <c r="AW1811" s="14" t="s">
        <v>31</v>
      </c>
      <c r="AX1811" s="14" t="s">
        <v>69</v>
      </c>
      <c r="AY1811" s="246" t="s">
        <v>153</v>
      </c>
    </row>
    <row r="1812" s="13" customFormat="1">
      <c r="A1812" s="13"/>
      <c r="B1812" s="225"/>
      <c r="C1812" s="226"/>
      <c r="D1812" s="227" t="s">
        <v>164</v>
      </c>
      <c r="E1812" s="228" t="s">
        <v>19</v>
      </c>
      <c r="F1812" s="229" t="s">
        <v>1482</v>
      </c>
      <c r="G1812" s="226"/>
      <c r="H1812" s="228" t="s">
        <v>19</v>
      </c>
      <c r="I1812" s="230"/>
      <c r="J1812" s="226"/>
      <c r="K1812" s="226"/>
      <c r="L1812" s="231"/>
      <c r="M1812" s="232"/>
      <c r="N1812" s="233"/>
      <c r="O1812" s="233"/>
      <c r="P1812" s="233"/>
      <c r="Q1812" s="233"/>
      <c r="R1812" s="233"/>
      <c r="S1812" s="233"/>
      <c r="T1812" s="23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5" t="s">
        <v>164</v>
      </c>
      <c r="AU1812" s="235" t="s">
        <v>79</v>
      </c>
      <c r="AV1812" s="13" t="s">
        <v>77</v>
      </c>
      <c r="AW1812" s="13" t="s">
        <v>31</v>
      </c>
      <c r="AX1812" s="13" t="s">
        <v>69</v>
      </c>
      <c r="AY1812" s="235" t="s">
        <v>153</v>
      </c>
    </row>
    <row r="1813" s="14" customFormat="1">
      <c r="A1813" s="14"/>
      <c r="B1813" s="236"/>
      <c r="C1813" s="237"/>
      <c r="D1813" s="227" t="s">
        <v>164</v>
      </c>
      <c r="E1813" s="238" t="s">
        <v>19</v>
      </c>
      <c r="F1813" s="239" t="s">
        <v>77</v>
      </c>
      <c r="G1813" s="237"/>
      <c r="H1813" s="240">
        <v>1</v>
      </c>
      <c r="I1813" s="241"/>
      <c r="J1813" s="237"/>
      <c r="K1813" s="237"/>
      <c r="L1813" s="242"/>
      <c r="M1813" s="243"/>
      <c r="N1813" s="244"/>
      <c r="O1813" s="244"/>
      <c r="P1813" s="244"/>
      <c r="Q1813" s="244"/>
      <c r="R1813" s="244"/>
      <c r="S1813" s="244"/>
      <c r="T1813" s="245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46" t="s">
        <v>164</v>
      </c>
      <c r="AU1813" s="246" t="s">
        <v>79</v>
      </c>
      <c r="AV1813" s="14" t="s">
        <v>79</v>
      </c>
      <c r="AW1813" s="14" t="s">
        <v>31</v>
      </c>
      <c r="AX1813" s="14" t="s">
        <v>69</v>
      </c>
      <c r="AY1813" s="246" t="s">
        <v>153</v>
      </c>
    </row>
    <row r="1814" s="15" customFormat="1">
      <c r="A1814" s="15"/>
      <c r="B1814" s="247"/>
      <c r="C1814" s="248"/>
      <c r="D1814" s="227" t="s">
        <v>164</v>
      </c>
      <c r="E1814" s="249" t="s">
        <v>19</v>
      </c>
      <c r="F1814" s="250" t="s">
        <v>167</v>
      </c>
      <c r="G1814" s="248"/>
      <c r="H1814" s="251">
        <v>2</v>
      </c>
      <c r="I1814" s="252"/>
      <c r="J1814" s="248"/>
      <c r="K1814" s="248"/>
      <c r="L1814" s="253"/>
      <c r="M1814" s="254"/>
      <c r="N1814" s="255"/>
      <c r="O1814" s="255"/>
      <c r="P1814" s="255"/>
      <c r="Q1814" s="255"/>
      <c r="R1814" s="255"/>
      <c r="S1814" s="255"/>
      <c r="T1814" s="256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57" t="s">
        <v>164</v>
      </c>
      <c r="AU1814" s="257" t="s">
        <v>79</v>
      </c>
      <c r="AV1814" s="15" t="s">
        <v>160</v>
      </c>
      <c r="AW1814" s="15" t="s">
        <v>31</v>
      </c>
      <c r="AX1814" s="15" t="s">
        <v>77</v>
      </c>
      <c r="AY1814" s="257" t="s">
        <v>153</v>
      </c>
    </row>
    <row r="1815" s="2" customFormat="1" ht="16.5" customHeight="1">
      <c r="A1815" s="41"/>
      <c r="B1815" s="42"/>
      <c r="C1815" s="258" t="s">
        <v>1716</v>
      </c>
      <c r="D1815" s="258" t="s">
        <v>253</v>
      </c>
      <c r="E1815" s="259" t="s">
        <v>1717</v>
      </c>
      <c r="F1815" s="260" t="s">
        <v>1718</v>
      </c>
      <c r="G1815" s="261" t="s">
        <v>195</v>
      </c>
      <c r="H1815" s="262">
        <v>1</v>
      </c>
      <c r="I1815" s="263"/>
      <c r="J1815" s="264">
        <f>ROUND(I1815*H1815,2)</f>
        <v>0</v>
      </c>
      <c r="K1815" s="260" t="s">
        <v>19</v>
      </c>
      <c r="L1815" s="265"/>
      <c r="M1815" s="266" t="s">
        <v>19</v>
      </c>
      <c r="N1815" s="267" t="s">
        <v>40</v>
      </c>
      <c r="O1815" s="87"/>
      <c r="P1815" s="216">
        <f>O1815*H1815</f>
        <v>0</v>
      </c>
      <c r="Q1815" s="216">
        <v>0.017500000000000002</v>
      </c>
      <c r="R1815" s="216">
        <f>Q1815*H1815</f>
        <v>0.017500000000000002</v>
      </c>
      <c r="S1815" s="216">
        <v>0</v>
      </c>
      <c r="T1815" s="217">
        <f>S1815*H1815</f>
        <v>0</v>
      </c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R1815" s="218" t="s">
        <v>403</v>
      </c>
      <c r="AT1815" s="218" t="s">
        <v>253</v>
      </c>
      <c r="AU1815" s="218" t="s">
        <v>79</v>
      </c>
      <c r="AY1815" s="20" t="s">
        <v>153</v>
      </c>
      <c r="BE1815" s="219">
        <f>IF(N1815="základní",J1815,0)</f>
        <v>0</v>
      </c>
      <c r="BF1815" s="219">
        <f>IF(N1815="snížená",J1815,0)</f>
        <v>0</v>
      </c>
      <c r="BG1815" s="219">
        <f>IF(N1815="zákl. přenesená",J1815,0)</f>
        <v>0</v>
      </c>
      <c r="BH1815" s="219">
        <f>IF(N1815="sníž. přenesená",J1815,0)</f>
        <v>0</v>
      </c>
      <c r="BI1815" s="219">
        <f>IF(N1815="nulová",J1815,0)</f>
        <v>0</v>
      </c>
      <c r="BJ1815" s="20" t="s">
        <v>77</v>
      </c>
      <c r="BK1815" s="219">
        <f>ROUND(I1815*H1815,2)</f>
        <v>0</v>
      </c>
      <c r="BL1815" s="20" t="s">
        <v>252</v>
      </c>
      <c r="BM1815" s="218" t="s">
        <v>1719</v>
      </c>
    </row>
    <row r="1816" s="13" customFormat="1">
      <c r="A1816" s="13"/>
      <c r="B1816" s="225"/>
      <c r="C1816" s="226"/>
      <c r="D1816" s="227" t="s">
        <v>164</v>
      </c>
      <c r="E1816" s="228" t="s">
        <v>19</v>
      </c>
      <c r="F1816" s="229" t="s">
        <v>1720</v>
      </c>
      <c r="G1816" s="226"/>
      <c r="H1816" s="228" t="s">
        <v>19</v>
      </c>
      <c r="I1816" s="230"/>
      <c r="J1816" s="226"/>
      <c r="K1816" s="226"/>
      <c r="L1816" s="231"/>
      <c r="M1816" s="232"/>
      <c r="N1816" s="233"/>
      <c r="O1816" s="233"/>
      <c r="P1816" s="233"/>
      <c r="Q1816" s="233"/>
      <c r="R1816" s="233"/>
      <c r="S1816" s="233"/>
      <c r="T1816" s="23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5" t="s">
        <v>164</v>
      </c>
      <c r="AU1816" s="235" t="s">
        <v>79</v>
      </c>
      <c r="AV1816" s="13" t="s">
        <v>77</v>
      </c>
      <c r="AW1816" s="13" t="s">
        <v>31</v>
      </c>
      <c r="AX1816" s="13" t="s">
        <v>69</v>
      </c>
      <c r="AY1816" s="235" t="s">
        <v>153</v>
      </c>
    </row>
    <row r="1817" s="14" customFormat="1">
      <c r="A1817" s="14"/>
      <c r="B1817" s="236"/>
      <c r="C1817" s="237"/>
      <c r="D1817" s="227" t="s">
        <v>164</v>
      </c>
      <c r="E1817" s="238" t="s">
        <v>19</v>
      </c>
      <c r="F1817" s="239" t="s">
        <v>77</v>
      </c>
      <c r="G1817" s="237"/>
      <c r="H1817" s="240">
        <v>1</v>
      </c>
      <c r="I1817" s="241"/>
      <c r="J1817" s="237"/>
      <c r="K1817" s="237"/>
      <c r="L1817" s="242"/>
      <c r="M1817" s="243"/>
      <c r="N1817" s="244"/>
      <c r="O1817" s="244"/>
      <c r="P1817" s="244"/>
      <c r="Q1817" s="244"/>
      <c r="R1817" s="244"/>
      <c r="S1817" s="244"/>
      <c r="T1817" s="24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46" t="s">
        <v>164</v>
      </c>
      <c r="AU1817" s="246" t="s">
        <v>79</v>
      </c>
      <c r="AV1817" s="14" t="s">
        <v>79</v>
      </c>
      <c r="AW1817" s="14" t="s">
        <v>31</v>
      </c>
      <c r="AX1817" s="14" t="s">
        <v>69</v>
      </c>
      <c r="AY1817" s="246" t="s">
        <v>153</v>
      </c>
    </row>
    <row r="1818" s="15" customFormat="1">
      <c r="A1818" s="15"/>
      <c r="B1818" s="247"/>
      <c r="C1818" s="248"/>
      <c r="D1818" s="227" t="s">
        <v>164</v>
      </c>
      <c r="E1818" s="249" t="s">
        <v>19</v>
      </c>
      <c r="F1818" s="250" t="s">
        <v>167</v>
      </c>
      <c r="G1818" s="248"/>
      <c r="H1818" s="251">
        <v>1</v>
      </c>
      <c r="I1818" s="252"/>
      <c r="J1818" s="248"/>
      <c r="K1818" s="248"/>
      <c r="L1818" s="253"/>
      <c r="M1818" s="254"/>
      <c r="N1818" s="255"/>
      <c r="O1818" s="255"/>
      <c r="P1818" s="255"/>
      <c r="Q1818" s="255"/>
      <c r="R1818" s="255"/>
      <c r="S1818" s="255"/>
      <c r="T1818" s="256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57" t="s">
        <v>164</v>
      </c>
      <c r="AU1818" s="257" t="s">
        <v>79</v>
      </c>
      <c r="AV1818" s="15" t="s">
        <v>160</v>
      </c>
      <c r="AW1818" s="15" t="s">
        <v>31</v>
      </c>
      <c r="AX1818" s="15" t="s">
        <v>77</v>
      </c>
      <c r="AY1818" s="257" t="s">
        <v>153</v>
      </c>
    </row>
    <row r="1819" s="2" customFormat="1" ht="16.5" customHeight="1">
      <c r="A1819" s="41"/>
      <c r="B1819" s="42"/>
      <c r="C1819" s="258" t="s">
        <v>1721</v>
      </c>
      <c r="D1819" s="258" t="s">
        <v>253</v>
      </c>
      <c r="E1819" s="259" t="s">
        <v>1722</v>
      </c>
      <c r="F1819" s="260" t="s">
        <v>1723</v>
      </c>
      <c r="G1819" s="261" t="s">
        <v>195</v>
      </c>
      <c r="H1819" s="262">
        <v>1</v>
      </c>
      <c r="I1819" s="263"/>
      <c r="J1819" s="264">
        <f>ROUND(I1819*H1819,2)</f>
        <v>0</v>
      </c>
      <c r="K1819" s="260" t="s">
        <v>19</v>
      </c>
      <c r="L1819" s="265"/>
      <c r="M1819" s="266" t="s">
        <v>19</v>
      </c>
      <c r="N1819" s="267" t="s">
        <v>40</v>
      </c>
      <c r="O1819" s="87"/>
      <c r="P1819" s="216">
        <f>O1819*H1819</f>
        <v>0</v>
      </c>
      <c r="Q1819" s="216">
        <v>0.017500000000000002</v>
      </c>
      <c r="R1819" s="216">
        <f>Q1819*H1819</f>
        <v>0.017500000000000002</v>
      </c>
      <c r="S1819" s="216">
        <v>0</v>
      </c>
      <c r="T1819" s="217">
        <f>S1819*H1819</f>
        <v>0</v>
      </c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R1819" s="218" t="s">
        <v>403</v>
      </c>
      <c r="AT1819" s="218" t="s">
        <v>253</v>
      </c>
      <c r="AU1819" s="218" t="s">
        <v>79</v>
      </c>
      <c r="AY1819" s="20" t="s">
        <v>153</v>
      </c>
      <c r="BE1819" s="219">
        <f>IF(N1819="základní",J1819,0)</f>
        <v>0</v>
      </c>
      <c r="BF1819" s="219">
        <f>IF(N1819="snížená",J1819,0)</f>
        <v>0</v>
      </c>
      <c r="BG1819" s="219">
        <f>IF(N1819="zákl. přenesená",J1819,0)</f>
        <v>0</v>
      </c>
      <c r="BH1819" s="219">
        <f>IF(N1819="sníž. přenesená",J1819,0)</f>
        <v>0</v>
      </c>
      <c r="BI1819" s="219">
        <f>IF(N1819="nulová",J1819,0)</f>
        <v>0</v>
      </c>
      <c r="BJ1819" s="20" t="s">
        <v>77</v>
      </c>
      <c r="BK1819" s="219">
        <f>ROUND(I1819*H1819,2)</f>
        <v>0</v>
      </c>
      <c r="BL1819" s="20" t="s">
        <v>252</v>
      </c>
      <c r="BM1819" s="218" t="s">
        <v>1724</v>
      </c>
    </row>
    <row r="1820" s="13" customFormat="1">
      <c r="A1820" s="13"/>
      <c r="B1820" s="225"/>
      <c r="C1820" s="226"/>
      <c r="D1820" s="227" t="s">
        <v>164</v>
      </c>
      <c r="E1820" s="228" t="s">
        <v>19</v>
      </c>
      <c r="F1820" s="229" t="s">
        <v>1710</v>
      </c>
      <c r="G1820" s="226"/>
      <c r="H1820" s="228" t="s">
        <v>19</v>
      </c>
      <c r="I1820" s="230"/>
      <c r="J1820" s="226"/>
      <c r="K1820" s="226"/>
      <c r="L1820" s="231"/>
      <c r="M1820" s="232"/>
      <c r="N1820" s="233"/>
      <c r="O1820" s="233"/>
      <c r="P1820" s="233"/>
      <c r="Q1820" s="233"/>
      <c r="R1820" s="233"/>
      <c r="S1820" s="233"/>
      <c r="T1820" s="23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5" t="s">
        <v>164</v>
      </c>
      <c r="AU1820" s="235" t="s">
        <v>79</v>
      </c>
      <c r="AV1820" s="13" t="s">
        <v>77</v>
      </c>
      <c r="AW1820" s="13" t="s">
        <v>31</v>
      </c>
      <c r="AX1820" s="13" t="s">
        <v>69</v>
      </c>
      <c r="AY1820" s="235" t="s">
        <v>153</v>
      </c>
    </row>
    <row r="1821" s="14" customFormat="1">
      <c r="A1821" s="14"/>
      <c r="B1821" s="236"/>
      <c r="C1821" s="237"/>
      <c r="D1821" s="227" t="s">
        <v>164</v>
      </c>
      <c r="E1821" s="238" t="s">
        <v>19</v>
      </c>
      <c r="F1821" s="239" t="s">
        <v>77</v>
      </c>
      <c r="G1821" s="237"/>
      <c r="H1821" s="240">
        <v>1</v>
      </c>
      <c r="I1821" s="241"/>
      <c r="J1821" s="237"/>
      <c r="K1821" s="237"/>
      <c r="L1821" s="242"/>
      <c r="M1821" s="243"/>
      <c r="N1821" s="244"/>
      <c r="O1821" s="244"/>
      <c r="P1821" s="244"/>
      <c r="Q1821" s="244"/>
      <c r="R1821" s="244"/>
      <c r="S1821" s="244"/>
      <c r="T1821" s="245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6" t="s">
        <v>164</v>
      </c>
      <c r="AU1821" s="246" t="s">
        <v>79</v>
      </c>
      <c r="AV1821" s="14" t="s">
        <v>79</v>
      </c>
      <c r="AW1821" s="14" t="s">
        <v>31</v>
      </c>
      <c r="AX1821" s="14" t="s">
        <v>69</v>
      </c>
      <c r="AY1821" s="246" t="s">
        <v>153</v>
      </c>
    </row>
    <row r="1822" s="15" customFormat="1">
      <c r="A1822" s="15"/>
      <c r="B1822" s="247"/>
      <c r="C1822" s="248"/>
      <c r="D1822" s="227" t="s">
        <v>164</v>
      </c>
      <c r="E1822" s="249" t="s">
        <v>19</v>
      </c>
      <c r="F1822" s="250" t="s">
        <v>167</v>
      </c>
      <c r="G1822" s="248"/>
      <c r="H1822" s="251">
        <v>1</v>
      </c>
      <c r="I1822" s="252"/>
      <c r="J1822" s="248"/>
      <c r="K1822" s="248"/>
      <c r="L1822" s="253"/>
      <c r="M1822" s="254"/>
      <c r="N1822" s="255"/>
      <c r="O1822" s="255"/>
      <c r="P1822" s="255"/>
      <c r="Q1822" s="255"/>
      <c r="R1822" s="255"/>
      <c r="S1822" s="255"/>
      <c r="T1822" s="256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57" t="s">
        <v>164</v>
      </c>
      <c r="AU1822" s="257" t="s">
        <v>79</v>
      </c>
      <c r="AV1822" s="15" t="s">
        <v>160</v>
      </c>
      <c r="AW1822" s="15" t="s">
        <v>31</v>
      </c>
      <c r="AX1822" s="15" t="s">
        <v>77</v>
      </c>
      <c r="AY1822" s="257" t="s">
        <v>153</v>
      </c>
    </row>
    <row r="1823" s="2" customFormat="1" ht="24.15" customHeight="1">
      <c r="A1823" s="41"/>
      <c r="B1823" s="42"/>
      <c r="C1823" s="207" t="s">
        <v>1725</v>
      </c>
      <c r="D1823" s="207" t="s">
        <v>155</v>
      </c>
      <c r="E1823" s="208" t="s">
        <v>1726</v>
      </c>
      <c r="F1823" s="209" t="s">
        <v>1727</v>
      </c>
      <c r="G1823" s="210" t="s">
        <v>195</v>
      </c>
      <c r="H1823" s="211">
        <v>13</v>
      </c>
      <c r="I1823" s="212"/>
      <c r="J1823" s="213">
        <f>ROUND(I1823*H1823,2)</f>
        <v>0</v>
      </c>
      <c r="K1823" s="209" t="s">
        <v>159</v>
      </c>
      <c r="L1823" s="47"/>
      <c r="M1823" s="214" t="s">
        <v>19</v>
      </c>
      <c r="N1823" s="215" t="s">
        <v>40</v>
      </c>
      <c r="O1823" s="87"/>
      <c r="P1823" s="216">
        <f>O1823*H1823</f>
        <v>0</v>
      </c>
      <c r="Q1823" s="216">
        <v>0</v>
      </c>
      <c r="R1823" s="216">
        <f>Q1823*H1823</f>
        <v>0</v>
      </c>
      <c r="S1823" s="216">
        <v>0</v>
      </c>
      <c r="T1823" s="217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18" t="s">
        <v>252</v>
      </c>
      <c r="AT1823" s="218" t="s">
        <v>155</v>
      </c>
      <c r="AU1823" s="218" t="s">
        <v>79</v>
      </c>
      <c r="AY1823" s="20" t="s">
        <v>153</v>
      </c>
      <c r="BE1823" s="219">
        <f>IF(N1823="základní",J1823,0)</f>
        <v>0</v>
      </c>
      <c r="BF1823" s="219">
        <f>IF(N1823="snížená",J1823,0)</f>
        <v>0</v>
      </c>
      <c r="BG1823" s="219">
        <f>IF(N1823="zákl. přenesená",J1823,0)</f>
        <v>0</v>
      </c>
      <c r="BH1823" s="219">
        <f>IF(N1823="sníž. přenesená",J1823,0)</f>
        <v>0</v>
      </c>
      <c r="BI1823" s="219">
        <f>IF(N1823="nulová",J1823,0)</f>
        <v>0</v>
      </c>
      <c r="BJ1823" s="20" t="s">
        <v>77</v>
      </c>
      <c r="BK1823" s="219">
        <f>ROUND(I1823*H1823,2)</f>
        <v>0</v>
      </c>
      <c r="BL1823" s="20" t="s">
        <v>252</v>
      </c>
      <c r="BM1823" s="218" t="s">
        <v>1728</v>
      </c>
    </row>
    <row r="1824" s="2" customFormat="1">
      <c r="A1824" s="41"/>
      <c r="B1824" s="42"/>
      <c r="C1824" s="43"/>
      <c r="D1824" s="220" t="s">
        <v>162</v>
      </c>
      <c r="E1824" s="43"/>
      <c r="F1824" s="221" t="s">
        <v>1729</v>
      </c>
      <c r="G1824" s="43"/>
      <c r="H1824" s="43"/>
      <c r="I1824" s="222"/>
      <c r="J1824" s="43"/>
      <c r="K1824" s="43"/>
      <c r="L1824" s="47"/>
      <c r="M1824" s="223"/>
      <c r="N1824" s="224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162</v>
      </c>
      <c r="AU1824" s="20" t="s">
        <v>79</v>
      </c>
    </row>
    <row r="1825" s="13" customFormat="1">
      <c r="A1825" s="13"/>
      <c r="B1825" s="225"/>
      <c r="C1825" s="226"/>
      <c r="D1825" s="227" t="s">
        <v>164</v>
      </c>
      <c r="E1825" s="228" t="s">
        <v>19</v>
      </c>
      <c r="F1825" s="229" t="s">
        <v>726</v>
      </c>
      <c r="G1825" s="226"/>
      <c r="H1825" s="228" t="s">
        <v>19</v>
      </c>
      <c r="I1825" s="230"/>
      <c r="J1825" s="226"/>
      <c r="K1825" s="226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164</v>
      </c>
      <c r="AU1825" s="235" t="s">
        <v>79</v>
      </c>
      <c r="AV1825" s="13" t="s">
        <v>77</v>
      </c>
      <c r="AW1825" s="13" t="s">
        <v>31</v>
      </c>
      <c r="AX1825" s="13" t="s">
        <v>69</v>
      </c>
      <c r="AY1825" s="235" t="s">
        <v>153</v>
      </c>
    </row>
    <row r="1826" s="13" customFormat="1">
      <c r="A1826" s="13"/>
      <c r="B1826" s="225"/>
      <c r="C1826" s="226"/>
      <c r="D1826" s="227" t="s">
        <v>164</v>
      </c>
      <c r="E1826" s="228" t="s">
        <v>19</v>
      </c>
      <c r="F1826" s="229" t="s">
        <v>727</v>
      </c>
      <c r="G1826" s="226"/>
      <c r="H1826" s="228" t="s">
        <v>19</v>
      </c>
      <c r="I1826" s="230"/>
      <c r="J1826" s="226"/>
      <c r="K1826" s="226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164</v>
      </c>
      <c r="AU1826" s="235" t="s">
        <v>79</v>
      </c>
      <c r="AV1826" s="13" t="s">
        <v>77</v>
      </c>
      <c r="AW1826" s="13" t="s">
        <v>31</v>
      </c>
      <c r="AX1826" s="13" t="s">
        <v>69</v>
      </c>
      <c r="AY1826" s="235" t="s">
        <v>153</v>
      </c>
    </row>
    <row r="1827" s="14" customFormat="1">
      <c r="A1827" s="14"/>
      <c r="B1827" s="236"/>
      <c r="C1827" s="237"/>
      <c r="D1827" s="227" t="s">
        <v>164</v>
      </c>
      <c r="E1827" s="238" t="s">
        <v>19</v>
      </c>
      <c r="F1827" s="239" t="s">
        <v>77</v>
      </c>
      <c r="G1827" s="237"/>
      <c r="H1827" s="240">
        <v>1</v>
      </c>
      <c r="I1827" s="241"/>
      <c r="J1827" s="237"/>
      <c r="K1827" s="237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6" t="s">
        <v>164</v>
      </c>
      <c r="AU1827" s="246" t="s">
        <v>79</v>
      </c>
      <c r="AV1827" s="14" t="s">
        <v>79</v>
      </c>
      <c r="AW1827" s="14" t="s">
        <v>31</v>
      </c>
      <c r="AX1827" s="14" t="s">
        <v>69</v>
      </c>
      <c r="AY1827" s="246" t="s">
        <v>153</v>
      </c>
    </row>
    <row r="1828" s="13" customFormat="1">
      <c r="A1828" s="13"/>
      <c r="B1828" s="225"/>
      <c r="C1828" s="226"/>
      <c r="D1828" s="227" t="s">
        <v>164</v>
      </c>
      <c r="E1828" s="228" t="s">
        <v>19</v>
      </c>
      <c r="F1828" s="229" t="s">
        <v>742</v>
      </c>
      <c r="G1828" s="226"/>
      <c r="H1828" s="228" t="s">
        <v>19</v>
      </c>
      <c r="I1828" s="230"/>
      <c r="J1828" s="226"/>
      <c r="K1828" s="226"/>
      <c r="L1828" s="231"/>
      <c r="M1828" s="232"/>
      <c r="N1828" s="233"/>
      <c r="O1828" s="233"/>
      <c r="P1828" s="233"/>
      <c r="Q1828" s="233"/>
      <c r="R1828" s="233"/>
      <c r="S1828" s="233"/>
      <c r="T1828" s="23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5" t="s">
        <v>164</v>
      </c>
      <c r="AU1828" s="235" t="s">
        <v>79</v>
      </c>
      <c r="AV1828" s="13" t="s">
        <v>77</v>
      </c>
      <c r="AW1828" s="13" t="s">
        <v>31</v>
      </c>
      <c r="AX1828" s="13" t="s">
        <v>69</v>
      </c>
      <c r="AY1828" s="235" t="s">
        <v>153</v>
      </c>
    </row>
    <row r="1829" s="14" customFormat="1">
      <c r="A1829" s="14"/>
      <c r="B1829" s="236"/>
      <c r="C1829" s="237"/>
      <c r="D1829" s="227" t="s">
        <v>164</v>
      </c>
      <c r="E1829" s="238" t="s">
        <v>19</v>
      </c>
      <c r="F1829" s="239" t="s">
        <v>77</v>
      </c>
      <c r="G1829" s="237"/>
      <c r="H1829" s="240">
        <v>1</v>
      </c>
      <c r="I1829" s="241"/>
      <c r="J1829" s="237"/>
      <c r="K1829" s="237"/>
      <c r="L1829" s="242"/>
      <c r="M1829" s="243"/>
      <c r="N1829" s="244"/>
      <c r="O1829" s="244"/>
      <c r="P1829" s="244"/>
      <c r="Q1829" s="244"/>
      <c r="R1829" s="244"/>
      <c r="S1829" s="244"/>
      <c r="T1829" s="24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46" t="s">
        <v>164</v>
      </c>
      <c r="AU1829" s="246" t="s">
        <v>79</v>
      </c>
      <c r="AV1829" s="14" t="s">
        <v>79</v>
      </c>
      <c r="AW1829" s="14" t="s">
        <v>31</v>
      </c>
      <c r="AX1829" s="14" t="s">
        <v>69</v>
      </c>
      <c r="AY1829" s="246" t="s">
        <v>153</v>
      </c>
    </row>
    <row r="1830" s="13" customFormat="1">
      <c r="A1830" s="13"/>
      <c r="B1830" s="225"/>
      <c r="C1830" s="226"/>
      <c r="D1830" s="227" t="s">
        <v>164</v>
      </c>
      <c r="E1830" s="228" t="s">
        <v>19</v>
      </c>
      <c r="F1830" s="229" t="s">
        <v>1730</v>
      </c>
      <c r="G1830" s="226"/>
      <c r="H1830" s="228" t="s">
        <v>19</v>
      </c>
      <c r="I1830" s="230"/>
      <c r="J1830" s="226"/>
      <c r="K1830" s="226"/>
      <c r="L1830" s="231"/>
      <c r="M1830" s="232"/>
      <c r="N1830" s="233"/>
      <c r="O1830" s="233"/>
      <c r="P1830" s="233"/>
      <c r="Q1830" s="233"/>
      <c r="R1830" s="233"/>
      <c r="S1830" s="233"/>
      <c r="T1830" s="23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5" t="s">
        <v>164</v>
      </c>
      <c r="AU1830" s="235" t="s">
        <v>79</v>
      </c>
      <c r="AV1830" s="13" t="s">
        <v>77</v>
      </c>
      <c r="AW1830" s="13" t="s">
        <v>31</v>
      </c>
      <c r="AX1830" s="13" t="s">
        <v>69</v>
      </c>
      <c r="AY1830" s="235" t="s">
        <v>153</v>
      </c>
    </row>
    <row r="1831" s="13" customFormat="1">
      <c r="A1831" s="13"/>
      <c r="B1831" s="225"/>
      <c r="C1831" s="226"/>
      <c r="D1831" s="227" t="s">
        <v>164</v>
      </c>
      <c r="E1831" s="228" t="s">
        <v>19</v>
      </c>
      <c r="F1831" s="229" t="s">
        <v>719</v>
      </c>
      <c r="G1831" s="226"/>
      <c r="H1831" s="228" t="s">
        <v>19</v>
      </c>
      <c r="I1831" s="230"/>
      <c r="J1831" s="226"/>
      <c r="K1831" s="226"/>
      <c r="L1831" s="231"/>
      <c r="M1831" s="232"/>
      <c r="N1831" s="233"/>
      <c r="O1831" s="233"/>
      <c r="P1831" s="233"/>
      <c r="Q1831" s="233"/>
      <c r="R1831" s="233"/>
      <c r="S1831" s="233"/>
      <c r="T1831" s="23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5" t="s">
        <v>164</v>
      </c>
      <c r="AU1831" s="235" t="s">
        <v>79</v>
      </c>
      <c r="AV1831" s="13" t="s">
        <v>77</v>
      </c>
      <c r="AW1831" s="13" t="s">
        <v>31</v>
      </c>
      <c r="AX1831" s="13" t="s">
        <v>69</v>
      </c>
      <c r="AY1831" s="235" t="s">
        <v>153</v>
      </c>
    </row>
    <row r="1832" s="14" customFormat="1">
      <c r="A1832" s="14"/>
      <c r="B1832" s="236"/>
      <c r="C1832" s="237"/>
      <c r="D1832" s="227" t="s">
        <v>164</v>
      </c>
      <c r="E1832" s="238" t="s">
        <v>19</v>
      </c>
      <c r="F1832" s="239" t="s">
        <v>186</v>
      </c>
      <c r="G1832" s="237"/>
      <c r="H1832" s="240">
        <v>5</v>
      </c>
      <c r="I1832" s="241"/>
      <c r="J1832" s="237"/>
      <c r="K1832" s="237"/>
      <c r="L1832" s="242"/>
      <c r="M1832" s="243"/>
      <c r="N1832" s="244"/>
      <c r="O1832" s="244"/>
      <c r="P1832" s="244"/>
      <c r="Q1832" s="244"/>
      <c r="R1832" s="244"/>
      <c r="S1832" s="244"/>
      <c r="T1832" s="24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46" t="s">
        <v>164</v>
      </c>
      <c r="AU1832" s="246" t="s">
        <v>79</v>
      </c>
      <c r="AV1832" s="14" t="s">
        <v>79</v>
      </c>
      <c r="AW1832" s="14" t="s">
        <v>31</v>
      </c>
      <c r="AX1832" s="14" t="s">
        <v>69</v>
      </c>
      <c r="AY1832" s="246" t="s">
        <v>153</v>
      </c>
    </row>
    <row r="1833" s="13" customFormat="1">
      <c r="A1833" s="13"/>
      <c r="B1833" s="225"/>
      <c r="C1833" s="226"/>
      <c r="D1833" s="227" t="s">
        <v>164</v>
      </c>
      <c r="E1833" s="228" t="s">
        <v>19</v>
      </c>
      <c r="F1833" s="229" t="s">
        <v>720</v>
      </c>
      <c r="G1833" s="226"/>
      <c r="H1833" s="228" t="s">
        <v>19</v>
      </c>
      <c r="I1833" s="230"/>
      <c r="J1833" s="226"/>
      <c r="K1833" s="226"/>
      <c r="L1833" s="231"/>
      <c r="M1833" s="232"/>
      <c r="N1833" s="233"/>
      <c r="O1833" s="233"/>
      <c r="P1833" s="233"/>
      <c r="Q1833" s="233"/>
      <c r="R1833" s="233"/>
      <c r="S1833" s="233"/>
      <c r="T1833" s="23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5" t="s">
        <v>164</v>
      </c>
      <c r="AU1833" s="235" t="s">
        <v>79</v>
      </c>
      <c r="AV1833" s="13" t="s">
        <v>77</v>
      </c>
      <c r="AW1833" s="13" t="s">
        <v>31</v>
      </c>
      <c r="AX1833" s="13" t="s">
        <v>69</v>
      </c>
      <c r="AY1833" s="235" t="s">
        <v>153</v>
      </c>
    </row>
    <row r="1834" s="14" customFormat="1">
      <c r="A1834" s="14"/>
      <c r="B1834" s="236"/>
      <c r="C1834" s="237"/>
      <c r="D1834" s="227" t="s">
        <v>164</v>
      </c>
      <c r="E1834" s="238" t="s">
        <v>19</v>
      </c>
      <c r="F1834" s="239" t="s">
        <v>173</v>
      </c>
      <c r="G1834" s="237"/>
      <c r="H1834" s="240">
        <v>3</v>
      </c>
      <c r="I1834" s="241"/>
      <c r="J1834" s="237"/>
      <c r="K1834" s="237"/>
      <c r="L1834" s="242"/>
      <c r="M1834" s="243"/>
      <c r="N1834" s="244"/>
      <c r="O1834" s="244"/>
      <c r="P1834" s="244"/>
      <c r="Q1834" s="244"/>
      <c r="R1834" s="244"/>
      <c r="S1834" s="244"/>
      <c r="T1834" s="24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46" t="s">
        <v>164</v>
      </c>
      <c r="AU1834" s="246" t="s">
        <v>79</v>
      </c>
      <c r="AV1834" s="14" t="s">
        <v>79</v>
      </c>
      <c r="AW1834" s="14" t="s">
        <v>31</v>
      </c>
      <c r="AX1834" s="14" t="s">
        <v>69</v>
      </c>
      <c r="AY1834" s="246" t="s">
        <v>153</v>
      </c>
    </row>
    <row r="1835" s="13" customFormat="1">
      <c r="A1835" s="13"/>
      <c r="B1835" s="225"/>
      <c r="C1835" s="226"/>
      <c r="D1835" s="227" t="s">
        <v>164</v>
      </c>
      <c r="E1835" s="228" t="s">
        <v>19</v>
      </c>
      <c r="F1835" s="229" t="s">
        <v>721</v>
      </c>
      <c r="G1835" s="226"/>
      <c r="H1835" s="228" t="s">
        <v>19</v>
      </c>
      <c r="I1835" s="230"/>
      <c r="J1835" s="226"/>
      <c r="K1835" s="226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164</v>
      </c>
      <c r="AU1835" s="235" t="s">
        <v>79</v>
      </c>
      <c r="AV1835" s="13" t="s">
        <v>77</v>
      </c>
      <c r="AW1835" s="13" t="s">
        <v>31</v>
      </c>
      <c r="AX1835" s="13" t="s">
        <v>69</v>
      </c>
      <c r="AY1835" s="235" t="s">
        <v>153</v>
      </c>
    </row>
    <row r="1836" s="14" customFormat="1">
      <c r="A1836" s="14"/>
      <c r="B1836" s="236"/>
      <c r="C1836" s="237"/>
      <c r="D1836" s="227" t="s">
        <v>164</v>
      </c>
      <c r="E1836" s="238" t="s">
        <v>19</v>
      </c>
      <c r="F1836" s="239" t="s">
        <v>173</v>
      </c>
      <c r="G1836" s="237"/>
      <c r="H1836" s="240">
        <v>3</v>
      </c>
      <c r="I1836" s="241"/>
      <c r="J1836" s="237"/>
      <c r="K1836" s="237"/>
      <c r="L1836" s="242"/>
      <c r="M1836" s="243"/>
      <c r="N1836" s="244"/>
      <c r="O1836" s="244"/>
      <c r="P1836" s="244"/>
      <c r="Q1836" s="244"/>
      <c r="R1836" s="244"/>
      <c r="S1836" s="244"/>
      <c r="T1836" s="24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46" t="s">
        <v>164</v>
      </c>
      <c r="AU1836" s="246" t="s">
        <v>79</v>
      </c>
      <c r="AV1836" s="14" t="s">
        <v>79</v>
      </c>
      <c r="AW1836" s="14" t="s">
        <v>31</v>
      </c>
      <c r="AX1836" s="14" t="s">
        <v>69</v>
      </c>
      <c r="AY1836" s="246" t="s">
        <v>153</v>
      </c>
    </row>
    <row r="1837" s="15" customFormat="1">
      <c r="A1837" s="15"/>
      <c r="B1837" s="247"/>
      <c r="C1837" s="248"/>
      <c r="D1837" s="227" t="s">
        <v>164</v>
      </c>
      <c r="E1837" s="249" t="s">
        <v>19</v>
      </c>
      <c r="F1837" s="250" t="s">
        <v>167</v>
      </c>
      <c r="G1837" s="248"/>
      <c r="H1837" s="251">
        <v>13</v>
      </c>
      <c r="I1837" s="252"/>
      <c r="J1837" s="248"/>
      <c r="K1837" s="248"/>
      <c r="L1837" s="253"/>
      <c r="M1837" s="254"/>
      <c r="N1837" s="255"/>
      <c r="O1837" s="255"/>
      <c r="P1837" s="255"/>
      <c r="Q1837" s="255"/>
      <c r="R1837" s="255"/>
      <c r="S1837" s="255"/>
      <c r="T1837" s="256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57" t="s">
        <v>164</v>
      </c>
      <c r="AU1837" s="257" t="s">
        <v>79</v>
      </c>
      <c r="AV1837" s="15" t="s">
        <v>160</v>
      </c>
      <c r="AW1837" s="15" t="s">
        <v>31</v>
      </c>
      <c r="AX1837" s="15" t="s">
        <v>77</v>
      </c>
      <c r="AY1837" s="257" t="s">
        <v>153</v>
      </c>
    </row>
    <row r="1838" s="2" customFormat="1" ht="16.5" customHeight="1">
      <c r="A1838" s="41"/>
      <c r="B1838" s="42"/>
      <c r="C1838" s="258" t="s">
        <v>1731</v>
      </c>
      <c r="D1838" s="258" t="s">
        <v>253</v>
      </c>
      <c r="E1838" s="259" t="s">
        <v>1732</v>
      </c>
      <c r="F1838" s="260" t="s">
        <v>1733</v>
      </c>
      <c r="G1838" s="261" t="s">
        <v>195</v>
      </c>
      <c r="H1838" s="262">
        <v>1</v>
      </c>
      <c r="I1838" s="263"/>
      <c r="J1838" s="264">
        <f>ROUND(I1838*H1838,2)</f>
        <v>0</v>
      </c>
      <c r="K1838" s="260" t="s">
        <v>19</v>
      </c>
      <c r="L1838" s="265"/>
      <c r="M1838" s="266" t="s">
        <v>19</v>
      </c>
      <c r="N1838" s="267" t="s">
        <v>40</v>
      </c>
      <c r="O1838" s="87"/>
      <c r="P1838" s="216">
        <f>O1838*H1838</f>
        <v>0</v>
      </c>
      <c r="Q1838" s="216">
        <v>0.024299999999999999</v>
      </c>
      <c r="R1838" s="216">
        <f>Q1838*H1838</f>
        <v>0.024299999999999999</v>
      </c>
      <c r="S1838" s="216">
        <v>0</v>
      </c>
      <c r="T1838" s="217">
        <f>S1838*H1838</f>
        <v>0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18" t="s">
        <v>403</v>
      </c>
      <c r="AT1838" s="218" t="s">
        <v>253</v>
      </c>
      <c r="AU1838" s="218" t="s">
        <v>79</v>
      </c>
      <c r="AY1838" s="20" t="s">
        <v>153</v>
      </c>
      <c r="BE1838" s="219">
        <f>IF(N1838="základní",J1838,0)</f>
        <v>0</v>
      </c>
      <c r="BF1838" s="219">
        <f>IF(N1838="snížená",J1838,0)</f>
        <v>0</v>
      </c>
      <c r="BG1838" s="219">
        <f>IF(N1838="zákl. přenesená",J1838,0)</f>
        <v>0</v>
      </c>
      <c r="BH1838" s="219">
        <f>IF(N1838="sníž. přenesená",J1838,0)</f>
        <v>0</v>
      </c>
      <c r="BI1838" s="219">
        <f>IF(N1838="nulová",J1838,0)</f>
        <v>0</v>
      </c>
      <c r="BJ1838" s="20" t="s">
        <v>77</v>
      </c>
      <c r="BK1838" s="219">
        <f>ROUND(I1838*H1838,2)</f>
        <v>0</v>
      </c>
      <c r="BL1838" s="20" t="s">
        <v>252</v>
      </c>
      <c r="BM1838" s="218" t="s">
        <v>1734</v>
      </c>
    </row>
    <row r="1839" s="13" customFormat="1">
      <c r="A1839" s="13"/>
      <c r="B1839" s="225"/>
      <c r="C1839" s="226"/>
      <c r="D1839" s="227" t="s">
        <v>164</v>
      </c>
      <c r="E1839" s="228" t="s">
        <v>19</v>
      </c>
      <c r="F1839" s="229" t="s">
        <v>1710</v>
      </c>
      <c r="G1839" s="226"/>
      <c r="H1839" s="228" t="s">
        <v>19</v>
      </c>
      <c r="I1839" s="230"/>
      <c r="J1839" s="226"/>
      <c r="K1839" s="226"/>
      <c r="L1839" s="231"/>
      <c r="M1839" s="232"/>
      <c r="N1839" s="233"/>
      <c r="O1839" s="233"/>
      <c r="P1839" s="233"/>
      <c r="Q1839" s="233"/>
      <c r="R1839" s="233"/>
      <c r="S1839" s="233"/>
      <c r="T1839" s="234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5" t="s">
        <v>164</v>
      </c>
      <c r="AU1839" s="235" t="s">
        <v>79</v>
      </c>
      <c r="AV1839" s="13" t="s">
        <v>77</v>
      </c>
      <c r="AW1839" s="13" t="s">
        <v>31</v>
      </c>
      <c r="AX1839" s="13" t="s">
        <v>69</v>
      </c>
      <c r="AY1839" s="235" t="s">
        <v>153</v>
      </c>
    </row>
    <row r="1840" s="14" customFormat="1">
      <c r="A1840" s="14"/>
      <c r="B1840" s="236"/>
      <c r="C1840" s="237"/>
      <c r="D1840" s="227" t="s">
        <v>164</v>
      </c>
      <c r="E1840" s="238" t="s">
        <v>19</v>
      </c>
      <c r="F1840" s="239" t="s">
        <v>77</v>
      </c>
      <c r="G1840" s="237"/>
      <c r="H1840" s="240">
        <v>1</v>
      </c>
      <c r="I1840" s="241"/>
      <c r="J1840" s="237"/>
      <c r="K1840" s="237"/>
      <c r="L1840" s="242"/>
      <c r="M1840" s="243"/>
      <c r="N1840" s="244"/>
      <c r="O1840" s="244"/>
      <c r="P1840" s="244"/>
      <c r="Q1840" s="244"/>
      <c r="R1840" s="244"/>
      <c r="S1840" s="244"/>
      <c r="T1840" s="24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46" t="s">
        <v>164</v>
      </c>
      <c r="AU1840" s="246" t="s">
        <v>79</v>
      </c>
      <c r="AV1840" s="14" t="s">
        <v>79</v>
      </c>
      <c r="AW1840" s="14" t="s">
        <v>31</v>
      </c>
      <c r="AX1840" s="14" t="s">
        <v>69</v>
      </c>
      <c r="AY1840" s="246" t="s">
        <v>153</v>
      </c>
    </row>
    <row r="1841" s="15" customFormat="1">
      <c r="A1841" s="15"/>
      <c r="B1841" s="247"/>
      <c r="C1841" s="248"/>
      <c r="D1841" s="227" t="s">
        <v>164</v>
      </c>
      <c r="E1841" s="249" t="s">
        <v>19</v>
      </c>
      <c r="F1841" s="250" t="s">
        <v>167</v>
      </c>
      <c r="G1841" s="248"/>
      <c r="H1841" s="251">
        <v>1</v>
      </c>
      <c r="I1841" s="252"/>
      <c r="J1841" s="248"/>
      <c r="K1841" s="248"/>
      <c r="L1841" s="253"/>
      <c r="M1841" s="254"/>
      <c r="N1841" s="255"/>
      <c r="O1841" s="255"/>
      <c r="P1841" s="255"/>
      <c r="Q1841" s="255"/>
      <c r="R1841" s="255"/>
      <c r="S1841" s="255"/>
      <c r="T1841" s="256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57" t="s">
        <v>164</v>
      </c>
      <c r="AU1841" s="257" t="s">
        <v>79</v>
      </c>
      <c r="AV1841" s="15" t="s">
        <v>160</v>
      </c>
      <c r="AW1841" s="15" t="s">
        <v>31</v>
      </c>
      <c r="AX1841" s="15" t="s">
        <v>77</v>
      </c>
      <c r="AY1841" s="257" t="s">
        <v>153</v>
      </c>
    </row>
    <row r="1842" s="2" customFormat="1" ht="16.5" customHeight="1">
      <c r="A1842" s="41"/>
      <c r="B1842" s="42"/>
      <c r="C1842" s="258" t="s">
        <v>1735</v>
      </c>
      <c r="D1842" s="258" t="s">
        <v>253</v>
      </c>
      <c r="E1842" s="259" t="s">
        <v>1736</v>
      </c>
      <c r="F1842" s="260" t="s">
        <v>1737</v>
      </c>
      <c r="G1842" s="261" t="s">
        <v>195</v>
      </c>
      <c r="H1842" s="262">
        <v>5</v>
      </c>
      <c r="I1842" s="263"/>
      <c r="J1842" s="264">
        <f>ROUND(I1842*H1842,2)</f>
        <v>0</v>
      </c>
      <c r="K1842" s="260" t="s">
        <v>19</v>
      </c>
      <c r="L1842" s="265"/>
      <c r="M1842" s="266" t="s">
        <v>19</v>
      </c>
      <c r="N1842" s="267" t="s">
        <v>40</v>
      </c>
      <c r="O1842" s="87"/>
      <c r="P1842" s="216">
        <f>O1842*H1842</f>
        <v>0</v>
      </c>
      <c r="Q1842" s="216">
        <v>0.024299999999999999</v>
      </c>
      <c r="R1842" s="216">
        <f>Q1842*H1842</f>
        <v>0.1215</v>
      </c>
      <c r="S1842" s="216">
        <v>0</v>
      </c>
      <c r="T1842" s="217">
        <f>S1842*H1842</f>
        <v>0</v>
      </c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R1842" s="218" t="s">
        <v>403</v>
      </c>
      <c r="AT1842" s="218" t="s">
        <v>253</v>
      </c>
      <c r="AU1842" s="218" t="s">
        <v>79</v>
      </c>
      <c r="AY1842" s="20" t="s">
        <v>153</v>
      </c>
      <c r="BE1842" s="219">
        <f>IF(N1842="základní",J1842,0)</f>
        <v>0</v>
      </c>
      <c r="BF1842" s="219">
        <f>IF(N1842="snížená",J1842,0)</f>
        <v>0</v>
      </c>
      <c r="BG1842" s="219">
        <f>IF(N1842="zákl. přenesená",J1842,0)</f>
        <v>0</v>
      </c>
      <c r="BH1842" s="219">
        <f>IF(N1842="sníž. přenesená",J1842,0)</f>
        <v>0</v>
      </c>
      <c r="BI1842" s="219">
        <f>IF(N1842="nulová",J1842,0)</f>
        <v>0</v>
      </c>
      <c r="BJ1842" s="20" t="s">
        <v>77</v>
      </c>
      <c r="BK1842" s="219">
        <f>ROUND(I1842*H1842,2)</f>
        <v>0</v>
      </c>
      <c r="BL1842" s="20" t="s">
        <v>252</v>
      </c>
      <c r="BM1842" s="218" t="s">
        <v>1738</v>
      </c>
    </row>
    <row r="1843" s="13" customFormat="1">
      <c r="A1843" s="13"/>
      <c r="B1843" s="225"/>
      <c r="C1843" s="226"/>
      <c r="D1843" s="227" t="s">
        <v>164</v>
      </c>
      <c r="E1843" s="228" t="s">
        <v>19</v>
      </c>
      <c r="F1843" s="229" t="s">
        <v>1739</v>
      </c>
      <c r="G1843" s="226"/>
      <c r="H1843" s="228" t="s">
        <v>19</v>
      </c>
      <c r="I1843" s="230"/>
      <c r="J1843" s="226"/>
      <c r="K1843" s="226"/>
      <c r="L1843" s="231"/>
      <c r="M1843" s="232"/>
      <c r="N1843" s="233"/>
      <c r="O1843" s="233"/>
      <c r="P1843" s="233"/>
      <c r="Q1843" s="233"/>
      <c r="R1843" s="233"/>
      <c r="S1843" s="233"/>
      <c r="T1843" s="23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5" t="s">
        <v>164</v>
      </c>
      <c r="AU1843" s="235" t="s">
        <v>79</v>
      </c>
      <c r="AV1843" s="13" t="s">
        <v>77</v>
      </c>
      <c r="AW1843" s="13" t="s">
        <v>31</v>
      </c>
      <c r="AX1843" s="13" t="s">
        <v>69</v>
      </c>
      <c r="AY1843" s="235" t="s">
        <v>153</v>
      </c>
    </row>
    <row r="1844" s="14" customFormat="1">
      <c r="A1844" s="14"/>
      <c r="B1844" s="236"/>
      <c r="C1844" s="237"/>
      <c r="D1844" s="227" t="s">
        <v>164</v>
      </c>
      <c r="E1844" s="238" t="s">
        <v>19</v>
      </c>
      <c r="F1844" s="239" t="s">
        <v>186</v>
      </c>
      <c r="G1844" s="237"/>
      <c r="H1844" s="240">
        <v>5</v>
      </c>
      <c r="I1844" s="241"/>
      <c r="J1844" s="237"/>
      <c r="K1844" s="237"/>
      <c r="L1844" s="242"/>
      <c r="M1844" s="243"/>
      <c r="N1844" s="244"/>
      <c r="O1844" s="244"/>
      <c r="P1844" s="244"/>
      <c r="Q1844" s="244"/>
      <c r="R1844" s="244"/>
      <c r="S1844" s="244"/>
      <c r="T1844" s="24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46" t="s">
        <v>164</v>
      </c>
      <c r="AU1844" s="246" t="s">
        <v>79</v>
      </c>
      <c r="AV1844" s="14" t="s">
        <v>79</v>
      </c>
      <c r="AW1844" s="14" t="s">
        <v>31</v>
      </c>
      <c r="AX1844" s="14" t="s">
        <v>69</v>
      </c>
      <c r="AY1844" s="246" t="s">
        <v>153</v>
      </c>
    </row>
    <row r="1845" s="15" customFormat="1">
      <c r="A1845" s="15"/>
      <c r="B1845" s="247"/>
      <c r="C1845" s="248"/>
      <c r="D1845" s="227" t="s">
        <v>164</v>
      </c>
      <c r="E1845" s="249" t="s">
        <v>19</v>
      </c>
      <c r="F1845" s="250" t="s">
        <v>167</v>
      </c>
      <c r="G1845" s="248"/>
      <c r="H1845" s="251">
        <v>5</v>
      </c>
      <c r="I1845" s="252"/>
      <c r="J1845" s="248"/>
      <c r="K1845" s="248"/>
      <c r="L1845" s="253"/>
      <c r="M1845" s="254"/>
      <c r="N1845" s="255"/>
      <c r="O1845" s="255"/>
      <c r="P1845" s="255"/>
      <c r="Q1845" s="255"/>
      <c r="R1845" s="255"/>
      <c r="S1845" s="255"/>
      <c r="T1845" s="256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57" t="s">
        <v>164</v>
      </c>
      <c r="AU1845" s="257" t="s">
        <v>79</v>
      </c>
      <c r="AV1845" s="15" t="s">
        <v>160</v>
      </c>
      <c r="AW1845" s="15" t="s">
        <v>31</v>
      </c>
      <c r="AX1845" s="15" t="s">
        <v>77</v>
      </c>
      <c r="AY1845" s="257" t="s">
        <v>153</v>
      </c>
    </row>
    <row r="1846" s="2" customFormat="1" ht="16.5" customHeight="1">
      <c r="A1846" s="41"/>
      <c r="B1846" s="42"/>
      <c r="C1846" s="258" t="s">
        <v>1740</v>
      </c>
      <c r="D1846" s="258" t="s">
        <v>253</v>
      </c>
      <c r="E1846" s="259" t="s">
        <v>1741</v>
      </c>
      <c r="F1846" s="260" t="s">
        <v>1742</v>
      </c>
      <c r="G1846" s="261" t="s">
        <v>195</v>
      </c>
      <c r="H1846" s="262">
        <v>3</v>
      </c>
      <c r="I1846" s="263"/>
      <c r="J1846" s="264">
        <f>ROUND(I1846*H1846,2)</f>
        <v>0</v>
      </c>
      <c r="K1846" s="260" t="s">
        <v>19</v>
      </c>
      <c r="L1846" s="265"/>
      <c r="M1846" s="266" t="s">
        <v>19</v>
      </c>
      <c r="N1846" s="267" t="s">
        <v>40</v>
      </c>
      <c r="O1846" s="87"/>
      <c r="P1846" s="216">
        <f>O1846*H1846</f>
        <v>0</v>
      </c>
      <c r="Q1846" s="216">
        <v>0.024299999999999999</v>
      </c>
      <c r="R1846" s="216">
        <f>Q1846*H1846</f>
        <v>0.072899999999999993</v>
      </c>
      <c r="S1846" s="216">
        <v>0</v>
      </c>
      <c r="T1846" s="217">
        <f>S1846*H1846</f>
        <v>0</v>
      </c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R1846" s="218" t="s">
        <v>403</v>
      </c>
      <c r="AT1846" s="218" t="s">
        <v>253</v>
      </c>
      <c r="AU1846" s="218" t="s">
        <v>79</v>
      </c>
      <c r="AY1846" s="20" t="s">
        <v>153</v>
      </c>
      <c r="BE1846" s="219">
        <f>IF(N1846="základní",J1846,0)</f>
        <v>0</v>
      </c>
      <c r="BF1846" s="219">
        <f>IF(N1846="snížená",J1846,0)</f>
        <v>0</v>
      </c>
      <c r="BG1846" s="219">
        <f>IF(N1846="zákl. přenesená",J1846,0)</f>
        <v>0</v>
      </c>
      <c r="BH1846" s="219">
        <f>IF(N1846="sníž. přenesená",J1846,0)</f>
        <v>0</v>
      </c>
      <c r="BI1846" s="219">
        <f>IF(N1846="nulová",J1846,0)</f>
        <v>0</v>
      </c>
      <c r="BJ1846" s="20" t="s">
        <v>77</v>
      </c>
      <c r="BK1846" s="219">
        <f>ROUND(I1846*H1846,2)</f>
        <v>0</v>
      </c>
      <c r="BL1846" s="20" t="s">
        <v>252</v>
      </c>
      <c r="BM1846" s="218" t="s">
        <v>1743</v>
      </c>
    </row>
    <row r="1847" s="13" customFormat="1">
      <c r="A1847" s="13"/>
      <c r="B1847" s="225"/>
      <c r="C1847" s="226"/>
      <c r="D1847" s="227" t="s">
        <v>164</v>
      </c>
      <c r="E1847" s="228" t="s">
        <v>19</v>
      </c>
      <c r="F1847" s="229" t="s">
        <v>1739</v>
      </c>
      <c r="G1847" s="226"/>
      <c r="H1847" s="228" t="s">
        <v>19</v>
      </c>
      <c r="I1847" s="230"/>
      <c r="J1847" s="226"/>
      <c r="K1847" s="226"/>
      <c r="L1847" s="231"/>
      <c r="M1847" s="232"/>
      <c r="N1847" s="233"/>
      <c r="O1847" s="233"/>
      <c r="P1847" s="233"/>
      <c r="Q1847" s="233"/>
      <c r="R1847" s="233"/>
      <c r="S1847" s="233"/>
      <c r="T1847" s="23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5" t="s">
        <v>164</v>
      </c>
      <c r="AU1847" s="235" t="s">
        <v>79</v>
      </c>
      <c r="AV1847" s="13" t="s">
        <v>77</v>
      </c>
      <c r="AW1847" s="13" t="s">
        <v>31</v>
      </c>
      <c r="AX1847" s="13" t="s">
        <v>69</v>
      </c>
      <c r="AY1847" s="235" t="s">
        <v>153</v>
      </c>
    </row>
    <row r="1848" s="14" customFormat="1">
      <c r="A1848" s="14"/>
      <c r="B1848" s="236"/>
      <c r="C1848" s="237"/>
      <c r="D1848" s="227" t="s">
        <v>164</v>
      </c>
      <c r="E1848" s="238" t="s">
        <v>19</v>
      </c>
      <c r="F1848" s="239" t="s">
        <v>173</v>
      </c>
      <c r="G1848" s="237"/>
      <c r="H1848" s="240">
        <v>3</v>
      </c>
      <c r="I1848" s="241"/>
      <c r="J1848" s="237"/>
      <c r="K1848" s="237"/>
      <c r="L1848" s="242"/>
      <c r="M1848" s="243"/>
      <c r="N1848" s="244"/>
      <c r="O1848" s="244"/>
      <c r="P1848" s="244"/>
      <c r="Q1848" s="244"/>
      <c r="R1848" s="244"/>
      <c r="S1848" s="244"/>
      <c r="T1848" s="245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46" t="s">
        <v>164</v>
      </c>
      <c r="AU1848" s="246" t="s">
        <v>79</v>
      </c>
      <c r="AV1848" s="14" t="s">
        <v>79</v>
      </c>
      <c r="AW1848" s="14" t="s">
        <v>31</v>
      </c>
      <c r="AX1848" s="14" t="s">
        <v>69</v>
      </c>
      <c r="AY1848" s="246" t="s">
        <v>153</v>
      </c>
    </row>
    <row r="1849" s="15" customFormat="1">
      <c r="A1849" s="15"/>
      <c r="B1849" s="247"/>
      <c r="C1849" s="248"/>
      <c r="D1849" s="227" t="s">
        <v>164</v>
      </c>
      <c r="E1849" s="249" t="s">
        <v>19</v>
      </c>
      <c r="F1849" s="250" t="s">
        <v>167</v>
      </c>
      <c r="G1849" s="248"/>
      <c r="H1849" s="251">
        <v>3</v>
      </c>
      <c r="I1849" s="252"/>
      <c r="J1849" s="248"/>
      <c r="K1849" s="248"/>
      <c r="L1849" s="253"/>
      <c r="M1849" s="254"/>
      <c r="N1849" s="255"/>
      <c r="O1849" s="255"/>
      <c r="P1849" s="255"/>
      <c r="Q1849" s="255"/>
      <c r="R1849" s="255"/>
      <c r="S1849" s="255"/>
      <c r="T1849" s="256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57" t="s">
        <v>164</v>
      </c>
      <c r="AU1849" s="257" t="s">
        <v>79</v>
      </c>
      <c r="AV1849" s="15" t="s">
        <v>160</v>
      </c>
      <c r="AW1849" s="15" t="s">
        <v>31</v>
      </c>
      <c r="AX1849" s="15" t="s">
        <v>77</v>
      </c>
      <c r="AY1849" s="257" t="s">
        <v>153</v>
      </c>
    </row>
    <row r="1850" s="2" customFormat="1" ht="16.5" customHeight="1">
      <c r="A1850" s="41"/>
      <c r="B1850" s="42"/>
      <c r="C1850" s="258" t="s">
        <v>1744</v>
      </c>
      <c r="D1850" s="258" t="s">
        <v>253</v>
      </c>
      <c r="E1850" s="259" t="s">
        <v>1745</v>
      </c>
      <c r="F1850" s="260" t="s">
        <v>1746</v>
      </c>
      <c r="G1850" s="261" t="s">
        <v>195</v>
      </c>
      <c r="H1850" s="262">
        <v>3</v>
      </c>
      <c r="I1850" s="263"/>
      <c r="J1850" s="264">
        <f>ROUND(I1850*H1850,2)</f>
        <v>0</v>
      </c>
      <c r="K1850" s="260" t="s">
        <v>19</v>
      </c>
      <c r="L1850" s="265"/>
      <c r="M1850" s="266" t="s">
        <v>19</v>
      </c>
      <c r="N1850" s="267" t="s">
        <v>40</v>
      </c>
      <c r="O1850" s="87"/>
      <c r="P1850" s="216">
        <f>O1850*H1850</f>
        <v>0</v>
      </c>
      <c r="Q1850" s="216">
        <v>0.024299999999999999</v>
      </c>
      <c r="R1850" s="216">
        <f>Q1850*H1850</f>
        <v>0.072899999999999993</v>
      </c>
      <c r="S1850" s="216">
        <v>0</v>
      </c>
      <c r="T1850" s="217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18" t="s">
        <v>403</v>
      </c>
      <c r="AT1850" s="218" t="s">
        <v>253</v>
      </c>
      <c r="AU1850" s="218" t="s">
        <v>79</v>
      </c>
      <c r="AY1850" s="20" t="s">
        <v>153</v>
      </c>
      <c r="BE1850" s="219">
        <f>IF(N1850="základní",J1850,0)</f>
        <v>0</v>
      </c>
      <c r="BF1850" s="219">
        <f>IF(N1850="snížená",J1850,0)</f>
        <v>0</v>
      </c>
      <c r="BG1850" s="219">
        <f>IF(N1850="zákl. přenesená",J1850,0)</f>
        <v>0</v>
      </c>
      <c r="BH1850" s="219">
        <f>IF(N1850="sníž. přenesená",J1850,0)</f>
        <v>0</v>
      </c>
      <c r="BI1850" s="219">
        <f>IF(N1850="nulová",J1850,0)</f>
        <v>0</v>
      </c>
      <c r="BJ1850" s="20" t="s">
        <v>77</v>
      </c>
      <c r="BK1850" s="219">
        <f>ROUND(I1850*H1850,2)</f>
        <v>0</v>
      </c>
      <c r="BL1850" s="20" t="s">
        <v>252</v>
      </c>
      <c r="BM1850" s="218" t="s">
        <v>1747</v>
      </c>
    </row>
    <row r="1851" s="13" customFormat="1">
      <c r="A1851" s="13"/>
      <c r="B1851" s="225"/>
      <c r="C1851" s="226"/>
      <c r="D1851" s="227" t="s">
        <v>164</v>
      </c>
      <c r="E1851" s="228" t="s">
        <v>19</v>
      </c>
      <c r="F1851" s="229" t="s">
        <v>1739</v>
      </c>
      <c r="G1851" s="226"/>
      <c r="H1851" s="228" t="s">
        <v>19</v>
      </c>
      <c r="I1851" s="230"/>
      <c r="J1851" s="226"/>
      <c r="K1851" s="226"/>
      <c r="L1851" s="231"/>
      <c r="M1851" s="232"/>
      <c r="N1851" s="233"/>
      <c r="O1851" s="233"/>
      <c r="P1851" s="233"/>
      <c r="Q1851" s="233"/>
      <c r="R1851" s="233"/>
      <c r="S1851" s="233"/>
      <c r="T1851" s="23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5" t="s">
        <v>164</v>
      </c>
      <c r="AU1851" s="235" t="s">
        <v>79</v>
      </c>
      <c r="AV1851" s="13" t="s">
        <v>77</v>
      </c>
      <c r="AW1851" s="13" t="s">
        <v>31</v>
      </c>
      <c r="AX1851" s="13" t="s">
        <v>69</v>
      </c>
      <c r="AY1851" s="235" t="s">
        <v>153</v>
      </c>
    </row>
    <row r="1852" s="14" customFormat="1">
      <c r="A1852" s="14"/>
      <c r="B1852" s="236"/>
      <c r="C1852" s="237"/>
      <c r="D1852" s="227" t="s">
        <v>164</v>
      </c>
      <c r="E1852" s="238" t="s">
        <v>19</v>
      </c>
      <c r="F1852" s="239" t="s">
        <v>173</v>
      </c>
      <c r="G1852" s="237"/>
      <c r="H1852" s="240">
        <v>3</v>
      </c>
      <c r="I1852" s="241"/>
      <c r="J1852" s="237"/>
      <c r="K1852" s="237"/>
      <c r="L1852" s="242"/>
      <c r="M1852" s="243"/>
      <c r="N1852" s="244"/>
      <c r="O1852" s="244"/>
      <c r="P1852" s="244"/>
      <c r="Q1852" s="244"/>
      <c r="R1852" s="244"/>
      <c r="S1852" s="244"/>
      <c r="T1852" s="245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46" t="s">
        <v>164</v>
      </c>
      <c r="AU1852" s="246" t="s">
        <v>79</v>
      </c>
      <c r="AV1852" s="14" t="s">
        <v>79</v>
      </c>
      <c r="AW1852" s="14" t="s">
        <v>31</v>
      </c>
      <c r="AX1852" s="14" t="s">
        <v>69</v>
      </c>
      <c r="AY1852" s="246" t="s">
        <v>153</v>
      </c>
    </row>
    <row r="1853" s="15" customFormat="1">
      <c r="A1853" s="15"/>
      <c r="B1853" s="247"/>
      <c r="C1853" s="248"/>
      <c r="D1853" s="227" t="s">
        <v>164</v>
      </c>
      <c r="E1853" s="249" t="s">
        <v>19</v>
      </c>
      <c r="F1853" s="250" t="s">
        <v>167</v>
      </c>
      <c r="G1853" s="248"/>
      <c r="H1853" s="251">
        <v>3</v>
      </c>
      <c r="I1853" s="252"/>
      <c r="J1853" s="248"/>
      <c r="K1853" s="248"/>
      <c r="L1853" s="253"/>
      <c r="M1853" s="254"/>
      <c r="N1853" s="255"/>
      <c r="O1853" s="255"/>
      <c r="P1853" s="255"/>
      <c r="Q1853" s="255"/>
      <c r="R1853" s="255"/>
      <c r="S1853" s="255"/>
      <c r="T1853" s="256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57" t="s">
        <v>164</v>
      </c>
      <c r="AU1853" s="257" t="s">
        <v>79</v>
      </c>
      <c r="AV1853" s="15" t="s">
        <v>160</v>
      </c>
      <c r="AW1853" s="15" t="s">
        <v>31</v>
      </c>
      <c r="AX1853" s="15" t="s">
        <v>77</v>
      </c>
      <c r="AY1853" s="257" t="s">
        <v>153</v>
      </c>
    </row>
    <row r="1854" s="2" customFormat="1" ht="16.5" customHeight="1">
      <c r="A1854" s="41"/>
      <c r="B1854" s="42"/>
      <c r="C1854" s="258" t="s">
        <v>1748</v>
      </c>
      <c r="D1854" s="258" t="s">
        <v>253</v>
      </c>
      <c r="E1854" s="259" t="s">
        <v>1749</v>
      </c>
      <c r="F1854" s="260" t="s">
        <v>1750</v>
      </c>
      <c r="G1854" s="261" t="s">
        <v>195</v>
      </c>
      <c r="H1854" s="262">
        <v>1</v>
      </c>
      <c r="I1854" s="263"/>
      <c r="J1854" s="264">
        <f>ROUND(I1854*H1854,2)</f>
        <v>0</v>
      </c>
      <c r="K1854" s="260" t="s">
        <v>19</v>
      </c>
      <c r="L1854" s="265"/>
      <c r="M1854" s="266" t="s">
        <v>19</v>
      </c>
      <c r="N1854" s="267" t="s">
        <v>40</v>
      </c>
      <c r="O1854" s="87"/>
      <c r="P1854" s="216">
        <f>O1854*H1854</f>
        <v>0</v>
      </c>
      <c r="Q1854" s="216">
        <v>0.024299999999999999</v>
      </c>
      <c r="R1854" s="216">
        <f>Q1854*H1854</f>
        <v>0.024299999999999999</v>
      </c>
      <c r="S1854" s="216">
        <v>0</v>
      </c>
      <c r="T1854" s="217">
        <f>S1854*H1854</f>
        <v>0</v>
      </c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R1854" s="218" t="s">
        <v>403</v>
      </c>
      <c r="AT1854" s="218" t="s">
        <v>253</v>
      </c>
      <c r="AU1854" s="218" t="s">
        <v>79</v>
      </c>
      <c r="AY1854" s="20" t="s">
        <v>153</v>
      </c>
      <c r="BE1854" s="219">
        <f>IF(N1854="základní",J1854,0)</f>
        <v>0</v>
      </c>
      <c r="BF1854" s="219">
        <f>IF(N1854="snížená",J1854,0)</f>
        <v>0</v>
      </c>
      <c r="BG1854" s="219">
        <f>IF(N1854="zákl. přenesená",J1854,0)</f>
        <v>0</v>
      </c>
      <c r="BH1854" s="219">
        <f>IF(N1854="sníž. přenesená",J1854,0)</f>
        <v>0</v>
      </c>
      <c r="BI1854" s="219">
        <f>IF(N1854="nulová",J1854,0)</f>
        <v>0</v>
      </c>
      <c r="BJ1854" s="20" t="s">
        <v>77</v>
      </c>
      <c r="BK1854" s="219">
        <f>ROUND(I1854*H1854,2)</f>
        <v>0</v>
      </c>
      <c r="BL1854" s="20" t="s">
        <v>252</v>
      </c>
      <c r="BM1854" s="218" t="s">
        <v>1751</v>
      </c>
    </row>
    <row r="1855" s="13" customFormat="1">
      <c r="A1855" s="13"/>
      <c r="B1855" s="225"/>
      <c r="C1855" s="226"/>
      <c r="D1855" s="227" t="s">
        <v>164</v>
      </c>
      <c r="E1855" s="228" t="s">
        <v>19</v>
      </c>
      <c r="F1855" s="229" t="s">
        <v>1710</v>
      </c>
      <c r="G1855" s="226"/>
      <c r="H1855" s="228" t="s">
        <v>19</v>
      </c>
      <c r="I1855" s="230"/>
      <c r="J1855" s="226"/>
      <c r="K1855" s="226"/>
      <c r="L1855" s="231"/>
      <c r="M1855" s="232"/>
      <c r="N1855" s="233"/>
      <c r="O1855" s="233"/>
      <c r="P1855" s="233"/>
      <c r="Q1855" s="233"/>
      <c r="R1855" s="233"/>
      <c r="S1855" s="233"/>
      <c r="T1855" s="23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5" t="s">
        <v>164</v>
      </c>
      <c r="AU1855" s="235" t="s">
        <v>79</v>
      </c>
      <c r="AV1855" s="13" t="s">
        <v>77</v>
      </c>
      <c r="AW1855" s="13" t="s">
        <v>31</v>
      </c>
      <c r="AX1855" s="13" t="s">
        <v>69</v>
      </c>
      <c r="AY1855" s="235" t="s">
        <v>153</v>
      </c>
    </row>
    <row r="1856" s="14" customFormat="1">
      <c r="A1856" s="14"/>
      <c r="B1856" s="236"/>
      <c r="C1856" s="237"/>
      <c r="D1856" s="227" t="s">
        <v>164</v>
      </c>
      <c r="E1856" s="238" t="s">
        <v>19</v>
      </c>
      <c r="F1856" s="239" t="s">
        <v>77</v>
      </c>
      <c r="G1856" s="237"/>
      <c r="H1856" s="240">
        <v>1</v>
      </c>
      <c r="I1856" s="241"/>
      <c r="J1856" s="237"/>
      <c r="K1856" s="237"/>
      <c r="L1856" s="242"/>
      <c r="M1856" s="243"/>
      <c r="N1856" s="244"/>
      <c r="O1856" s="244"/>
      <c r="P1856" s="244"/>
      <c r="Q1856" s="244"/>
      <c r="R1856" s="244"/>
      <c r="S1856" s="244"/>
      <c r="T1856" s="245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46" t="s">
        <v>164</v>
      </c>
      <c r="AU1856" s="246" t="s">
        <v>79</v>
      </c>
      <c r="AV1856" s="14" t="s">
        <v>79</v>
      </c>
      <c r="AW1856" s="14" t="s">
        <v>31</v>
      </c>
      <c r="AX1856" s="14" t="s">
        <v>69</v>
      </c>
      <c r="AY1856" s="246" t="s">
        <v>153</v>
      </c>
    </row>
    <row r="1857" s="15" customFormat="1">
      <c r="A1857" s="15"/>
      <c r="B1857" s="247"/>
      <c r="C1857" s="248"/>
      <c r="D1857" s="227" t="s">
        <v>164</v>
      </c>
      <c r="E1857" s="249" t="s">
        <v>19</v>
      </c>
      <c r="F1857" s="250" t="s">
        <v>167</v>
      </c>
      <c r="G1857" s="248"/>
      <c r="H1857" s="251">
        <v>1</v>
      </c>
      <c r="I1857" s="252"/>
      <c r="J1857" s="248"/>
      <c r="K1857" s="248"/>
      <c r="L1857" s="253"/>
      <c r="M1857" s="254"/>
      <c r="N1857" s="255"/>
      <c r="O1857" s="255"/>
      <c r="P1857" s="255"/>
      <c r="Q1857" s="255"/>
      <c r="R1857" s="255"/>
      <c r="S1857" s="255"/>
      <c r="T1857" s="256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57" t="s">
        <v>164</v>
      </c>
      <c r="AU1857" s="257" t="s">
        <v>79</v>
      </c>
      <c r="AV1857" s="15" t="s">
        <v>160</v>
      </c>
      <c r="AW1857" s="15" t="s">
        <v>31</v>
      </c>
      <c r="AX1857" s="15" t="s">
        <v>77</v>
      </c>
      <c r="AY1857" s="257" t="s">
        <v>153</v>
      </c>
    </row>
    <row r="1858" s="2" customFormat="1" ht="16.5" customHeight="1">
      <c r="A1858" s="41"/>
      <c r="B1858" s="42"/>
      <c r="C1858" s="207" t="s">
        <v>1752</v>
      </c>
      <c r="D1858" s="207" t="s">
        <v>155</v>
      </c>
      <c r="E1858" s="208" t="s">
        <v>1753</v>
      </c>
      <c r="F1858" s="209" t="s">
        <v>1754</v>
      </c>
      <c r="G1858" s="210" t="s">
        <v>195</v>
      </c>
      <c r="H1858" s="211">
        <v>1</v>
      </c>
      <c r="I1858" s="212"/>
      <c r="J1858" s="213">
        <f>ROUND(I1858*H1858,2)</f>
        <v>0</v>
      </c>
      <c r="K1858" s="209" t="s">
        <v>159</v>
      </c>
      <c r="L1858" s="47"/>
      <c r="M1858" s="214" t="s">
        <v>19</v>
      </c>
      <c r="N1858" s="215" t="s">
        <v>40</v>
      </c>
      <c r="O1858" s="87"/>
      <c r="P1858" s="216">
        <f>O1858*H1858</f>
        <v>0</v>
      </c>
      <c r="Q1858" s="216">
        <v>0.00080999999999999996</v>
      </c>
      <c r="R1858" s="216">
        <f>Q1858*H1858</f>
        <v>0.00080999999999999996</v>
      </c>
      <c r="S1858" s="216">
        <v>0</v>
      </c>
      <c r="T1858" s="217">
        <f>S1858*H1858</f>
        <v>0</v>
      </c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R1858" s="218" t="s">
        <v>252</v>
      </c>
      <c r="AT1858" s="218" t="s">
        <v>155</v>
      </c>
      <c r="AU1858" s="218" t="s">
        <v>79</v>
      </c>
      <c r="AY1858" s="20" t="s">
        <v>153</v>
      </c>
      <c r="BE1858" s="219">
        <f>IF(N1858="základní",J1858,0)</f>
        <v>0</v>
      </c>
      <c r="BF1858" s="219">
        <f>IF(N1858="snížená",J1858,0)</f>
        <v>0</v>
      </c>
      <c r="BG1858" s="219">
        <f>IF(N1858="zákl. přenesená",J1858,0)</f>
        <v>0</v>
      </c>
      <c r="BH1858" s="219">
        <f>IF(N1858="sníž. přenesená",J1858,0)</f>
        <v>0</v>
      </c>
      <c r="BI1858" s="219">
        <f>IF(N1858="nulová",J1858,0)</f>
        <v>0</v>
      </c>
      <c r="BJ1858" s="20" t="s">
        <v>77</v>
      </c>
      <c r="BK1858" s="219">
        <f>ROUND(I1858*H1858,2)</f>
        <v>0</v>
      </c>
      <c r="BL1858" s="20" t="s">
        <v>252</v>
      </c>
      <c r="BM1858" s="218" t="s">
        <v>1755</v>
      </c>
    </row>
    <row r="1859" s="2" customFormat="1">
      <c r="A1859" s="41"/>
      <c r="B1859" s="42"/>
      <c r="C1859" s="43"/>
      <c r="D1859" s="220" t="s">
        <v>162</v>
      </c>
      <c r="E1859" s="43"/>
      <c r="F1859" s="221" t="s">
        <v>1756</v>
      </c>
      <c r="G1859" s="43"/>
      <c r="H1859" s="43"/>
      <c r="I1859" s="222"/>
      <c r="J1859" s="43"/>
      <c r="K1859" s="43"/>
      <c r="L1859" s="47"/>
      <c r="M1859" s="223"/>
      <c r="N1859" s="224"/>
      <c r="O1859" s="87"/>
      <c r="P1859" s="87"/>
      <c r="Q1859" s="87"/>
      <c r="R1859" s="87"/>
      <c r="S1859" s="87"/>
      <c r="T1859" s="88"/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T1859" s="20" t="s">
        <v>162</v>
      </c>
      <c r="AU1859" s="20" t="s">
        <v>79</v>
      </c>
    </row>
    <row r="1860" s="13" customFormat="1">
      <c r="A1860" s="13"/>
      <c r="B1860" s="225"/>
      <c r="C1860" s="226"/>
      <c r="D1860" s="227" t="s">
        <v>164</v>
      </c>
      <c r="E1860" s="228" t="s">
        <v>19</v>
      </c>
      <c r="F1860" s="229" t="s">
        <v>1757</v>
      </c>
      <c r="G1860" s="226"/>
      <c r="H1860" s="228" t="s">
        <v>19</v>
      </c>
      <c r="I1860" s="230"/>
      <c r="J1860" s="226"/>
      <c r="K1860" s="226"/>
      <c r="L1860" s="231"/>
      <c r="M1860" s="232"/>
      <c r="N1860" s="233"/>
      <c r="O1860" s="233"/>
      <c r="P1860" s="233"/>
      <c r="Q1860" s="233"/>
      <c r="R1860" s="233"/>
      <c r="S1860" s="233"/>
      <c r="T1860" s="23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5" t="s">
        <v>164</v>
      </c>
      <c r="AU1860" s="235" t="s">
        <v>79</v>
      </c>
      <c r="AV1860" s="13" t="s">
        <v>77</v>
      </c>
      <c r="AW1860" s="13" t="s">
        <v>31</v>
      </c>
      <c r="AX1860" s="13" t="s">
        <v>69</v>
      </c>
      <c r="AY1860" s="235" t="s">
        <v>153</v>
      </c>
    </row>
    <row r="1861" s="14" customFormat="1">
      <c r="A1861" s="14"/>
      <c r="B1861" s="236"/>
      <c r="C1861" s="237"/>
      <c r="D1861" s="227" t="s">
        <v>164</v>
      </c>
      <c r="E1861" s="238" t="s">
        <v>19</v>
      </c>
      <c r="F1861" s="239" t="s">
        <v>77</v>
      </c>
      <c r="G1861" s="237"/>
      <c r="H1861" s="240">
        <v>1</v>
      </c>
      <c r="I1861" s="241"/>
      <c r="J1861" s="237"/>
      <c r="K1861" s="237"/>
      <c r="L1861" s="242"/>
      <c r="M1861" s="243"/>
      <c r="N1861" s="244"/>
      <c r="O1861" s="244"/>
      <c r="P1861" s="244"/>
      <c r="Q1861" s="244"/>
      <c r="R1861" s="244"/>
      <c r="S1861" s="244"/>
      <c r="T1861" s="245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6" t="s">
        <v>164</v>
      </c>
      <c r="AU1861" s="246" t="s">
        <v>79</v>
      </c>
      <c r="AV1861" s="14" t="s">
        <v>79</v>
      </c>
      <c r="AW1861" s="14" t="s">
        <v>31</v>
      </c>
      <c r="AX1861" s="14" t="s">
        <v>69</v>
      </c>
      <c r="AY1861" s="246" t="s">
        <v>153</v>
      </c>
    </row>
    <row r="1862" s="15" customFormat="1">
      <c r="A1862" s="15"/>
      <c r="B1862" s="247"/>
      <c r="C1862" s="248"/>
      <c r="D1862" s="227" t="s">
        <v>164</v>
      </c>
      <c r="E1862" s="249" t="s">
        <v>19</v>
      </c>
      <c r="F1862" s="250" t="s">
        <v>167</v>
      </c>
      <c r="G1862" s="248"/>
      <c r="H1862" s="251">
        <v>1</v>
      </c>
      <c r="I1862" s="252"/>
      <c r="J1862" s="248"/>
      <c r="K1862" s="248"/>
      <c r="L1862" s="253"/>
      <c r="M1862" s="254"/>
      <c r="N1862" s="255"/>
      <c r="O1862" s="255"/>
      <c r="P1862" s="255"/>
      <c r="Q1862" s="255"/>
      <c r="R1862" s="255"/>
      <c r="S1862" s="255"/>
      <c r="T1862" s="256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57" t="s">
        <v>164</v>
      </c>
      <c r="AU1862" s="257" t="s">
        <v>79</v>
      </c>
      <c r="AV1862" s="15" t="s">
        <v>160</v>
      </c>
      <c r="AW1862" s="15" t="s">
        <v>31</v>
      </c>
      <c r="AX1862" s="15" t="s">
        <v>77</v>
      </c>
      <c r="AY1862" s="257" t="s">
        <v>153</v>
      </c>
    </row>
    <row r="1863" s="2" customFormat="1" ht="16.5" customHeight="1">
      <c r="A1863" s="41"/>
      <c r="B1863" s="42"/>
      <c r="C1863" s="258" t="s">
        <v>1758</v>
      </c>
      <c r="D1863" s="258" t="s">
        <v>253</v>
      </c>
      <c r="E1863" s="259" t="s">
        <v>1759</v>
      </c>
      <c r="F1863" s="260" t="s">
        <v>1760</v>
      </c>
      <c r="G1863" s="261" t="s">
        <v>448</v>
      </c>
      <c r="H1863" s="262">
        <v>1</v>
      </c>
      <c r="I1863" s="263"/>
      <c r="J1863" s="264">
        <f>ROUND(I1863*H1863,2)</f>
        <v>0</v>
      </c>
      <c r="K1863" s="260" t="s">
        <v>19</v>
      </c>
      <c r="L1863" s="265"/>
      <c r="M1863" s="266" t="s">
        <v>19</v>
      </c>
      <c r="N1863" s="267" t="s">
        <v>40</v>
      </c>
      <c r="O1863" s="87"/>
      <c r="P1863" s="216">
        <f>O1863*H1863</f>
        <v>0</v>
      </c>
      <c r="Q1863" s="216">
        <v>0</v>
      </c>
      <c r="R1863" s="216">
        <f>Q1863*H1863</f>
        <v>0</v>
      </c>
      <c r="S1863" s="216">
        <v>0</v>
      </c>
      <c r="T1863" s="217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18" t="s">
        <v>403</v>
      </c>
      <c r="AT1863" s="218" t="s">
        <v>253</v>
      </c>
      <c r="AU1863" s="218" t="s">
        <v>79</v>
      </c>
      <c r="AY1863" s="20" t="s">
        <v>153</v>
      </c>
      <c r="BE1863" s="219">
        <f>IF(N1863="základní",J1863,0)</f>
        <v>0</v>
      </c>
      <c r="BF1863" s="219">
        <f>IF(N1863="snížená",J1863,0)</f>
        <v>0</v>
      </c>
      <c r="BG1863" s="219">
        <f>IF(N1863="zákl. přenesená",J1863,0)</f>
        <v>0</v>
      </c>
      <c r="BH1863" s="219">
        <f>IF(N1863="sníž. přenesená",J1863,0)</f>
        <v>0</v>
      </c>
      <c r="BI1863" s="219">
        <f>IF(N1863="nulová",J1863,0)</f>
        <v>0</v>
      </c>
      <c r="BJ1863" s="20" t="s">
        <v>77</v>
      </c>
      <c r="BK1863" s="219">
        <f>ROUND(I1863*H1863,2)</f>
        <v>0</v>
      </c>
      <c r="BL1863" s="20" t="s">
        <v>252</v>
      </c>
      <c r="BM1863" s="218" t="s">
        <v>1761</v>
      </c>
    </row>
    <row r="1864" s="13" customFormat="1">
      <c r="A1864" s="13"/>
      <c r="B1864" s="225"/>
      <c r="C1864" s="226"/>
      <c r="D1864" s="227" t="s">
        <v>164</v>
      </c>
      <c r="E1864" s="228" t="s">
        <v>19</v>
      </c>
      <c r="F1864" s="229" t="s">
        <v>1762</v>
      </c>
      <c r="G1864" s="226"/>
      <c r="H1864" s="228" t="s">
        <v>19</v>
      </c>
      <c r="I1864" s="230"/>
      <c r="J1864" s="226"/>
      <c r="K1864" s="226"/>
      <c r="L1864" s="231"/>
      <c r="M1864" s="232"/>
      <c r="N1864" s="233"/>
      <c r="O1864" s="233"/>
      <c r="P1864" s="233"/>
      <c r="Q1864" s="233"/>
      <c r="R1864" s="233"/>
      <c r="S1864" s="233"/>
      <c r="T1864" s="23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5" t="s">
        <v>164</v>
      </c>
      <c r="AU1864" s="235" t="s">
        <v>79</v>
      </c>
      <c r="AV1864" s="13" t="s">
        <v>77</v>
      </c>
      <c r="AW1864" s="13" t="s">
        <v>31</v>
      </c>
      <c r="AX1864" s="13" t="s">
        <v>69</v>
      </c>
      <c r="AY1864" s="235" t="s">
        <v>153</v>
      </c>
    </row>
    <row r="1865" s="14" customFormat="1">
      <c r="A1865" s="14"/>
      <c r="B1865" s="236"/>
      <c r="C1865" s="237"/>
      <c r="D1865" s="227" t="s">
        <v>164</v>
      </c>
      <c r="E1865" s="238" t="s">
        <v>19</v>
      </c>
      <c r="F1865" s="239" t="s">
        <v>77</v>
      </c>
      <c r="G1865" s="237"/>
      <c r="H1865" s="240">
        <v>1</v>
      </c>
      <c r="I1865" s="241"/>
      <c r="J1865" s="237"/>
      <c r="K1865" s="237"/>
      <c r="L1865" s="242"/>
      <c r="M1865" s="243"/>
      <c r="N1865" s="244"/>
      <c r="O1865" s="244"/>
      <c r="P1865" s="244"/>
      <c r="Q1865" s="244"/>
      <c r="R1865" s="244"/>
      <c r="S1865" s="244"/>
      <c r="T1865" s="245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46" t="s">
        <v>164</v>
      </c>
      <c r="AU1865" s="246" t="s">
        <v>79</v>
      </c>
      <c r="AV1865" s="14" t="s">
        <v>79</v>
      </c>
      <c r="AW1865" s="14" t="s">
        <v>31</v>
      </c>
      <c r="AX1865" s="14" t="s">
        <v>69</v>
      </c>
      <c r="AY1865" s="246" t="s">
        <v>153</v>
      </c>
    </row>
    <row r="1866" s="15" customFormat="1">
      <c r="A1866" s="15"/>
      <c r="B1866" s="247"/>
      <c r="C1866" s="248"/>
      <c r="D1866" s="227" t="s">
        <v>164</v>
      </c>
      <c r="E1866" s="249" t="s">
        <v>19</v>
      </c>
      <c r="F1866" s="250" t="s">
        <v>167</v>
      </c>
      <c r="G1866" s="248"/>
      <c r="H1866" s="251">
        <v>1</v>
      </c>
      <c r="I1866" s="252"/>
      <c r="J1866" s="248"/>
      <c r="K1866" s="248"/>
      <c r="L1866" s="253"/>
      <c r="M1866" s="254"/>
      <c r="N1866" s="255"/>
      <c r="O1866" s="255"/>
      <c r="P1866" s="255"/>
      <c r="Q1866" s="255"/>
      <c r="R1866" s="255"/>
      <c r="S1866" s="255"/>
      <c r="T1866" s="256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57" t="s">
        <v>164</v>
      </c>
      <c r="AU1866" s="257" t="s">
        <v>79</v>
      </c>
      <c r="AV1866" s="15" t="s">
        <v>160</v>
      </c>
      <c r="AW1866" s="15" t="s">
        <v>31</v>
      </c>
      <c r="AX1866" s="15" t="s">
        <v>77</v>
      </c>
      <c r="AY1866" s="257" t="s">
        <v>153</v>
      </c>
    </row>
    <row r="1867" s="2" customFormat="1" ht="16.5" customHeight="1">
      <c r="A1867" s="41"/>
      <c r="B1867" s="42"/>
      <c r="C1867" s="207" t="s">
        <v>1763</v>
      </c>
      <c r="D1867" s="207" t="s">
        <v>155</v>
      </c>
      <c r="E1867" s="208" t="s">
        <v>1764</v>
      </c>
      <c r="F1867" s="209" t="s">
        <v>1765</v>
      </c>
      <c r="G1867" s="210" t="s">
        <v>195</v>
      </c>
      <c r="H1867" s="211">
        <v>5</v>
      </c>
      <c r="I1867" s="212"/>
      <c r="J1867" s="213">
        <f>ROUND(I1867*H1867,2)</f>
        <v>0</v>
      </c>
      <c r="K1867" s="209" t="s">
        <v>19</v>
      </c>
      <c r="L1867" s="47"/>
      <c r="M1867" s="214" t="s">
        <v>19</v>
      </c>
      <c r="N1867" s="215" t="s">
        <v>40</v>
      </c>
      <c r="O1867" s="87"/>
      <c r="P1867" s="216">
        <f>O1867*H1867</f>
        <v>0</v>
      </c>
      <c r="Q1867" s="216">
        <v>0</v>
      </c>
      <c r="R1867" s="216">
        <f>Q1867*H1867</f>
        <v>0</v>
      </c>
      <c r="S1867" s="216">
        <v>0</v>
      </c>
      <c r="T1867" s="217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18" t="s">
        <v>252</v>
      </c>
      <c r="AT1867" s="218" t="s">
        <v>155</v>
      </c>
      <c r="AU1867" s="218" t="s">
        <v>79</v>
      </c>
      <c r="AY1867" s="20" t="s">
        <v>153</v>
      </c>
      <c r="BE1867" s="219">
        <f>IF(N1867="základní",J1867,0)</f>
        <v>0</v>
      </c>
      <c r="BF1867" s="219">
        <f>IF(N1867="snížená",J1867,0)</f>
        <v>0</v>
      </c>
      <c r="BG1867" s="219">
        <f>IF(N1867="zákl. přenesená",J1867,0)</f>
        <v>0</v>
      </c>
      <c r="BH1867" s="219">
        <f>IF(N1867="sníž. přenesená",J1867,0)</f>
        <v>0</v>
      </c>
      <c r="BI1867" s="219">
        <f>IF(N1867="nulová",J1867,0)</f>
        <v>0</v>
      </c>
      <c r="BJ1867" s="20" t="s">
        <v>77</v>
      </c>
      <c r="BK1867" s="219">
        <f>ROUND(I1867*H1867,2)</f>
        <v>0</v>
      </c>
      <c r="BL1867" s="20" t="s">
        <v>252</v>
      </c>
      <c r="BM1867" s="218" t="s">
        <v>1766</v>
      </c>
    </row>
    <row r="1868" s="13" customFormat="1">
      <c r="A1868" s="13"/>
      <c r="B1868" s="225"/>
      <c r="C1868" s="226"/>
      <c r="D1868" s="227" t="s">
        <v>164</v>
      </c>
      <c r="E1868" s="228" t="s">
        <v>19</v>
      </c>
      <c r="F1868" s="229" t="s">
        <v>1767</v>
      </c>
      <c r="G1868" s="226"/>
      <c r="H1868" s="228" t="s">
        <v>19</v>
      </c>
      <c r="I1868" s="230"/>
      <c r="J1868" s="226"/>
      <c r="K1868" s="226"/>
      <c r="L1868" s="231"/>
      <c r="M1868" s="232"/>
      <c r="N1868" s="233"/>
      <c r="O1868" s="233"/>
      <c r="P1868" s="233"/>
      <c r="Q1868" s="233"/>
      <c r="R1868" s="233"/>
      <c r="S1868" s="233"/>
      <c r="T1868" s="234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5" t="s">
        <v>164</v>
      </c>
      <c r="AU1868" s="235" t="s">
        <v>79</v>
      </c>
      <c r="AV1868" s="13" t="s">
        <v>77</v>
      </c>
      <c r="AW1868" s="13" t="s">
        <v>31</v>
      </c>
      <c r="AX1868" s="13" t="s">
        <v>69</v>
      </c>
      <c r="AY1868" s="235" t="s">
        <v>153</v>
      </c>
    </row>
    <row r="1869" s="14" customFormat="1">
      <c r="A1869" s="14"/>
      <c r="B1869" s="236"/>
      <c r="C1869" s="237"/>
      <c r="D1869" s="227" t="s">
        <v>164</v>
      </c>
      <c r="E1869" s="238" t="s">
        <v>19</v>
      </c>
      <c r="F1869" s="239" t="s">
        <v>186</v>
      </c>
      <c r="G1869" s="237"/>
      <c r="H1869" s="240">
        <v>5</v>
      </c>
      <c r="I1869" s="241"/>
      <c r="J1869" s="237"/>
      <c r="K1869" s="237"/>
      <c r="L1869" s="242"/>
      <c r="M1869" s="243"/>
      <c r="N1869" s="244"/>
      <c r="O1869" s="244"/>
      <c r="P1869" s="244"/>
      <c r="Q1869" s="244"/>
      <c r="R1869" s="244"/>
      <c r="S1869" s="244"/>
      <c r="T1869" s="245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46" t="s">
        <v>164</v>
      </c>
      <c r="AU1869" s="246" t="s">
        <v>79</v>
      </c>
      <c r="AV1869" s="14" t="s">
        <v>79</v>
      </c>
      <c r="AW1869" s="14" t="s">
        <v>31</v>
      </c>
      <c r="AX1869" s="14" t="s">
        <v>69</v>
      </c>
      <c r="AY1869" s="246" t="s">
        <v>153</v>
      </c>
    </row>
    <row r="1870" s="15" customFormat="1">
      <c r="A1870" s="15"/>
      <c r="B1870" s="247"/>
      <c r="C1870" s="248"/>
      <c r="D1870" s="227" t="s">
        <v>164</v>
      </c>
      <c r="E1870" s="249" t="s">
        <v>19</v>
      </c>
      <c r="F1870" s="250" t="s">
        <v>167</v>
      </c>
      <c r="G1870" s="248"/>
      <c r="H1870" s="251">
        <v>5</v>
      </c>
      <c r="I1870" s="252"/>
      <c r="J1870" s="248"/>
      <c r="K1870" s="248"/>
      <c r="L1870" s="253"/>
      <c r="M1870" s="254"/>
      <c r="N1870" s="255"/>
      <c r="O1870" s="255"/>
      <c r="P1870" s="255"/>
      <c r="Q1870" s="255"/>
      <c r="R1870" s="255"/>
      <c r="S1870" s="255"/>
      <c r="T1870" s="256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57" t="s">
        <v>164</v>
      </c>
      <c r="AU1870" s="257" t="s">
        <v>79</v>
      </c>
      <c r="AV1870" s="15" t="s">
        <v>160</v>
      </c>
      <c r="AW1870" s="15" t="s">
        <v>31</v>
      </c>
      <c r="AX1870" s="15" t="s">
        <v>77</v>
      </c>
      <c r="AY1870" s="257" t="s">
        <v>153</v>
      </c>
    </row>
    <row r="1871" s="2" customFormat="1" ht="21.75" customHeight="1">
      <c r="A1871" s="41"/>
      <c r="B1871" s="42"/>
      <c r="C1871" s="258" t="s">
        <v>1768</v>
      </c>
      <c r="D1871" s="258" t="s">
        <v>253</v>
      </c>
      <c r="E1871" s="259" t="s">
        <v>1769</v>
      </c>
      <c r="F1871" s="260" t="s">
        <v>1770</v>
      </c>
      <c r="G1871" s="261" t="s">
        <v>195</v>
      </c>
      <c r="H1871" s="262">
        <v>5</v>
      </c>
      <c r="I1871" s="263"/>
      <c r="J1871" s="264">
        <f>ROUND(I1871*H1871,2)</f>
        <v>0</v>
      </c>
      <c r="K1871" s="260" t="s">
        <v>19</v>
      </c>
      <c r="L1871" s="265"/>
      <c r="M1871" s="266" t="s">
        <v>19</v>
      </c>
      <c r="N1871" s="267" t="s">
        <v>40</v>
      </c>
      <c r="O1871" s="87"/>
      <c r="P1871" s="216">
        <f>O1871*H1871</f>
        <v>0</v>
      </c>
      <c r="Q1871" s="216">
        <v>0</v>
      </c>
      <c r="R1871" s="216">
        <f>Q1871*H1871</f>
        <v>0</v>
      </c>
      <c r="S1871" s="216">
        <v>0</v>
      </c>
      <c r="T1871" s="217">
        <f>S1871*H1871</f>
        <v>0</v>
      </c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R1871" s="218" t="s">
        <v>403</v>
      </c>
      <c r="AT1871" s="218" t="s">
        <v>253</v>
      </c>
      <c r="AU1871" s="218" t="s">
        <v>79</v>
      </c>
      <c r="AY1871" s="20" t="s">
        <v>153</v>
      </c>
      <c r="BE1871" s="219">
        <f>IF(N1871="základní",J1871,0)</f>
        <v>0</v>
      </c>
      <c r="BF1871" s="219">
        <f>IF(N1871="snížená",J1871,0)</f>
        <v>0</v>
      </c>
      <c r="BG1871" s="219">
        <f>IF(N1871="zákl. přenesená",J1871,0)</f>
        <v>0</v>
      </c>
      <c r="BH1871" s="219">
        <f>IF(N1871="sníž. přenesená",J1871,0)</f>
        <v>0</v>
      </c>
      <c r="BI1871" s="219">
        <f>IF(N1871="nulová",J1871,0)</f>
        <v>0</v>
      </c>
      <c r="BJ1871" s="20" t="s">
        <v>77</v>
      </c>
      <c r="BK1871" s="219">
        <f>ROUND(I1871*H1871,2)</f>
        <v>0</v>
      </c>
      <c r="BL1871" s="20" t="s">
        <v>252</v>
      </c>
      <c r="BM1871" s="218" t="s">
        <v>1771</v>
      </c>
    </row>
    <row r="1872" s="13" customFormat="1">
      <c r="A1872" s="13"/>
      <c r="B1872" s="225"/>
      <c r="C1872" s="226"/>
      <c r="D1872" s="227" t="s">
        <v>164</v>
      </c>
      <c r="E1872" s="228" t="s">
        <v>19</v>
      </c>
      <c r="F1872" s="229" t="s">
        <v>1772</v>
      </c>
      <c r="G1872" s="226"/>
      <c r="H1872" s="228" t="s">
        <v>19</v>
      </c>
      <c r="I1872" s="230"/>
      <c r="J1872" s="226"/>
      <c r="K1872" s="226"/>
      <c r="L1872" s="231"/>
      <c r="M1872" s="232"/>
      <c r="N1872" s="233"/>
      <c r="O1872" s="233"/>
      <c r="P1872" s="233"/>
      <c r="Q1872" s="233"/>
      <c r="R1872" s="233"/>
      <c r="S1872" s="233"/>
      <c r="T1872" s="234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5" t="s">
        <v>164</v>
      </c>
      <c r="AU1872" s="235" t="s">
        <v>79</v>
      </c>
      <c r="AV1872" s="13" t="s">
        <v>77</v>
      </c>
      <c r="AW1872" s="13" t="s">
        <v>31</v>
      </c>
      <c r="AX1872" s="13" t="s">
        <v>69</v>
      </c>
      <c r="AY1872" s="235" t="s">
        <v>153</v>
      </c>
    </row>
    <row r="1873" s="14" customFormat="1">
      <c r="A1873" s="14"/>
      <c r="B1873" s="236"/>
      <c r="C1873" s="237"/>
      <c r="D1873" s="227" t="s">
        <v>164</v>
      </c>
      <c r="E1873" s="238" t="s">
        <v>19</v>
      </c>
      <c r="F1873" s="239" t="s">
        <v>186</v>
      </c>
      <c r="G1873" s="237"/>
      <c r="H1873" s="240">
        <v>5</v>
      </c>
      <c r="I1873" s="241"/>
      <c r="J1873" s="237"/>
      <c r="K1873" s="237"/>
      <c r="L1873" s="242"/>
      <c r="M1873" s="243"/>
      <c r="N1873" s="244"/>
      <c r="O1873" s="244"/>
      <c r="P1873" s="244"/>
      <c r="Q1873" s="244"/>
      <c r="R1873" s="244"/>
      <c r="S1873" s="244"/>
      <c r="T1873" s="245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46" t="s">
        <v>164</v>
      </c>
      <c r="AU1873" s="246" t="s">
        <v>79</v>
      </c>
      <c r="AV1873" s="14" t="s">
        <v>79</v>
      </c>
      <c r="AW1873" s="14" t="s">
        <v>31</v>
      </c>
      <c r="AX1873" s="14" t="s">
        <v>69</v>
      </c>
      <c r="AY1873" s="246" t="s">
        <v>153</v>
      </c>
    </row>
    <row r="1874" s="15" customFormat="1">
      <c r="A1874" s="15"/>
      <c r="B1874" s="247"/>
      <c r="C1874" s="248"/>
      <c r="D1874" s="227" t="s">
        <v>164</v>
      </c>
      <c r="E1874" s="249" t="s">
        <v>19</v>
      </c>
      <c r="F1874" s="250" t="s">
        <v>167</v>
      </c>
      <c r="G1874" s="248"/>
      <c r="H1874" s="251">
        <v>5</v>
      </c>
      <c r="I1874" s="252"/>
      <c r="J1874" s="248"/>
      <c r="K1874" s="248"/>
      <c r="L1874" s="253"/>
      <c r="M1874" s="254"/>
      <c r="N1874" s="255"/>
      <c r="O1874" s="255"/>
      <c r="P1874" s="255"/>
      <c r="Q1874" s="255"/>
      <c r="R1874" s="255"/>
      <c r="S1874" s="255"/>
      <c r="T1874" s="256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57" t="s">
        <v>164</v>
      </c>
      <c r="AU1874" s="257" t="s">
        <v>79</v>
      </c>
      <c r="AV1874" s="15" t="s">
        <v>160</v>
      </c>
      <c r="AW1874" s="15" t="s">
        <v>31</v>
      </c>
      <c r="AX1874" s="15" t="s">
        <v>77</v>
      </c>
      <c r="AY1874" s="257" t="s">
        <v>153</v>
      </c>
    </row>
    <row r="1875" s="2" customFormat="1" ht="21.75" customHeight="1">
      <c r="A1875" s="41"/>
      <c r="B1875" s="42"/>
      <c r="C1875" s="207" t="s">
        <v>1773</v>
      </c>
      <c r="D1875" s="207" t="s">
        <v>155</v>
      </c>
      <c r="E1875" s="208" t="s">
        <v>1774</v>
      </c>
      <c r="F1875" s="209" t="s">
        <v>1775</v>
      </c>
      <c r="G1875" s="210" t="s">
        <v>371</v>
      </c>
      <c r="H1875" s="211">
        <v>2</v>
      </c>
      <c r="I1875" s="212"/>
      <c r="J1875" s="213">
        <f>ROUND(I1875*H1875,2)</f>
        <v>0</v>
      </c>
      <c r="K1875" s="209" t="s">
        <v>159</v>
      </c>
      <c r="L1875" s="47"/>
      <c r="M1875" s="214" t="s">
        <v>19</v>
      </c>
      <c r="N1875" s="215" t="s">
        <v>40</v>
      </c>
      <c r="O1875" s="87"/>
      <c r="P1875" s="216">
        <f>O1875*H1875</f>
        <v>0</v>
      </c>
      <c r="Q1875" s="216">
        <v>0</v>
      </c>
      <c r="R1875" s="216">
        <f>Q1875*H1875</f>
        <v>0</v>
      </c>
      <c r="S1875" s="216">
        <v>0</v>
      </c>
      <c r="T1875" s="217">
        <f>S1875*H1875</f>
        <v>0</v>
      </c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R1875" s="218" t="s">
        <v>252</v>
      </c>
      <c r="AT1875" s="218" t="s">
        <v>155</v>
      </c>
      <c r="AU1875" s="218" t="s">
        <v>79</v>
      </c>
      <c r="AY1875" s="20" t="s">
        <v>153</v>
      </c>
      <c r="BE1875" s="219">
        <f>IF(N1875="základní",J1875,0)</f>
        <v>0</v>
      </c>
      <c r="BF1875" s="219">
        <f>IF(N1875="snížená",J1875,0)</f>
        <v>0</v>
      </c>
      <c r="BG1875" s="219">
        <f>IF(N1875="zákl. přenesená",J1875,0)</f>
        <v>0</v>
      </c>
      <c r="BH1875" s="219">
        <f>IF(N1875="sníž. přenesená",J1875,0)</f>
        <v>0</v>
      </c>
      <c r="BI1875" s="219">
        <f>IF(N1875="nulová",J1875,0)</f>
        <v>0</v>
      </c>
      <c r="BJ1875" s="20" t="s">
        <v>77</v>
      </c>
      <c r="BK1875" s="219">
        <f>ROUND(I1875*H1875,2)</f>
        <v>0</v>
      </c>
      <c r="BL1875" s="20" t="s">
        <v>252</v>
      </c>
      <c r="BM1875" s="218" t="s">
        <v>1776</v>
      </c>
    </row>
    <row r="1876" s="2" customFormat="1">
      <c r="A1876" s="41"/>
      <c r="B1876" s="42"/>
      <c r="C1876" s="43"/>
      <c r="D1876" s="220" t="s">
        <v>162</v>
      </c>
      <c r="E1876" s="43"/>
      <c r="F1876" s="221" t="s">
        <v>1777</v>
      </c>
      <c r="G1876" s="43"/>
      <c r="H1876" s="43"/>
      <c r="I1876" s="222"/>
      <c r="J1876" s="43"/>
      <c r="K1876" s="43"/>
      <c r="L1876" s="47"/>
      <c r="M1876" s="223"/>
      <c r="N1876" s="224"/>
      <c r="O1876" s="87"/>
      <c r="P1876" s="87"/>
      <c r="Q1876" s="87"/>
      <c r="R1876" s="87"/>
      <c r="S1876" s="87"/>
      <c r="T1876" s="88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T1876" s="20" t="s">
        <v>162</v>
      </c>
      <c r="AU1876" s="20" t="s">
        <v>79</v>
      </c>
    </row>
    <row r="1877" s="13" customFormat="1">
      <c r="A1877" s="13"/>
      <c r="B1877" s="225"/>
      <c r="C1877" s="226"/>
      <c r="D1877" s="227" t="s">
        <v>164</v>
      </c>
      <c r="E1877" s="228" t="s">
        <v>19</v>
      </c>
      <c r="F1877" s="229" t="s">
        <v>1684</v>
      </c>
      <c r="G1877" s="226"/>
      <c r="H1877" s="228" t="s">
        <v>19</v>
      </c>
      <c r="I1877" s="230"/>
      <c r="J1877" s="226"/>
      <c r="K1877" s="226"/>
      <c r="L1877" s="231"/>
      <c r="M1877" s="232"/>
      <c r="N1877" s="233"/>
      <c r="O1877" s="233"/>
      <c r="P1877" s="233"/>
      <c r="Q1877" s="233"/>
      <c r="R1877" s="233"/>
      <c r="S1877" s="233"/>
      <c r="T1877" s="23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5" t="s">
        <v>164</v>
      </c>
      <c r="AU1877" s="235" t="s">
        <v>79</v>
      </c>
      <c r="AV1877" s="13" t="s">
        <v>77</v>
      </c>
      <c r="AW1877" s="13" t="s">
        <v>31</v>
      </c>
      <c r="AX1877" s="13" t="s">
        <v>69</v>
      </c>
      <c r="AY1877" s="235" t="s">
        <v>153</v>
      </c>
    </row>
    <row r="1878" s="14" customFormat="1">
      <c r="A1878" s="14"/>
      <c r="B1878" s="236"/>
      <c r="C1878" s="237"/>
      <c r="D1878" s="227" t="s">
        <v>164</v>
      </c>
      <c r="E1878" s="238" t="s">
        <v>19</v>
      </c>
      <c r="F1878" s="239" t="s">
        <v>1778</v>
      </c>
      <c r="G1878" s="237"/>
      <c r="H1878" s="240">
        <v>2</v>
      </c>
      <c r="I1878" s="241"/>
      <c r="J1878" s="237"/>
      <c r="K1878" s="237"/>
      <c r="L1878" s="242"/>
      <c r="M1878" s="243"/>
      <c r="N1878" s="244"/>
      <c r="O1878" s="244"/>
      <c r="P1878" s="244"/>
      <c r="Q1878" s="244"/>
      <c r="R1878" s="244"/>
      <c r="S1878" s="244"/>
      <c r="T1878" s="245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46" t="s">
        <v>164</v>
      </c>
      <c r="AU1878" s="246" t="s">
        <v>79</v>
      </c>
      <c r="AV1878" s="14" t="s">
        <v>79</v>
      </c>
      <c r="AW1878" s="14" t="s">
        <v>31</v>
      </c>
      <c r="AX1878" s="14" t="s">
        <v>69</v>
      </c>
      <c r="AY1878" s="246" t="s">
        <v>153</v>
      </c>
    </row>
    <row r="1879" s="15" customFormat="1">
      <c r="A1879" s="15"/>
      <c r="B1879" s="247"/>
      <c r="C1879" s="248"/>
      <c r="D1879" s="227" t="s">
        <v>164</v>
      </c>
      <c r="E1879" s="249" t="s">
        <v>19</v>
      </c>
      <c r="F1879" s="250" t="s">
        <v>167</v>
      </c>
      <c r="G1879" s="248"/>
      <c r="H1879" s="251">
        <v>2</v>
      </c>
      <c r="I1879" s="252"/>
      <c r="J1879" s="248"/>
      <c r="K1879" s="248"/>
      <c r="L1879" s="253"/>
      <c r="M1879" s="254"/>
      <c r="N1879" s="255"/>
      <c r="O1879" s="255"/>
      <c r="P1879" s="255"/>
      <c r="Q1879" s="255"/>
      <c r="R1879" s="255"/>
      <c r="S1879" s="255"/>
      <c r="T1879" s="256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57" t="s">
        <v>164</v>
      </c>
      <c r="AU1879" s="257" t="s">
        <v>79</v>
      </c>
      <c r="AV1879" s="15" t="s">
        <v>160</v>
      </c>
      <c r="AW1879" s="15" t="s">
        <v>31</v>
      </c>
      <c r="AX1879" s="15" t="s">
        <v>77</v>
      </c>
      <c r="AY1879" s="257" t="s">
        <v>153</v>
      </c>
    </row>
    <row r="1880" s="2" customFormat="1" ht="16.5" customHeight="1">
      <c r="A1880" s="41"/>
      <c r="B1880" s="42"/>
      <c r="C1880" s="258" t="s">
        <v>1779</v>
      </c>
      <c r="D1880" s="258" t="s">
        <v>253</v>
      </c>
      <c r="E1880" s="259" t="s">
        <v>1780</v>
      </c>
      <c r="F1880" s="260" t="s">
        <v>1781</v>
      </c>
      <c r="G1880" s="261" t="s">
        <v>371</v>
      </c>
      <c r="H1880" s="262">
        <v>2</v>
      </c>
      <c r="I1880" s="263"/>
      <c r="J1880" s="264">
        <f>ROUND(I1880*H1880,2)</f>
        <v>0</v>
      </c>
      <c r="K1880" s="260" t="s">
        <v>159</v>
      </c>
      <c r="L1880" s="265"/>
      <c r="M1880" s="266" t="s">
        <v>19</v>
      </c>
      <c r="N1880" s="267" t="s">
        <v>40</v>
      </c>
      <c r="O1880" s="87"/>
      <c r="P1880" s="216">
        <f>O1880*H1880</f>
        <v>0</v>
      </c>
      <c r="Q1880" s="216">
        <v>0.0018</v>
      </c>
      <c r="R1880" s="216">
        <f>Q1880*H1880</f>
        <v>0.0035999999999999999</v>
      </c>
      <c r="S1880" s="216">
        <v>0</v>
      </c>
      <c r="T1880" s="217">
        <f>S1880*H1880</f>
        <v>0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18" t="s">
        <v>403</v>
      </c>
      <c r="AT1880" s="218" t="s">
        <v>253</v>
      </c>
      <c r="AU1880" s="218" t="s">
        <v>79</v>
      </c>
      <c r="AY1880" s="20" t="s">
        <v>153</v>
      </c>
      <c r="BE1880" s="219">
        <f>IF(N1880="základní",J1880,0)</f>
        <v>0</v>
      </c>
      <c r="BF1880" s="219">
        <f>IF(N1880="snížená",J1880,0)</f>
        <v>0</v>
      </c>
      <c r="BG1880" s="219">
        <f>IF(N1880="zákl. přenesená",J1880,0)</f>
        <v>0</v>
      </c>
      <c r="BH1880" s="219">
        <f>IF(N1880="sníž. přenesená",J1880,0)</f>
        <v>0</v>
      </c>
      <c r="BI1880" s="219">
        <f>IF(N1880="nulová",J1880,0)</f>
        <v>0</v>
      </c>
      <c r="BJ1880" s="20" t="s">
        <v>77</v>
      </c>
      <c r="BK1880" s="219">
        <f>ROUND(I1880*H1880,2)</f>
        <v>0</v>
      </c>
      <c r="BL1880" s="20" t="s">
        <v>252</v>
      </c>
      <c r="BM1880" s="218" t="s">
        <v>1782</v>
      </c>
    </row>
    <row r="1881" s="2" customFormat="1" ht="16.5" customHeight="1">
      <c r="A1881" s="41"/>
      <c r="B1881" s="42"/>
      <c r="C1881" s="258" t="s">
        <v>1783</v>
      </c>
      <c r="D1881" s="258" t="s">
        <v>253</v>
      </c>
      <c r="E1881" s="259" t="s">
        <v>1784</v>
      </c>
      <c r="F1881" s="260" t="s">
        <v>1785</v>
      </c>
      <c r="G1881" s="261" t="s">
        <v>1786</v>
      </c>
      <c r="H1881" s="262">
        <v>1</v>
      </c>
      <c r="I1881" s="263"/>
      <c r="J1881" s="264">
        <f>ROUND(I1881*H1881,2)</f>
        <v>0</v>
      </c>
      <c r="K1881" s="260" t="s">
        <v>159</v>
      </c>
      <c r="L1881" s="265"/>
      <c r="M1881" s="266" t="s">
        <v>19</v>
      </c>
      <c r="N1881" s="267" t="s">
        <v>40</v>
      </c>
      <c r="O1881" s="87"/>
      <c r="P1881" s="216">
        <f>O1881*H1881</f>
        <v>0</v>
      </c>
      <c r="Q1881" s="216">
        <v>0.00020000000000000001</v>
      </c>
      <c r="R1881" s="216">
        <f>Q1881*H1881</f>
        <v>0.00020000000000000001</v>
      </c>
      <c r="S1881" s="216">
        <v>0</v>
      </c>
      <c r="T1881" s="217">
        <f>S1881*H1881</f>
        <v>0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18" t="s">
        <v>403</v>
      </c>
      <c r="AT1881" s="218" t="s">
        <v>253</v>
      </c>
      <c r="AU1881" s="218" t="s">
        <v>79</v>
      </c>
      <c r="AY1881" s="20" t="s">
        <v>153</v>
      </c>
      <c r="BE1881" s="219">
        <f>IF(N1881="základní",J1881,0)</f>
        <v>0</v>
      </c>
      <c r="BF1881" s="219">
        <f>IF(N1881="snížená",J1881,0)</f>
        <v>0</v>
      </c>
      <c r="BG1881" s="219">
        <f>IF(N1881="zákl. přenesená",J1881,0)</f>
        <v>0</v>
      </c>
      <c r="BH1881" s="219">
        <f>IF(N1881="sníž. přenesená",J1881,0)</f>
        <v>0</v>
      </c>
      <c r="BI1881" s="219">
        <f>IF(N1881="nulová",J1881,0)</f>
        <v>0</v>
      </c>
      <c r="BJ1881" s="20" t="s">
        <v>77</v>
      </c>
      <c r="BK1881" s="219">
        <f>ROUND(I1881*H1881,2)</f>
        <v>0</v>
      </c>
      <c r="BL1881" s="20" t="s">
        <v>252</v>
      </c>
      <c r="BM1881" s="218" t="s">
        <v>1787</v>
      </c>
    </row>
    <row r="1882" s="2" customFormat="1" ht="16.5" customHeight="1">
      <c r="A1882" s="41"/>
      <c r="B1882" s="42"/>
      <c r="C1882" s="207" t="s">
        <v>1788</v>
      </c>
      <c r="D1882" s="207" t="s">
        <v>155</v>
      </c>
      <c r="E1882" s="208" t="s">
        <v>1789</v>
      </c>
      <c r="F1882" s="209" t="s">
        <v>1790</v>
      </c>
      <c r="G1882" s="210" t="s">
        <v>1160</v>
      </c>
      <c r="H1882" s="211">
        <v>1</v>
      </c>
      <c r="I1882" s="212"/>
      <c r="J1882" s="213">
        <f>ROUND(I1882*H1882,2)</f>
        <v>0</v>
      </c>
      <c r="K1882" s="209" t="s">
        <v>19</v>
      </c>
      <c r="L1882" s="47"/>
      <c r="M1882" s="214" t="s">
        <v>19</v>
      </c>
      <c r="N1882" s="215" t="s">
        <v>40</v>
      </c>
      <c r="O1882" s="87"/>
      <c r="P1882" s="216">
        <f>O1882*H1882</f>
        <v>0</v>
      </c>
      <c r="Q1882" s="216">
        <v>0</v>
      </c>
      <c r="R1882" s="216">
        <f>Q1882*H1882</f>
        <v>0</v>
      </c>
      <c r="S1882" s="216">
        <v>0</v>
      </c>
      <c r="T1882" s="217">
        <f>S1882*H1882</f>
        <v>0</v>
      </c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R1882" s="218" t="s">
        <v>252</v>
      </c>
      <c r="AT1882" s="218" t="s">
        <v>155</v>
      </c>
      <c r="AU1882" s="218" t="s">
        <v>79</v>
      </c>
      <c r="AY1882" s="20" t="s">
        <v>153</v>
      </c>
      <c r="BE1882" s="219">
        <f>IF(N1882="základní",J1882,0)</f>
        <v>0</v>
      </c>
      <c r="BF1882" s="219">
        <f>IF(N1882="snížená",J1882,0)</f>
        <v>0</v>
      </c>
      <c r="BG1882" s="219">
        <f>IF(N1882="zákl. přenesená",J1882,0)</f>
        <v>0</v>
      </c>
      <c r="BH1882" s="219">
        <f>IF(N1882="sníž. přenesená",J1882,0)</f>
        <v>0</v>
      </c>
      <c r="BI1882" s="219">
        <f>IF(N1882="nulová",J1882,0)</f>
        <v>0</v>
      </c>
      <c r="BJ1882" s="20" t="s">
        <v>77</v>
      </c>
      <c r="BK1882" s="219">
        <f>ROUND(I1882*H1882,2)</f>
        <v>0</v>
      </c>
      <c r="BL1882" s="20" t="s">
        <v>252</v>
      </c>
      <c r="BM1882" s="218" t="s">
        <v>1791</v>
      </c>
    </row>
    <row r="1883" s="2" customFormat="1" ht="16.5" customHeight="1">
      <c r="A1883" s="41"/>
      <c r="B1883" s="42"/>
      <c r="C1883" s="207" t="s">
        <v>1792</v>
      </c>
      <c r="D1883" s="207" t="s">
        <v>155</v>
      </c>
      <c r="E1883" s="208" t="s">
        <v>1793</v>
      </c>
      <c r="F1883" s="209" t="s">
        <v>1794</v>
      </c>
      <c r="G1883" s="210" t="s">
        <v>1160</v>
      </c>
      <c r="H1883" s="211">
        <v>1</v>
      </c>
      <c r="I1883" s="212"/>
      <c r="J1883" s="213">
        <f>ROUND(I1883*H1883,2)</f>
        <v>0</v>
      </c>
      <c r="K1883" s="209" t="s">
        <v>19</v>
      </c>
      <c r="L1883" s="47"/>
      <c r="M1883" s="214" t="s">
        <v>19</v>
      </c>
      <c r="N1883" s="215" t="s">
        <v>40</v>
      </c>
      <c r="O1883" s="87"/>
      <c r="P1883" s="216">
        <f>O1883*H1883</f>
        <v>0</v>
      </c>
      <c r="Q1883" s="216">
        <v>0</v>
      </c>
      <c r="R1883" s="216">
        <f>Q1883*H1883</f>
        <v>0</v>
      </c>
      <c r="S1883" s="216">
        <v>0</v>
      </c>
      <c r="T1883" s="217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18" t="s">
        <v>252</v>
      </c>
      <c r="AT1883" s="218" t="s">
        <v>155</v>
      </c>
      <c r="AU1883" s="218" t="s">
        <v>79</v>
      </c>
      <c r="AY1883" s="20" t="s">
        <v>153</v>
      </c>
      <c r="BE1883" s="219">
        <f>IF(N1883="základní",J1883,0)</f>
        <v>0</v>
      </c>
      <c r="BF1883" s="219">
        <f>IF(N1883="snížená",J1883,0)</f>
        <v>0</v>
      </c>
      <c r="BG1883" s="219">
        <f>IF(N1883="zákl. přenesená",J1883,0)</f>
        <v>0</v>
      </c>
      <c r="BH1883" s="219">
        <f>IF(N1883="sníž. přenesená",J1883,0)</f>
        <v>0</v>
      </c>
      <c r="BI1883" s="219">
        <f>IF(N1883="nulová",J1883,0)</f>
        <v>0</v>
      </c>
      <c r="BJ1883" s="20" t="s">
        <v>77</v>
      </c>
      <c r="BK1883" s="219">
        <f>ROUND(I1883*H1883,2)</f>
        <v>0</v>
      </c>
      <c r="BL1883" s="20" t="s">
        <v>252</v>
      </c>
      <c r="BM1883" s="218" t="s">
        <v>1795</v>
      </c>
    </row>
    <row r="1884" s="2" customFormat="1" ht="16.5" customHeight="1">
      <c r="A1884" s="41"/>
      <c r="B1884" s="42"/>
      <c r="C1884" s="207" t="s">
        <v>1796</v>
      </c>
      <c r="D1884" s="207" t="s">
        <v>155</v>
      </c>
      <c r="E1884" s="208" t="s">
        <v>1797</v>
      </c>
      <c r="F1884" s="209" t="s">
        <v>1798</v>
      </c>
      <c r="G1884" s="210" t="s">
        <v>1160</v>
      </c>
      <c r="H1884" s="211">
        <v>1</v>
      </c>
      <c r="I1884" s="212"/>
      <c r="J1884" s="213">
        <f>ROUND(I1884*H1884,2)</f>
        <v>0</v>
      </c>
      <c r="K1884" s="209" t="s">
        <v>19</v>
      </c>
      <c r="L1884" s="47"/>
      <c r="M1884" s="214" t="s">
        <v>19</v>
      </c>
      <c r="N1884" s="215" t="s">
        <v>40</v>
      </c>
      <c r="O1884" s="87"/>
      <c r="P1884" s="216">
        <f>O1884*H1884</f>
        <v>0</v>
      </c>
      <c r="Q1884" s="216">
        <v>0</v>
      </c>
      <c r="R1884" s="216">
        <f>Q1884*H1884</f>
        <v>0</v>
      </c>
      <c r="S1884" s="216">
        <v>0</v>
      </c>
      <c r="T1884" s="217">
        <f>S1884*H1884</f>
        <v>0</v>
      </c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R1884" s="218" t="s">
        <v>252</v>
      </c>
      <c r="AT1884" s="218" t="s">
        <v>155</v>
      </c>
      <c r="AU1884" s="218" t="s">
        <v>79</v>
      </c>
      <c r="AY1884" s="20" t="s">
        <v>153</v>
      </c>
      <c r="BE1884" s="219">
        <f>IF(N1884="základní",J1884,0)</f>
        <v>0</v>
      </c>
      <c r="BF1884" s="219">
        <f>IF(N1884="snížená",J1884,0)</f>
        <v>0</v>
      </c>
      <c r="BG1884" s="219">
        <f>IF(N1884="zákl. přenesená",J1884,0)</f>
        <v>0</v>
      </c>
      <c r="BH1884" s="219">
        <f>IF(N1884="sníž. přenesená",J1884,0)</f>
        <v>0</v>
      </c>
      <c r="BI1884" s="219">
        <f>IF(N1884="nulová",J1884,0)</f>
        <v>0</v>
      </c>
      <c r="BJ1884" s="20" t="s">
        <v>77</v>
      </c>
      <c r="BK1884" s="219">
        <f>ROUND(I1884*H1884,2)</f>
        <v>0</v>
      </c>
      <c r="BL1884" s="20" t="s">
        <v>252</v>
      </c>
      <c r="BM1884" s="218" t="s">
        <v>1799</v>
      </c>
    </row>
    <row r="1885" s="2" customFormat="1" ht="16.5" customHeight="1">
      <c r="A1885" s="41"/>
      <c r="B1885" s="42"/>
      <c r="C1885" s="207" t="s">
        <v>1800</v>
      </c>
      <c r="D1885" s="207" t="s">
        <v>155</v>
      </c>
      <c r="E1885" s="208" t="s">
        <v>1801</v>
      </c>
      <c r="F1885" s="209" t="s">
        <v>1802</v>
      </c>
      <c r="G1885" s="210" t="s">
        <v>1160</v>
      </c>
      <c r="H1885" s="211">
        <v>1</v>
      </c>
      <c r="I1885" s="212"/>
      <c r="J1885" s="213">
        <f>ROUND(I1885*H1885,2)</f>
        <v>0</v>
      </c>
      <c r="K1885" s="209" t="s">
        <v>19</v>
      </c>
      <c r="L1885" s="47"/>
      <c r="M1885" s="214" t="s">
        <v>19</v>
      </c>
      <c r="N1885" s="215" t="s">
        <v>40</v>
      </c>
      <c r="O1885" s="87"/>
      <c r="P1885" s="216">
        <f>O1885*H1885</f>
        <v>0</v>
      </c>
      <c r="Q1885" s="216">
        <v>0</v>
      </c>
      <c r="R1885" s="216">
        <f>Q1885*H1885</f>
        <v>0</v>
      </c>
      <c r="S1885" s="216">
        <v>0</v>
      </c>
      <c r="T1885" s="217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18" t="s">
        <v>252</v>
      </c>
      <c r="AT1885" s="218" t="s">
        <v>155</v>
      </c>
      <c r="AU1885" s="218" t="s">
        <v>79</v>
      </c>
      <c r="AY1885" s="20" t="s">
        <v>153</v>
      </c>
      <c r="BE1885" s="219">
        <f>IF(N1885="základní",J1885,0)</f>
        <v>0</v>
      </c>
      <c r="BF1885" s="219">
        <f>IF(N1885="snížená",J1885,0)</f>
        <v>0</v>
      </c>
      <c r="BG1885" s="219">
        <f>IF(N1885="zákl. přenesená",J1885,0)</f>
        <v>0</v>
      </c>
      <c r="BH1885" s="219">
        <f>IF(N1885="sníž. přenesená",J1885,0)</f>
        <v>0</v>
      </c>
      <c r="BI1885" s="219">
        <f>IF(N1885="nulová",J1885,0)</f>
        <v>0</v>
      </c>
      <c r="BJ1885" s="20" t="s">
        <v>77</v>
      </c>
      <c r="BK1885" s="219">
        <f>ROUND(I1885*H1885,2)</f>
        <v>0</v>
      </c>
      <c r="BL1885" s="20" t="s">
        <v>252</v>
      </c>
      <c r="BM1885" s="218" t="s">
        <v>1803</v>
      </c>
    </row>
    <row r="1886" s="2" customFormat="1" ht="16.5" customHeight="1">
      <c r="A1886" s="41"/>
      <c r="B1886" s="42"/>
      <c r="C1886" s="207" t="s">
        <v>1804</v>
      </c>
      <c r="D1886" s="207" t="s">
        <v>155</v>
      </c>
      <c r="E1886" s="208" t="s">
        <v>1805</v>
      </c>
      <c r="F1886" s="209" t="s">
        <v>1806</v>
      </c>
      <c r="G1886" s="210" t="s">
        <v>1160</v>
      </c>
      <c r="H1886" s="211">
        <v>1</v>
      </c>
      <c r="I1886" s="212"/>
      <c r="J1886" s="213">
        <f>ROUND(I1886*H1886,2)</f>
        <v>0</v>
      </c>
      <c r="K1886" s="209" t="s">
        <v>19</v>
      </c>
      <c r="L1886" s="47"/>
      <c r="M1886" s="214" t="s">
        <v>19</v>
      </c>
      <c r="N1886" s="215" t="s">
        <v>40</v>
      </c>
      <c r="O1886" s="87"/>
      <c r="P1886" s="216">
        <f>O1886*H1886</f>
        <v>0</v>
      </c>
      <c r="Q1886" s="216">
        <v>0</v>
      </c>
      <c r="R1886" s="216">
        <f>Q1886*H1886</f>
        <v>0</v>
      </c>
      <c r="S1886" s="216">
        <v>0</v>
      </c>
      <c r="T1886" s="217">
        <f>S1886*H1886</f>
        <v>0</v>
      </c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R1886" s="218" t="s">
        <v>252</v>
      </c>
      <c r="AT1886" s="218" t="s">
        <v>155</v>
      </c>
      <c r="AU1886" s="218" t="s">
        <v>79</v>
      </c>
      <c r="AY1886" s="20" t="s">
        <v>153</v>
      </c>
      <c r="BE1886" s="219">
        <f>IF(N1886="základní",J1886,0)</f>
        <v>0</v>
      </c>
      <c r="BF1886" s="219">
        <f>IF(N1886="snížená",J1886,0)</f>
        <v>0</v>
      </c>
      <c r="BG1886" s="219">
        <f>IF(N1886="zákl. přenesená",J1886,0)</f>
        <v>0</v>
      </c>
      <c r="BH1886" s="219">
        <f>IF(N1886="sníž. přenesená",J1886,0)</f>
        <v>0</v>
      </c>
      <c r="BI1886" s="219">
        <f>IF(N1886="nulová",J1886,0)</f>
        <v>0</v>
      </c>
      <c r="BJ1886" s="20" t="s">
        <v>77</v>
      </c>
      <c r="BK1886" s="219">
        <f>ROUND(I1886*H1886,2)</f>
        <v>0</v>
      </c>
      <c r="BL1886" s="20" t="s">
        <v>252</v>
      </c>
      <c r="BM1886" s="218" t="s">
        <v>1807</v>
      </c>
    </row>
    <row r="1887" s="2" customFormat="1" ht="16.5" customHeight="1">
      <c r="A1887" s="41"/>
      <c r="B1887" s="42"/>
      <c r="C1887" s="207" t="s">
        <v>1808</v>
      </c>
      <c r="D1887" s="207" t="s">
        <v>155</v>
      </c>
      <c r="E1887" s="208" t="s">
        <v>1809</v>
      </c>
      <c r="F1887" s="209" t="s">
        <v>1810</v>
      </c>
      <c r="G1887" s="210" t="s">
        <v>448</v>
      </c>
      <c r="H1887" s="211">
        <v>1</v>
      </c>
      <c r="I1887" s="212"/>
      <c r="J1887" s="213">
        <f>ROUND(I1887*H1887,2)</f>
        <v>0</v>
      </c>
      <c r="K1887" s="209" t="s">
        <v>19</v>
      </c>
      <c r="L1887" s="47"/>
      <c r="M1887" s="214" t="s">
        <v>19</v>
      </c>
      <c r="N1887" s="215" t="s">
        <v>40</v>
      </c>
      <c r="O1887" s="87"/>
      <c r="P1887" s="216">
        <f>O1887*H1887</f>
        <v>0</v>
      </c>
      <c r="Q1887" s="216">
        <v>0</v>
      </c>
      <c r="R1887" s="216">
        <f>Q1887*H1887</f>
        <v>0</v>
      </c>
      <c r="S1887" s="216">
        <v>0</v>
      </c>
      <c r="T1887" s="217">
        <f>S1887*H1887</f>
        <v>0</v>
      </c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R1887" s="218" t="s">
        <v>252</v>
      </c>
      <c r="AT1887" s="218" t="s">
        <v>155</v>
      </c>
      <c r="AU1887" s="218" t="s">
        <v>79</v>
      </c>
      <c r="AY1887" s="20" t="s">
        <v>153</v>
      </c>
      <c r="BE1887" s="219">
        <f>IF(N1887="základní",J1887,0)</f>
        <v>0</v>
      </c>
      <c r="BF1887" s="219">
        <f>IF(N1887="snížená",J1887,0)</f>
        <v>0</v>
      </c>
      <c r="BG1887" s="219">
        <f>IF(N1887="zákl. přenesená",J1887,0)</f>
        <v>0</v>
      </c>
      <c r="BH1887" s="219">
        <f>IF(N1887="sníž. přenesená",J1887,0)</f>
        <v>0</v>
      </c>
      <c r="BI1887" s="219">
        <f>IF(N1887="nulová",J1887,0)</f>
        <v>0</v>
      </c>
      <c r="BJ1887" s="20" t="s">
        <v>77</v>
      </c>
      <c r="BK1887" s="219">
        <f>ROUND(I1887*H1887,2)</f>
        <v>0</v>
      </c>
      <c r="BL1887" s="20" t="s">
        <v>252</v>
      </c>
      <c r="BM1887" s="218" t="s">
        <v>1811</v>
      </c>
    </row>
    <row r="1888" s="13" customFormat="1">
      <c r="A1888" s="13"/>
      <c r="B1888" s="225"/>
      <c r="C1888" s="226"/>
      <c r="D1888" s="227" t="s">
        <v>164</v>
      </c>
      <c r="E1888" s="228" t="s">
        <v>19</v>
      </c>
      <c r="F1888" s="229" t="s">
        <v>1812</v>
      </c>
      <c r="G1888" s="226"/>
      <c r="H1888" s="228" t="s">
        <v>19</v>
      </c>
      <c r="I1888" s="230"/>
      <c r="J1888" s="226"/>
      <c r="K1888" s="226"/>
      <c r="L1888" s="231"/>
      <c r="M1888" s="232"/>
      <c r="N1888" s="233"/>
      <c r="O1888" s="233"/>
      <c r="P1888" s="233"/>
      <c r="Q1888" s="233"/>
      <c r="R1888" s="233"/>
      <c r="S1888" s="233"/>
      <c r="T1888" s="234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5" t="s">
        <v>164</v>
      </c>
      <c r="AU1888" s="235" t="s">
        <v>79</v>
      </c>
      <c r="AV1888" s="13" t="s">
        <v>77</v>
      </c>
      <c r="AW1888" s="13" t="s">
        <v>31</v>
      </c>
      <c r="AX1888" s="13" t="s">
        <v>69</v>
      </c>
      <c r="AY1888" s="235" t="s">
        <v>153</v>
      </c>
    </row>
    <row r="1889" s="14" customFormat="1">
      <c r="A1889" s="14"/>
      <c r="B1889" s="236"/>
      <c r="C1889" s="237"/>
      <c r="D1889" s="227" t="s">
        <v>164</v>
      </c>
      <c r="E1889" s="238" t="s">
        <v>19</v>
      </c>
      <c r="F1889" s="239" t="s">
        <v>77</v>
      </c>
      <c r="G1889" s="237"/>
      <c r="H1889" s="240">
        <v>1</v>
      </c>
      <c r="I1889" s="241"/>
      <c r="J1889" s="237"/>
      <c r="K1889" s="237"/>
      <c r="L1889" s="242"/>
      <c r="M1889" s="243"/>
      <c r="N1889" s="244"/>
      <c r="O1889" s="244"/>
      <c r="P1889" s="244"/>
      <c r="Q1889" s="244"/>
      <c r="R1889" s="244"/>
      <c r="S1889" s="244"/>
      <c r="T1889" s="245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46" t="s">
        <v>164</v>
      </c>
      <c r="AU1889" s="246" t="s">
        <v>79</v>
      </c>
      <c r="AV1889" s="14" t="s">
        <v>79</v>
      </c>
      <c r="AW1889" s="14" t="s">
        <v>31</v>
      </c>
      <c r="AX1889" s="14" t="s">
        <v>69</v>
      </c>
      <c r="AY1889" s="246" t="s">
        <v>153</v>
      </c>
    </row>
    <row r="1890" s="15" customFormat="1">
      <c r="A1890" s="15"/>
      <c r="B1890" s="247"/>
      <c r="C1890" s="248"/>
      <c r="D1890" s="227" t="s">
        <v>164</v>
      </c>
      <c r="E1890" s="249" t="s">
        <v>19</v>
      </c>
      <c r="F1890" s="250" t="s">
        <v>167</v>
      </c>
      <c r="G1890" s="248"/>
      <c r="H1890" s="251">
        <v>1</v>
      </c>
      <c r="I1890" s="252"/>
      <c r="J1890" s="248"/>
      <c r="K1890" s="248"/>
      <c r="L1890" s="253"/>
      <c r="M1890" s="254"/>
      <c r="N1890" s="255"/>
      <c r="O1890" s="255"/>
      <c r="P1890" s="255"/>
      <c r="Q1890" s="255"/>
      <c r="R1890" s="255"/>
      <c r="S1890" s="255"/>
      <c r="T1890" s="256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57" t="s">
        <v>164</v>
      </c>
      <c r="AU1890" s="257" t="s">
        <v>79</v>
      </c>
      <c r="AV1890" s="15" t="s">
        <v>160</v>
      </c>
      <c r="AW1890" s="15" t="s">
        <v>31</v>
      </c>
      <c r="AX1890" s="15" t="s">
        <v>77</v>
      </c>
      <c r="AY1890" s="257" t="s">
        <v>153</v>
      </c>
    </row>
    <row r="1891" s="2" customFormat="1" ht="16.5" customHeight="1">
      <c r="A1891" s="41"/>
      <c r="B1891" s="42"/>
      <c r="C1891" s="207" t="s">
        <v>1813</v>
      </c>
      <c r="D1891" s="207" t="s">
        <v>155</v>
      </c>
      <c r="E1891" s="208" t="s">
        <v>1814</v>
      </c>
      <c r="F1891" s="209" t="s">
        <v>1815</v>
      </c>
      <c r="G1891" s="210" t="s">
        <v>448</v>
      </c>
      <c r="H1891" s="211">
        <v>1</v>
      </c>
      <c r="I1891" s="212"/>
      <c r="J1891" s="213">
        <f>ROUND(I1891*H1891,2)</f>
        <v>0</v>
      </c>
      <c r="K1891" s="209" t="s">
        <v>19</v>
      </c>
      <c r="L1891" s="47"/>
      <c r="M1891" s="214" t="s">
        <v>19</v>
      </c>
      <c r="N1891" s="215" t="s">
        <v>40</v>
      </c>
      <c r="O1891" s="87"/>
      <c r="P1891" s="216">
        <f>O1891*H1891</f>
        <v>0</v>
      </c>
      <c r="Q1891" s="216">
        <v>0</v>
      </c>
      <c r="R1891" s="216">
        <f>Q1891*H1891</f>
        <v>0</v>
      </c>
      <c r="S1891" s="216">
        <v>0</v>
      </c>
      <c r="T1891" s="217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18" t="s">
        <v>252</v>
      </c>
      <c r="AT1891" s="218" t="s">
        <v>155</v>
      </c>
      <c r="AU1891" s="218" t="s">
        <v>79</v>
      </c>
      <c r="AY1891" s="20" t="s">
        <v>153</v>
      </c>
      <c r="BE1891" s="219">
        <f>IF(N1891="základní",J1891,0)</f>
        <v>0</v>
      </c>
      <c r="BF1891" s="219">
        <f>IF(N1891="snížená",J1891,0)</f>
        <v>0</v>
      </c>
      <c r="BG1891" s="219">
        <f>IF(N1891="zákl. přenesená",J1891,0)</f>
        <v>0</v>
      </c>
      <c r="BH1891" s="219">
        <f>IF(N1891="sníž. přenesená",J1891,0)</f>
        <v>0</v>
      </c>
      <c r="BI1891" s="219">
        <f>IF(N1891="nulová",J1891,0)</f>
        <v>0</v>
      </c>
      <c r="BJ1891" s="20" t="s">
        <v>77</v>
      </c>
      <c r="BK1891" s="219">
        <f>ROUND(I1891*H1891,2)</f>
        <v>0</v>
      </c>
      <c r="BL1891" s="20" t="s">
        <v>252</v>
      </c>
      <c r="BM1891" s="218" t="s">
        <v>1816</v>
      </c>
    </row>
    <row r="1892" s="13" customFormat="1">
      <c r="A1892" s="13"/>
      <c r="B1892" s="225"/>
      <c r="C1892" s="226"/>
      <c r="D1892" s="227" t="s">
        <v>164</v>
      </c>
      <c r="E1892" s="228" t="s">
        <v>19</v>
      </c>
      <c r="F1892" s="229" t="s">
        <v>1812</v>
      </c>
      <c r="G1892" s="226"/>
      <c r="H1892" s="228" t="s">
        <v>19</v>
      </c>
      <c r="I1892" s="230"/>
      <c r="J1892" s="226"/>
      <c r="K1892" s="226"/>
      <c r="L1892" s="231"/>
      <c r="M1892" s="232"/>
      <c r="N1892" s="233"/>
      <c r="O1892" s="233"/>
      <c r="P1892" s="233"/>
      <c r="Q1892" s="233"/>
      <c r="R1892" s="233"/>
      <c r="S1892" s="233"/>
      <c r="T1892" s="23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5" t="s">
        <v>164</v>
      </c>
      <c r="AU1892" s="235" t="s">
        <v>79</v>
      </c>
      <c r="AV1892" s="13" t="s">
        <v>77</v>
      </c>
      <c r="AW1892" s="13" t="s">
        <v>31</v>
      </c>
      <c r="AX1892" s="13" t="s">
        <v>69</v>
      </c>
      <c r="AY1892" s="235" t="s">
        <v>153</v>
      </c>
    </row>
    <row r="1893" s="14" customFormat="1">
      <c r="A1893" s="14"/>
      <c r="B1893" s="236"/>
      <c r="C1893" s="237"/>
      <c r="D1893" s="227" t="s">
        <v>164</v>
      </c>
      <c r="E1893" s="238" t="s">
        <v>19</v>
      </c>
      <c r="F1893" s="239" t="s">
        <v>77</v>
      </c>
      <c r="G1893" s="237"/>
      <c r="H1893" s="240">
        <v>1</v>
      </c>
      <c r="I1893" s="241"/>
      <c r="J1893" s="237"/>
      <c r="K1893" s="237"/>
      <c r="L1893" s="242"/>
      <c r="M1893" s="243"/>
      <c r="N1893" s="244"/>
      <c r="O1893" s="244"/>
      <c r="P1893" s="244"/>
      <c r="Q1893" s="244"/>
      <c r="R1893" s="244"/>
      <c r="S1893" s="244"/>
      <c r="T1893" s="24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6" t="s">
        <v>164</v>
      </c>
      <c r="AU1893" s="246" t="s">
        <v>79</v>
      </c>
      <c r="AV1893" s="14" t="s">
        <v>79</v>
      </c>
      <c r="AW1893" s="14" t="s">
        <v>31</v>
      </c>
      <c r="AX1893" s="14" t="s">
        <v>69</v>
      </c>
      <c r="AY1893" s="246" t="s">
        <v>153</v>
      </c>
    </row>
    <row r="1894" s="15" customFormat="1">
      <c r="A1894" s="15"/>
      <c r="B1894" s="247"/>
      <c r="C1894" s="248"/>
      <c r="D1894" s="227" t="s">
        <v>164</v>
      </c>
      <c r="E1894" s="249" t="s">
        <v>19</v>
      </c>
      <c r="F1894" s="250" t="s">
        <v>167</v>
      </c>
      <c r="G1894" s="248"/>
      <c r="H1894" s="251">
        <v>1</v>
      </c>
      <c r="I1894" s="252"/>
      <c r="J1894" s="248"/>
      <c r="K1894" s="248"/>
      <c r="L1894" s="253"/>
      <c r="M1894" s="254"/>
      <c r="N1894" s="255"/>
      <c r="O1894" s="255"/>
      <c r="P1894" s="255"/>
      <c r="Q1894" s="255"/>
      <c r="R1894" s="255"/>
      <c r="S1894" s="255"/>
      <c r="T1894" s="256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57" t="s">
        <v>164</v>
      </c>
      <c r="AU1894" s="257" t="s">
        <v>79</v>
      </c>
      <c r="AV1894" s="15" t="s">
        <v>160</v>
      </c>
      <c r="AW1894" s="15" t="s">
        <v>31</v>
      </c>
      <c r="AX1894" s="15" t="s">
        <v>77</v>
      </c>
      <c r="AY1894" s="257" t="s">
        <v>153</v>
      </c>
    </row>
    <row r="1895" s="2" customFormat="1" ht="16.5" customHeight="1">
      <c r="A1895" s="41"/>
      <c r="B1895" s="42"/>
      <c r="C1895" s="207" t="s">
        <v>1817</v>
      </c>
      <c r="D1895" s="207" t="s">
        <v>155</v>
      </c>
      <c r="E1895" s="208" t="s">
        <v>1818</v>
      </c>
      <c r="F1895" s="209" t="s">
        <v>1819</v>
      </c>
      <c r="G1895" s="210" t="s">
        <v>448</v>
      </c>
      <c r="H1895" s="211">
        <v>1</v>
      </c>
      <c r="I1895" s="212"/>
      <c r="J1895" s="213">
        <f>ROUND(I1895*H1895,2)</f>
        <v>0</v>
      </c>
      <c r="K1895" s="209" t="s">
        <v>19</v>
      </c>
      <c r="L1895" s="47"/>
      <c r="M1895" s="214" t="s">
        <v>19</v>
      </c>
      <c r="N1895" s="215" t="s">
        <v>40</v>
      </c>
      <c r="O1895" s="87"/>
      <c r="P1895" s="216">
        <f>O1895*H1895</f>
        <v>0</v>
      </c>
      <c r="Q1895" s="216">
        <v>0</v>
      </c>
      <c r="R1895" s="216">
        <f>Q1895*H1895</f>
        <v>0</v>
      </c>
      <c r="S1895" s="216">
        <v>0</v>
      </c>
      <c r="T1895" s="217">
        <f>S1895*H1895</f>
        <v>0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18" t="s">
        <v>252</v>
      </c>
      <c r="AT1895" s="218" t="s">
        <v>155</v>
      </c>
      <c r="AU1895" s="218" t="s">
        <v>79</v>
      </c>
      <c r="AY1895" s="20" t="s">
        <v>153</v>
      </c>
      <c r="BE1895" s="219">
        <f>IF(N1895="základní",J1895,0)</f>
        <v>0</v>
      </c>
      <c r="BF1895" s="219">
        <f>IF(N1895="snížená",J1895,0)</f>
        <v>0</v>
      </c>
      <c r="BG1895" s="219">
        <f>IF(N1895="zákl. přenesená",J1895,0)</f>
        <v>0</v>
      </c>
      <c r="BH1895" s="219">
        <f>IF(N1895="sníž. přenesená",J1895,0)</f>
        <v>0</v>
      </c>
      <c r="BI1895" s="219">
        <f>IF(N1895="nulová",J1895,0)</f>
        <v>0</v>
      </c>
      <c r="BJ1895" s="20" t="s">
        <v>77</v>
      </c>
      <c r="BK1895" s="219">
        <f>ROUND(I1895*H1895,2)</f>
        <v>0</v>
      </c>
      <c r="BL1895" s="20" t="s">
        <v>252</v>
      </c>
      <c r="BM1895" s="218" t="s">
        <v>1820</v>
      </c>
    </row>
    <row r="1896" s="13" customFormat="1">
      <c r="A1896" s="13"/>
      <c r="B1896" s="225"/>
      <c r="C1896" s="226"/>
      <c r="D1896" s="227" t="s">
        <v>164</v>
      </c>
      <c r="E1896" s="228" t="s">
        <v>19</v>
      </c>
      <c r="F1896" s="229" t="s">
        <v>1812</v>
      </c>
      <c r="G1896" s="226"/>
      <c r="H1896" s="228" t="s">
        <v>19</v>
      </c>
      <c r="I1896" s="230"/>
      <c r="J1896" s="226"/>
      <c r="K1896" s="226"/>
      <c r="L1896" s="231"/>
      <c r="M1896" s="232"/>
      <c r="N1896" s="233"/>
      <c r="O1896" s="233"/>
      <c r="P1896" s="233"/>
      <c r="Q1896" s="233"/>
      <c r="R1896" s="233"/>
      <c r="S1896" s="233"/>
      <c r="T1896" s="23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5" t="s">
        <v>164</v>
      </c>
      <c r="AU1896" s="235" t="s">
        <v>79</v>
      </c>
      <c r="AV1896" s="13" t="s">
        <v>77</v>
      </c>
      <c r="AW1896" s="13" t="s">
        <v>31</v>
      </c>
      <c r="AX1896" s="13" t="s">
        <v>69</v>
      </c>
      <c r="AY1896" s="235" t="s">
        <v>153</v>
      </c>
    </row>
    <row r="1897" s="14" customFormat="1">
      <c r="A1897" s="14"/>
      <c r="B1897" s="236"/>
      <c r="C1897" s="237"/>
      <c r="D1897" s="227" t="s">
        <v>164</v>
      </c>
      <c r="E1897" s="238" t="s">
        <v>19</v>
      </c>
      <c r="F1897" s="239" t="s">
        <v>77</v>
      </c>
      <c r="G1897" s="237"/>
      <c r="H1897" s="240">
        <v>1</v>
      </c>
      <c r="I1897" s="241"/>
      <c r="J1897" s="237"/>
      <c r="K1897" s="237"/>
      <c r="L1897" s="242"/>
      <c r="M1897" s="243"/>
      <c r="N1897" s="244"/>
      <c r="O1897" s="244"/>
      <c r="P1897" s="244"/>
      <c r="Q1897" s="244"/>
      <c r="R1897" s="244"/>
      <c r="S1897" s="244"/>
      <c r="T1897" s="24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46" t="s">
        <v>164</v>
      </c>
      <c r="AU1897" s="246" t="s">
        <v>79</v>
      </c>
      <c r="AV1897" s="14" t="s">
        <v>79</v>
      </c>
      <c r="AW1897" s="14" t="s">
        <v>31</v>
      </c>
      <c r="AX1897" s="14" t="s">
        <v>69</v>
      </c>
      <c r="AY1897" s="246" t="s">
        <v>153</v>
      </c>
    </row>
    <row r="1898" s="15" customFormat="1">
      <c r="A1898" s="15"/>
      <c r="B1898" s="247"/>
      <c r="C1898" s="248"/>
      <c r="D1898" s="227" t="s">
        <v>164</v>
      </c>
      <c r="E1898" s="249" t="s">
        <v>19</v>
      </c>
      <c r="F1898" s="250" t="s">
        <v>167</v>
      </c>
      <c r="G1898" s="248"/>
      <c r="H1898" s="251">
        <v>1</v>
      </c>
      <c r="I1898" s="252"/>
      <c r="J1898" s="248"/>
      <c r="K1898" s="248"/>
      <c r="L1898" s="253"/>
      <c r="M1898" s="254"/>
      <c r="N1898" s="255"/>
      <c r="O1898" s="255"/>
      <c r="P1898" s="255"/>
      <c r="Q1898" s="255"/>
      <c r="R1898" s="255"/>
      <c r="S1898" s="255"/>
      <c r="T1898" s="256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57" t="s">
        <v>164</v>
      </c>
      <c r="AU1898" s="257" t="s">
        <v>79</v>
      </c>
      <c r="AV1898" s="15" t="s">
        <v>160</v>
      </c>
      <c r="AW1898" s="15" t="s">
        <v>31</v>
      </c>
      <c r="AX1898" s="15" t="s">
        <v>77</v>
      </c>
      <c r="AY1898" s="257" t="s">
        <v>153</v>
      </c>
    </row>
    <row r="1899" s="2" customFormat="1" ht="16.5" customHeight="1">
      <c r="A1899" s="41"/>
      <c r="B1899" s="42"/>
      <c r="C1899" s="207" t="s">
        <v>1821</v>
      </c>
      <c r="D1899" s="207" t="s">
        <v>155</v>
      </c>
      <c r="E1899" s="208" t="s">
        <v>1822</v>
      </c>
      <c r="F1899" s="209" t="s">
        <v>1823</v>
      </c>
      <c r="G1899" s="210" t="s">
        <v>448</v>
      </c>
      <c r="H1899" s="211">
        <v>1</v>
      </c>
      <c r="I1899" s="212"/>
      <c r="J1899" s="213">
        <f>ROUND(I1899*H1899,2)</f>
        <v>0</v>
      </c>
      <c r="K1899" s="209" t="s">
        <v>19</v>
      </c>
      <c r="L1899" s="47"/>
      <c r="M1899" s="214" t="s">
        <v>19</v>
      </c>
      <c r="N1899" s="215" t="s">
        <v>40</v>
      </c>
      <c r="O1899" s="87"/>
      <c r="P1899" s="216">
        <f>O1899*H1899</f>
        <v>0</v>
      </c>
      <c r="Q1899" s="216">
        <v>0</v>
      </c>
      <c r="R1899" s="216">
        <f>Q1899*H1899</f>
        <v>0</v>
      </c>
      <c r="S1899" s="216">
        <v>0</v>
      </c>
      <c r="T1899" s="217">
        <f>S1899*H1899</f>
        <v>0</v>
      </c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R1899" s="218" t="s">
        <v>252</v>
      </c>
      <c r="AT1899" s="218" t="s">
        <v>155</v>
      </c>
      <c r="AU1899" s="218" t="s">
        <v>79</v>
      </c>
      <c r="AY1899" s="20" t="s">
        <v>153</v>
      </c>
      <c r="BE1899" s="219">
        <f>IF(N1899="základní",J1899,0)</f>
        <v>0</v>
      </c>
      <c r="BF1899" s="219">
        <f>IF(N1899="snížená",J1899,0)</f>
        <v>0</v>
      </c>
      <c r="BG1899" s="219">
        <f>IF(N1899="zákl. přenesená",J1899,0)</f>
        <v>0</v>
      </c>
      <c r="BH1899" s="219">
        <f>IF(N1899="sníž. přenesená",J1899,0)</f>
        <v>0</v>
      </c>
      <c r="BI1899" s="219">
        <f>IF(N1899="nulová",J1899,0)</f>
        <v>0</v>
      </c>
      <c r="BJ1899" s="20" t="s">
        <v>77</v>
      </c>
      <c r="BK1899" s="219">
        <f>ROUND(I1899*H1899,2)</f>
        <v>0</v>
      </c>
      <c r="BL1899" s="20" t="s">
        <v>252</v>
      </c>
      <c r="BM1899" s="218" t="s">
        <v>1824</v>
      </c>
    </row>
    <row r="1900" s="13" customFormat="1">
      <c r="A1900" s="13"/>
      <c r="B1900" s="225"/>
      <c r="C1900" s="226"/>
      <c r="D1900" s="227" t="s">
        <v>164</v>
      </c>
      <c r="E1900" s="228" t="s">
        <v>19</v>
      </c>
      <c r="F1900" s="229" t="s">
        <v>1812</v>
      </c>
      <c r="G1900" s="226"/>
      <c r="H1900" s="228" t="s">
        <v>19</v>
      </c>
      <c r="I1900" s="230"/>
      <c r="J1900" s="226"/>
      <c r="K1900" s="226"/>
      <c r="L1900" s="231"/>
      <c r="M1900" s="232"/>
      <c r="N1900" s="233"/>
      <c r="O1900" s="233"/>
      <c r="P1900" s="233"/>
      <c r="Q1900" s="233"/>
      <c r="R1900" s="233"/>
      <c r="S1900" s="233"/>
      <c r="T1900" s="23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5" t="s">
        <v>164</v>
      </c>
      <c r="AU1900" s="235" t="s">
        <v>79</v>
      </c>
      <c r="AV1900" s="13" t="s">
        <v>77</v>
      </c>
      <c r="AW1900" s="13" t="s">
        <v>31</v>
      </c>
      <c r="AX1900" s="13" t="s">
        <v>69</v>
      </c>
      <c r="AY1900" s="235" t="s">
        <v>153</v>
      </c>
    </row>
    <row r="1901" s="14" customFormat="1">
      <c r="A1901" s="14"/>
      <c r="B1901" s="236"/>
      <c r="C1901" s="237"/>
      <c r="D1901" s="227" t="s">
        <v>164</v>
      </c>
      <c r="E1901" s="238" t="s">
        <v>19</v>
      </c>
      <c r="F1901" s="239" t="s">
        <v>77</v>
      </c>
      <c r="G1901" s="237"/>
      <c r="H1901" s="240">
        <v>1</v>
      </c>
      <c r="I1901" s="241"/>
      <c r="J1901" s="237"/>
      <c r="K1901" s="237"/>
      <c r="L1901" s="242"/>
      <c r="M1901" s="243"/>
      <c r="N1901" s="244"/>
      <c r="O1901" s="244"/>
      <c r="P1901" s="244"/>
      <c r="Q1901" s="244"/>
      <c r="R1901" s="244"/>
      <c r="S1901" s="244"/>
      <c r="T1901" s="245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46" t="s">
        <v>164</v>
      </c>
      <c r="AU1901" s="246" t="s">
        <v>79</v>
      </c>
      <c r="AV1901" s="14" t="s">
        <v>79</v>
      </c>
      <c r="AW1901" s="14" t="s">
        <v>31</v>
      </c>
      <c r="AX1901" s="14" t="s">
        <v>69</v>
      </c>
      <c r="AY1901" s="246" t="s">
        <v>153</v>
      </c>
    </row>
    <row r="1902" s="15" customFormat="1">
      <c r="A1902" s="15"/>
      <c r="B1902" s="247"/>
      <c r="C1902" s="248"/>
      <c r="D1902" s="227" t="s">
        <v>164</v>
      </c>
      <c r="E1902" s="249" t="s">
        <v>19</v>
      </c>
      <c r="F1902" s="250" t="s">
        <v>167</v>
      </c>
      <c r="G1902" s="248"/>
      <c r="H1902" s="251">
        <v>1</v>
      </c>
      <c r="I1902" s="252"/>
      <c r="J1902" s="248"/>
      <c r="K1902" s="248"/>
      <c r="L1902" s="253"/>
      <c r="M1902" s="254"/>
      <c r="N1902" s="255"/>
      <c r="O1902" s="255"/>
      <c r="P1902" s="255"/>
      <c r="Q1902" s="255"/>
      <c r="R1902" s="255"/>
      <c r="S1902" s="255"/>
      <c r="T1902" s="256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57" t="s">
        <v>164</v>
      </c>
      <c r="AU1902" s="257" t="s">
        <v>79</v>
      </c>
      <c r="AV1902" s="15" t="s">
        <v>160</v>
      </c>
      <c r="AW1902" s="15" t="s">
        <v>31</v>
      </c>
      <c r="AX1902" s="15" t="s">
        <v>77</v>
      </c>
      <c r="AY1902" s="257" t="s">
        <v>153</v>
      </c>
    </row>
    <row r="1903" s="2" customFormat="1" ht="16.5" customHeight="1">
      <c r="A1903" s="41"/>
      <c r="B1903" s="42"/>
      <c r="C1903" s="207" t="s">
        <v>1825</v>
      </c>
      <c r="D1903" s="207" t="s">
        <v>155</v>
      </c>
      <c r="E1903" s="208" t="s">
        <v>1826</v>
      </c>
      <c r="F1903" s="209" t="s">
        <v>1827</v>
      </c>
      <c r="G1903" s="210" t="s">
        <v>448</v>
      </c>
      <c r="H1903" s="211">
        <v>1</v>
      </c>
      <c r="I1903" s="212"/>
      <c r="J1903" s="213">
        <f>ROUND(I1903*H1903,2)</f>
        <v>0</v>
      </c>
      <c r="K1903" s="209" t="s">
        <v>19</v>
      </c>
      <c r="L1903" s="47"/>
      <c r="M1903" s="214" t="s">
        <v>19</v>
      </c>
      <c r="N1903" s="215" t="s">
        <v>40</v>
      </c>
      <c r="O1903" s="87"/>
      <c r="P1903" s="216">
        <f>O1903*H1903</f>
        <v>0</v>
      </c>
      <c r="Q1903" s="216">
        <v>0</v>
      </c>
      <c r="R1903" s="216">
        <f>Q1903*H1903</f>
        <v>0</v>
      </c>
      <c r="S1903" s="216">
        <v>0</v>
      </c>
      <c r="T1903" s="217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18" t="s">
        <v>252</v>
      </c>
      <c r="AT1903" s="218" t="s">
        <v>155</v>
      </c>
      <c r="AU1903" s="218" t="s">
        <v>79</v>
      </c>
      <c r="AY1903" s="20" t="s">
        <v>153</v>
      </c>
      <c r="BE1903" s="219">
        <f>IF(N1903="základní",J1903,0)</f>
        <v>0</v>
      </c>
      <c r="BF1903" s="219">
        <f>IF(N1903="snížená",J1903,0)</f>
        <v>0</v>
      </c>
      <c r="BG1903" s="219">
        <f>IF(N1903="zákl. přenesená",J1903,0)</f>
        <v>0</v>
      </c>
      <c r="BH1903" s="219">
        <f>IF(N1903="sníž. přenesená",J1903,0)</f>
        <v>0</v>
      </c>
      <c r="BI1903" s="219">
        <f>IF(N1903="nulová",J1903,0)</f>
        <v>0</v>
      </c>
      <c r="BJ1903" s="20" t="s">
        <v>77</v>
      </c>
      <c r="BK1903" s="219">
        <f>ROUND(I1903*H1903,2)</f>
        <v>0</v>
      </c>
      <c r="BL1903" s="20" t="s">
        <v>252</v>
      </c>
      <c r="BM1903" s="218" t="s">
        <v>1828</v>
      </c>
    </row>
    <row r="1904" s="13" customFormat="1">
      <c r="A1904" s="13"/>
      <c r="B1904" s="225"/>
      <c r="C1904" s="226"/>
      <c r="D1904" s="227" t="s">
        <v>164</v>
      </c>
      <c r="E1904" s="228" t="s">
        <v>19</v>
      </c>
      <c r="F1904" s="229" t="s">
        <v>1812</v>
      </c>
      <c r="G1904" s="226"/>
      <c r="H1904" s="228" t="s">
        <v>19</v>
      </c>
      <c r="I1904" s="230"/>
      <c r="J1904" s="226"/>
      <c r="K1904" s="226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164</v>
      </c>
      <c r="AU1904" s="235" t="s">
        <v>79</v>
      </c>
      <c r="AV1904" s="13" t="s">
        <v>77</v>
      </c>
      <c r="AW1904" s="13" t="s">
        <v>31</v>
      </c>
      <c r="AX1904" s="13" t="s">
        <v>69</v>
      </c>
      <c r="AY1904" s="235" t="s">
        <v>153</v>
      </c>
    </row>
    <row r="1905" s="14" customFormat="1">
      <c r="A1905" s="14"/>
      <c r="B1905" s="236"/>
      <c r="C1905" s="237"/>
      <c r="D1905" s="227" t="s">
        <v>164</v>
      </c>
      <c r="E1905" s="238" t="s">
        <v>19</v>
      </c>
      <c r="F1905" s="239" t="s">
        <v>77</v>
      </c>
      <c r="G1905" s="237"/>
      <c r="H1905" s="240">
        <v>1</v>
      </c>
      <c r="I1905" s="241"/>
      <c r="J1905" s="237"/>
      <c r="K1905" s="237"/>
      <c r="L1905" s="242"/>
      <c r="M1905" s="243"/>
      <c r="N1905" s="244"/>
      <c r="O1905" s="244"/>
      <c r="P1905" s="244"/>
      <c r="Q1905" s="244"/>
      <c r="R1905" s="244"/>
      <c r="S1905" s="244"/>
      <c r="T1905" s="245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46" t="s">
        <v>164</v>
      </c>
      <c r="AU1905" s="246" t="s">
        <v>79</v>
      </c>
      <c r="AV1905" s="14" t="s">
        <v>79</v>
      </c>
      <c r="AW1905" s="14" t="s">
        <v>31</v>
      </c>
      <c r="AX1905" s="14" t="s">
        <v>69</v>
      </c>
      <c r="AY1905" s="246" t="s">
        <v>153</v>
      </c>
    </row>
    <row r="1906" s="15" customFormat="1">
      <c r="A1906" s="15"/>
      <c r="B1906" s="247"/>
      <c r="C1906" s="248"/>
      <c r="D1906" s="227" t="s">
        <v>164</v>
      </c>
      <c r="E1906" s="249" t="s">
        <v>19</v>
      </c>
      <c r="F1906" s="250" t="s">
        <v>167</v>
      </c>
      <c r="G1906" s="248"/>
      <c r="H1906" s="251">
        <v>1</v>
      </c>
      <c r="I1906" s="252"/>
      <c r="J1906" s="248"/>
      <c r="K1906" s="248"/>
      <c r="L1906" s="253"/>
      <c r="M1906" s="254"/>
      <c r="N1906" s="255"/>
      <c r="O1906" s="255"/>
      <c r="P1906" s="255"/>
      <c r="Q1906" s="255"/>
      <c r="R1906" s="255"/>
      <c r="S1906" s="255"/>
      <c r="T1906" s="256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57" t="s">
        <v>164</v>
      </c>
      <c r="AU1906" s="257" t="s">
        <v>79</v>
      </c>
      <c r="AV1906" s="15" t="s">
        <v>160</v>
      </c>
      <c r="AW1906" s="15" t="s">
        <v>31</v>
      </c>
      <c r="AX1906" s="15" t="s">
        <v>77</v>
      </c>
      <c r="AY1906" s="257" t="s">
        <v>153</v>
      </c>
    </row>
    <row r="1907" s="2" customFormat="1" ht="16.5" customHeight="1">
      <c r="A1907" s="41"/>
      <c r="B1907" s="42"/>
      <c r="C1907" s="207" t="s">
        <v>1829</v>
      </c>
      <c r="D1907" s="207" t="s">
        <v>155</v>
      </c>
      <c r="E1907" s="208" t="s">
        <v>1830</v>
      </c>
      <c r="F1907" s="209" t="s">
        <v>1831</v>
      </c>
      <c r="G1907" s="210" t="s">
        <v>448</v>
      </c>
      <c r="H1907" s="211">
        <v>1</v>
      </c>
      <c r="I1907" s="212"/>
      <c r="J1907" s="213">
        <f>ROUND(I1907*H1907,2)</f>
        <v>0</v>
      </c>
      <c r="K1907" s="209" t="s">
        <v>19</v>
      </c>
      <c r="L1907" s="47"/>
      <c r="M1907" s="214" t="s">
        <v>19</v>
      </c>
      <c r="N1907" s="215" t="s">
        <v>40</v>
      </c>
      <c r="O1907" s="87"/>
      <c r="P1907" s="216">
        <f>O1907*H1907</f>
        <v>0</v>
      </c>
      <c r="Q1907" s="216">
        <v>0</v>
      </c>
      <c r="R1907" s="216">
        <f>Q1907*H1907</f>
        <v>0</v>
      </c>
      <c r="S1907" s="216">
        <v>0</v>
      </c>
      <c r="T1907" s="217">
        <f>S1907*H1907</f>
        <v>0</v>
      </c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R1907" s="218" t="s">
        <v>252</v>
      </c>
      <c r="AT1907" s="218" t="s">
        <v>155</v>
      </c>
      <c r="AU1907" s="218" t="s">
        <v>79</v>
      </c>
      <c r="AY1907" s="20" t="s">
        <v>153</v>
      </c>
      <c r="BE1907" s="219">
        <f>IF(N1907="základní",J1907,0)</f>
        <v>0</v>
      </c>
      <c r="BF1907" s="219">
        <f>IF(N1907="snížená",J1907,0)</f>
        <v>0</v>
      </c>
      <c r="BG1907" s="219">
        <f>IF(N1907="zákl. přenesená",J1907,0)</f>
        <v>0</v>
      </c>
      <c r="BH1907" s="219">
        <f>IF(N1907="sníž. přenesená",J1907,0)</f>
        <v>0</v>
      </c>
      <c r="BI1907" s="219">
        <f>IF(N1907="nulová",J1907,0)</f>
        <v>0</v>
      </c>
      <c r="BJ1907" s="20" t="s">
        <v>77</v>
      </c>
      <c r="BK1907" s="219">
        <f>ROUND(I1907*H1907,2)</f>
        <v>0</v>
      </c>
      <c r="BL1907" s="20" t="s">
        <v>252</v>
      </c>
      <c r="BM1907" s="218" t="s">
        <v>1832</v>
      </c>
    </row>
    <row r="1908" s="13" customFormat="1">
      <c r="A1908" s="13"/>
      <c r="B1908" s="225"/>
      <c r="C1908" s="226"/>
      <c r="D1908" s="227" t="s">
        <v>164</v>
      </c>
      <c r="E1908" s="228" t="s">
        <v>19</v>
      </c>
      <c r="F1908" s="229" t="s">
        <v>1812</v>
      </c>
      <c r="G1908" s="226"/>
      <c r="H1908" s="228" t="s">
        <v>19</v>
      </c>
      <c r="I1908" s="230"/>
      <c r="J1908" s="226"/>
      <c r="K1908" s="226"/>
      <c r="L1908" s="231"/>
      <c r="M1908" s="232"/>
      <c r="N1908" s="233"/>
      <c r="O1908" s="233"/>
      <c r="P1908" s="233"/>
      <c r="Q1908" s="233"/>
      <c r="R1908" s="233"/>
      <c r="S1908" s="233"/>
      <c r="T1908" s="23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5" t="s">
        <v>164</v>
      </c>
      <c r="AU1908" s="235" t="s">
        <v>79</v>
      </c>
      <c r="AV1908" s="13" t="s">
        <v>77</v>
      </c>
      <c r="AW1908" s="13" t="s">
        <v>31</v>
      </c>
      <c r="AX1908" s="13" t="s">
        <v>69</v>
      </c>
      <c r="AY1908" s="235" t="s">
        <v>153</v>
      </c>
    </row>
    <row r="1909" s="14" customFormat="1">
      <c r="A1909" s="14"/>
      <c r="B1909" s="236"/>
      <c r="C1909" s="237"/>
      <c r="D1909" s="227" t="s">
        <v>164</v>
      </c>
      <c r="E1909" s="238" t="s">
        <v>19</v>
      </c>
      <c r="F1909" s="239" t="s">
        <v>77</v>
      </c>
      <c r="G1909" s="237"/>
      <c r="H1909" s="240">
        <v>1</v>
      </c>
      <c r="I1909" s="241"/>
      <c r="J1909" s="237"/>
      <c r="K1909" s="237"/>
      <c r="L1909" s="242"/>
      <c r="M1909" s="243"/>
      <c r="N1909" s="244"/>
      <c r="O1909" s="244"/>
      <c r="P1909" s="244"/>
      <c r="Q1909" s="244"/>
      <c r="R1909" s="244"/>
      <c r="S1909" s="244"/>
      <c r="T1909" s="245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46" t="s">
        <v>164</v>
      </c>
      <c r="AU1909" s="246" t="s">
        <v>79</v>
      </c>
      <c r="AV1909" s="14" t="s">
        <v>79</v>
      </c>
      <c r="AW1909" s="14" t="s">
        <v>31</v>
      </c>
      <c r="AX1909" s="14" t="s">
        <v>69</v>
      </c>
      <c r="AY1909" s="246" t="s">
        <v>153</v>
      </c>
    </row>
    <row r="1910" s="15" customFormat="1">
      <c r="A1910" s="15"/>
      <c r="B1910" s="247"/>
      <c r="C1910" s="248"/>
      <c r="D1910" s="227" t="s">
        <v>164</v>
      </c>
      <c r="E1910" s="249" t="s">
        <v>19</v>
      </c>
      <c r="F1910" s="250" t="s">
        <v>167</v>
      </c>
      <c r="G1910" s="248"/>
      <c r="H1910" s="251">
        <v>1</v>
      </c>
      <c r="I1910" s="252"/>
      <c r="J1910" s="248"/>
      <c r="K1910" s="248"/>
      <c r="L1910" s="253"/>
      <c r="M1910" s="254"/>
      <c r="N1910" s="255"/>
      <c r="O1910" s="255"/>
      <c r="P1910" s="255"/>
      <c r="Q1910" s="255"/>
      <c r="R1910" s="255"/>
      <c r="S1910" s="255"/>
      <c r="T1910" s="256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57" t="s">
        <v>164</v>
      </c>
      <c r="AU1910" s="257" t="s">
        <v>79</v>
      </c>
      <c r="AV1910" s="15" t="s">
        <v>160</v>
      </c>
      <c r="AW1910" s="15" t="s">
        <v>31</v>
      </c>
      <c r="AX1910" s="15" t="s">
        <v>77</v>
      </c>
      <c r="AY1910" s="257" t="s">
        <v>153</v>
      </c>
    </row>
    <row r="1911" s="2" customFormat="1" ht="33" customHeight="1">
      <c r="A1911" s="41"/>
      <c r="B1911" s="42"/>
      <c r="C1911" s="207" t="s">
        <v>1833</v>
      </c>
      <c r="D1911" s="207" t="s">
        <v>155</v>
      </c>
      <c r="E1911" s="208" t="s">
        <v>1834</v>
      </c>
      <c r="F1911" s="209" t="s">
        <v>1835</v>
      </c>
      <c r="G1911" s="210" t="s">
        <v>225</v>
      </c>
      <c r="H1911" s="211">
        <v>0.63500000000000001</v>
      </c>
      <c r="I1911" s="212"/>
      <c r="J1911" s="213">
        <f>ROUND(I1911*H1911,2)</f>
        <v>0</v>
      </c>
      <c r="K1911" s="209" t="s">
        <v>159</v>
      </c>
      <c r="L1911" s="47"/>
      <c r="M1911" s="214" t="s">
        <v>19</v>
      </c>
      <c r="N1911" s="215" t="s">
        <v>40</v>
      </c>
      <c r="O1911" s="87"/>
      <c r="P1911" s="216">
        <f>O1911*H1911</f>
        <v>0</v>
      </c>
      <c r="Q1911" s="216">
        <v>0</v>
      </c>
      <c r="R1911" s="216">
        <f>Q1911*H1911</f>
        <v>0</v>
      </c>
      <c r="S1911" s="216">
        <v>0</v>
      </c>
      <c r="T1911" s="217">
        <f>S1911*H1911</f>
        <v>0</v>
      </c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R1911" s="218" t="s">
        <v>252</v>
      </c>
      <c r="AT1911" s="218" t="s">
        <v>155</v>
      </c>
      <c r="AU1911" s="218" t="s">
        <v>79</v>
      </c>
      <c r="AY1911" s="20" t="s">
        <v>153</v>
      </c>
      <c r="BE1911" s="219">
        <f>IF(N1911="základní",J1911,0)</f>
        <v>0</v>
      </c>
      <c r="BF1911" s="219">
        <f>IF(N1911="snížená",J1911,0)</f>
        <v>0</v>
      </c>
      <c r="BG1911" s="219">
        <f>IF(N1911="zákl. přenesená",J1911,0)</f>
        <v>0</v>
      </c>
      <c r="BH1911" s="219">
        <f>IF(N1911="sníž. přenesená",J1911,0)</f>
        <v>0</v>
      </c>
      <c r="BI1911" s="219">
        <f>IF(N1911="nulová",J1911,0)</f>
        <v>0</v>
      </c>
      <c r="BJ1911" s="20" t="s">
        <v>77</v>
      </c>
      <c r="BK1911" s="219">
        <f>ROUND(I1911*H1911,2)</f>
        <v>0</v>
      </c>
      <c r="BL1911" s="20" t="s">
        <v>252</v>
      </c>
      <c r="BM1911" s="218" t="s">
        <v>1836</v>
      </c>
    </row>
    <row r="1912" s="2" customFormat="1">
      <c r="A1912" s="41"/>
      <c r="B1912" s="42"/>
      <c r="C1912" s="43"/>
      <c r="D1912" s="220" t="s">
        <v>162</v>
      </c>
      <c r="E1912" s="43"/>
      <c r="F1912" s="221" t="s">
        <v>1837</v>
      </c>
      <c r="G1912" s="43"/>
      <c r="H1912" s="43"/>
      <c r="I1912" s="222"/>
      <c r="J1912" s="43"/>
      <c r="K1912" s="43"/>
      <c r="L1912" s="47"/>
      <c r="M1912" s="223"/>
      <c r="N1912" s="224"/>
      <c r="O1912" s="87"/>
      <c r="P1912" s="87"/>
      <c r="Q1912" s="87"/>
      <c r="R1912" s="87"/>
      <c r="S1912" s="87"/>
      <c r="T1912" s="88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T1912" s="20" t="s">
        <v>162</v>
      </c>
      <c r="AU1912" s="20" t="s">
        <v>79</v>
      </c>
    </row>
    <row r="1913" s="2" customFormat="1" ht="37.8" customHeight="1">
      <c r="A1913" s="41"/>
      <c r="B1913" s="42"/>
      <c r="C1913" s="207" t="s">
        <v>1838</v>
      </c>
      <c r="D1913" s="207" t="s">
        <v>155</v>
      </c>
      <c r="E1913" s="208" t="s">
        <v>1839</v>
      </c>
      <c r="F1913" s="209" t="s">
        <v>1840</v>
      </c>
      <c r="G1913" s="210" t="s">
        <v>225</v>
      </c>
      <c r="H1913" s="211">
        <v>0.63500000000000001</v>
      </c>
      <c r="I1913" s="212"/>
      <c r="J1913" s="213">
        <f>ROUND(I1913*H1913,2)</f>
        <v>0</v>
      </c>
      <c r="K1913" s="209" t="s">
        <v>159</v>
      </c>
      <c r="L1913" s="47"/>
      <c r="M1913" s="214" t="s">
        <v>19</v>
      </c>
      <c r="N1913" s="215" t="s">
        <v>40</v>
      </c>
      <c r="O1913" s="87"/>
      <c r="P1913" s="216">
        <f>O1913*H1913</f>
        <v>0</v>
      </c>
      <c r="Q1913" s="216">
        <v>0</v>
      </c>
      <c r="R1913" s="216">
        <f>Q1913*H1913</f>
        <v>0</v>
      </c>
      <c r="S1913" s="216">
        <v>0</v>
      </c>
      <c r="T1913" s="217">
        <f>S1913*H1913</f>
        <v>0</v>
      </c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R1913" s="218" t="s">
        <v>252</v>
      </c>
      <c r="AT1913" s="218" t="s">
        <v>155</v>
      </c>
      <c r="AU1913" s="218" t="s">
        <v>79</v>
      </c>
      <c r="AY1913" s="20" t="s">
        <v>153</v>
      </c>
      <c r="BE1913" s="219">
        <f>IF(N1913="základní",J1913,0)</f>
        <v>0</v>
      </c>
      <c r="BF1913" s="219">
        <f>IF(N1913="snížená",J1913,0)</f>
        <v>0</v>
      </c>
      <c r="BG1913" s="219">
        <f>IF(N1913="zákl. přenesená",J1913,0)</f>
        <v>0</v>
      </c>
      <c r="BH1913" s="219">
        <f>IF(N1913="sníž. přenesená",J1913,0)</f>
        <v>0</v>
      </c>
      <c r="BI1913" s="219">
        <f>IF(N1913="nulová",J1913,0)</f>
        <v>0</v>
      </c>
      <c r="BJ1913" s="20" t="s">
        <v>77</v>
      </c>
      <c r="BK1913" s="219">
        <f>ROUND(I1913*H1913,2)</f>
        <v>0</v>
      </c>
      <c r="BL1913" s="20" t="s">
        <v>252</v>
      </c>
      <c r="BM1913" s="218" t="s">
        <v>1841</v>
      </c>
    </row>
    <row r="1914" s="2" customFormat="1">
      <c r="A1914" s="41"/>
      <c r="B1914" s="42"/>
      <c r="C1914" s="43"/>
      <c r="D1914" s="220" t="s">
        <v>162</v>
      </c>
      <c r="E1914" s="43"/>
      <c r="F1914" s="221" t="s">
        <v>1842</v>
      </c>
      <c r="G1914" s="43"/>
      <c r="H1914" s="43"/>
      <c r="I1914" s="222"/>
      <c r="J1914" s="43"/>
      <c r="K1914" s="43"/>
      <c r="L1914" s="47"/>
      <c r="M1914" s="223"/>
      <c r="N1914" s="224"/>
      <c r="O1914" s="87"/>
      <c r="P1914" s="87"/>
      <c r="Q1914" s="87"/>
      <c r="R1914" s="87"/>
      <c r="S1914" s="87"/>
      <c r="T1914" s="88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T1914" s="20" t="s">
        <v>162</v>
      </c>
      <c r="AU1914" s="20" t="s">
        <v>79</v>
      </c>
    </row>
    <row r="1915" s="12" customFormat="1" ht="22.8" customHeight="1">
      <c r="A1915" s="12"/>
      <c r="B1915" s="191"/>
      <c r="C1915" s="192"/>
      <c r="D1915" s="193" t="s">
        <v>68</v>
      </c>
      <c r="E1915" s="205" t="s">
        <v>1843</v>
      </c>
      <c r="F1915" s="205" t="s">
        <v>1844</v>
      </c>
      <c r="G1915" s="192"/>
      <c r="H1915" s="192"/>
      <c r="I1915" s="195"/>
      <c r="J1915" s="206">
        <f>BK1915</f>
        <v>0</v>
      </c>
      <c r="K1915" s="192"/>
      <c r="L1915" s="197"/>
      <c r="M1915" s="198"/>
      <c r="N1915" s="199"/>
      <c r="O1915" s="199"/>
      <c r="P1915" s="200">
        <f>SUM(P1916:P1959)</f>
        <v>0</v>
      </c>
      <c r="Q1915" s="199"/>
      <c r="R1915" s="200">
        <f>SUM(R1916:R1959)</f>
        <v>3.6226540000000003</v>
      </c>
      <c r="S1915" s="199"/>
      <c r="T1915" s="201">
        <f>SUM(T1916:T1959)</f>
        <v>0.35966000000000004</v>
      </c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R1915" s="202" t="s">
        <v>79</v>
      </c>
      <c r="AT1915" s="203" t="s">
        <v>68</v>
      </c>
      <c r="AU1915" s="203" t="s">
        <v>77</v>
      </c>
      <c r="AY1915" s="202" t="s">
        <v>153</v>
      </c>
      <c r="BK1915" s="204">
        <f>SUM(BK1916:BK1959)</f>
        <v>0</v>
      </c>
    </row>
    <row r="1916" s="2" customFormat="1" ht="16.5" customHeight="1">
      <c r="A1916" s="41"/>
      <c r="B1916" s="42"/>
      <c r="C1916" s="207" t="s">
        <v>1845</v>
      </c>
      <c r="D1916" s="207" t="s">
        <v>155</v>
      </c>
      <c r="E1916" s="208" t="s">
        <v>1846</v>
      </c>
      <c r="F1916" s="209" t="s">
        <v>1847</v>
      </c>
      <c r="G1916" s="210" t="s">
        <v>448</v>
      </c>
      <c r="H1916" s="211">
        <v>1</v>
      </c>
      <c r="I1916" s="212"/>
      <c r="J1916" s="213">
        <f>ROUND(I1916*H1916,2)</f>
        <v>0</v>
      </c>
      <c r="K1916" s="209" t="s">
        <v>19</v>
      </c>
      <c r="L1916" s="47"/>
      <c r="M1916" s="214" t="s">
        <v>19</v>
      </c>
      <c r="N1916" s="215" t="s">
        <v>40</v>
      </c>
      <c r="O1916" s="87"/>
      <c r="P1916" s="216">
        <f>O1916*H1916</f>
        <v>0</v>
      </c>
      <c r="Q1916" s="216">
        <v>0</v>
      </c>
      <c r="R1916" s="216">
        <f>Q1916*H1916</f>
        <v>0</v>
      </c>
      <c r="S1916" s="216">
        <v>0</v>
      </c>
      <c r="T1916" s="217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18" t="s">
        <v>252</v>
      </c>
      <c r="AT1916" s="218" t="s">
        <v>155</v>
      </c>
      <c r="AU1916" s="218" t="s">
        <v>79</v>
      </c>
      <c r="AY1916" s="20" t="s">
        <v>153</v>
      </c>
      <c r="BE1916" s="219">
        <f>IF(N1916="základní",J1916,0)</f>
        <v>0</v>
      </c>
      <c r="BF1916" s="219">
        <f>IF(N1916="snížená",J1916,0)</f>
        <v>0</v>
      </c>
      <c r="BG1916" s="219">
        <f>IF(N1916="zákl. přenesená",J1916,0)</f>
        <v>0</v>
      </c>
      <c r="BH1916" s="219">
        <f>IF(N1916="sníž. přenesená",J1916,0)</f>
        <v>0</v>
      </c>
      <c r="BI1916" s="219">
        <f>IF(N1916="nulová",J1916,0)</f>
        <v>0</v>
      </c>
      <c r="BJ1916" s="20" t="s">
        <v>77</v>
      </c>
      <c r="BK1916" s="219">
        <f>ROUND(I1916*H1916,2)</f>
        <v>0</v>
      </c>
      <c r="BL1916" s="20" t="s">
        <v>252</v>
      </c>
      <c r="BM1916" s="218" t="s">
        <v>1848</v>
      </c>
    </row>
    <row r="1917" s="13" customFormat="1">
      <c r="A1917" s="13"/>
      <c r="B1917" s="225"/>
      <c r="C1917" s="226"/>
      <c r="D1917" s="227" t="s">
        <v>164</v>
      </c>
      <c r="E1917" s="228" t="s">
        <v>19</v>
      </c>
      <c r="F1917" s="229" t="s">
        <v>1849</v>
      </c>
      <c r="G1917" s="226"/>
      <c r="H1917" s="228" t="s">
        <v>19</v>
      </c>
      <c r="I1917" s="230"/>
      <c r="J1917" s="226"/>
      <c r="K1917" s="226"/>
      <c r="L1917" s="231"/>
      <c r="M1917" s="232"/>
      <c r="N1917" s="233"/>
      <c r="O1917" s="233"/>
      <c r="P1917" s="233"/>
      <c r="Q1917" s="233"/>
      <c r="R1917" s="233"/>
      <c r="S1917" s="233"/>
      <c r="T1917" s="23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5" t="s">
        <v>164</v>
      </c>
      <c r="AU1917" s="235" t="s">
        <v>79</v>
      </c>
      <c r="AV1917" s="13" t="s">
        <v>77</v>
      </c>
      <c r="AW1917" s="13" t="s">
        <v>31</v>
      </c>
      <c r="AX1917" s="13" t="s">
        <v>69</v>
      </c>
      <c r="AY1917" s="235" t="s">
        <v>153</v>
      </c>
    </row>
    <row r="1918" s="13" customFormat="1">
      <c r="A1918" s="13"/>
      <c r="B1918" s="225"/>
      <c r="C1918" s="226"/>
      <c r="D1918" s="227" t="s">
        <v>164</v>
      </c>
      <c r="E1918" s="228" t="s">
        <v>19</v>
      </c>
      <c r="F1918" s="229" t="s">
        <v>1850</v>
      </c>
      <c r="G1918" s="226"/>
      <c r="H1918" s="228" t="s">
        <v>19</v>
      </c>
      <c r="I1918" s="230"/>
      <c r="J1918" s="226"/>
      <c r="K1918" s="226"/>
      <c r="L1918" s="231"/>
      <c r="M1918" s="232"/>
      <c r="N1918" s="233"/>
      <c r="O1918" s="233"/>
      <c r="P1918" s="233"/>
      <c r="Q1918" s="233"/>
      <c r="R1918" s="233"/>
      <c r="S1918" s="233"/>
      <c r="T1918" s="23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5" t="s">
        <v>164</v>
      </c>
      <c r="AU1918" s="235" t="s">
        <v>79</v>
      </c>
      <c r="AV1918" s="13" t="s">
        <v>77</v>
      </c>
      <c r="AW1918" s="13" t="s">
        <v>31</v>
      </c>
      <c r="AX1918" s="13" t="s">
        <v>69</v>
      </c>
      <c r="AY1918" s="235" t="s">
        <v>153</v>
      </c>
    </row>
    <row r="1919" s="14" customFormat="1">
      <c r="A1919" s="14"/>
      <c r="B1919" s="236"/>
      <c r="C1919" s="237"/>
      <c r="D1919" s="227" t="s">
        <v>164</v>
      </c>
      <c r="E1919" s="238" t="s">
        <v>19</v>
      </c>
      <c r="F1919" s="239" t="s">
        <v>77</v>
      </c>
      <c r="G1919" s="237"/>
      <c r="H1919" s="240">
        <v>1</v>
      </c>
      <c r="I1919" s="241"/>
      <c r="J1919" s="237"/>
      <c r="K1919" s="237"/>
      <c r="L1919" s="242"/>
      <c r="M1919" s="243"/>
      <c r="N1919" s="244"/>
      <c r="O1919" s="244"/>
      <c r="P1919" s="244"/>
      <c r="Q1919" s="244"/>
      <c r="R1919" s="244"/>
      <c r="S1919" s="244"/>
      <c r="T1919" s="245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46" t="s">
        <v>164</v>
      </c>
      <c r="AU1919" s="246" t="s">
        <v>79</v>
      </c>
      <c r="AV1919" s="14" t="s">
        <v>79</v>
      </c>
      <c r="AW1919" s="14" t="s">
        <v>31</v>
      </c>
      <c r="AX1919" s="14" t="s">
        <v>69</v>
      </c>
      <c r="AY1919" s="246" t="s">
        <v>153</v>
      </c>
    </row>
    <row r="1920" s="15" customFormat="1">
      <c r="A1920" s="15"/>
      <c r="B1920" s="247"/>
      <c r="C1920" s="248"/>
      <c r="D1920" s="227" t="s">
        <v>164</v>
      </c>
      <c r="E1920" s="249" t="s">
        <v>19</v>
      </c>
      <c r="F1920" s="250" t="s">
        <v>167</v>
      </c>
      <c r="G1920" s="248"/>
      <c r="H1920" s="251">
        <v>1</v>
      </c>
      <c r="I1920" s="252"/>
      <c r="J1920" s="248"/>
      <c r="K1920" s="248"/>
      <c r="L1920" s="253"/>
      <c r="M1920" s="254"/>
      <c r="N1920" s="255"/>
      <c r="O1920" s="255"/>
      <c r="P1920" s="255"/>
      <c r="Q1920" s="255"/>
      <c r="R1920" s="255"/>
      <c r="S1920" s="255"/>
      <c r="T1920" s="256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57" t="s">
        <v>164</v>
      </c>
      <c r="AU1920" s="257" t="s">
        <v>79</v>
      </c>
      <c r="AV1920" s="15" t="s">
        <v>160</v>
      </c>
      <c r="AW1920" s="15" t="s">
        <v>31</v>
      </c>
      <c r="AX1920" s="15" t="s">
        <v>77</v>
      </c>
      <c r="AY1920" s="257" t="s">
        <v>153</v>
      </c>
    </row>
    <row r="1921" s="2" customFormat="1" ht="16.5" customHeight="1">
      <c r="A1921" s="41"/>
      <c r="B1921" s="42"/>
      <c r="C1921" s="207" t="s">
        <v>1851</v>
      </c>
      <c r="D1921" s="207" t="s">
        <v>155</v>
      </c>
      <c r="E1921" s="208" t="s">
        <v>1852</v>
      </c>
      <c r="F1921" s="209" t="s">
        <v>1853</v>
      </c>
      <c r="G1921" s="210" t="s">
        <v>158</v>
      </c>
      <c r="H1921" s="211">
        <v>17.983000000000001</v>
      </c>
      <c r="I1921" s="212"/>
      <c r="J1921" s="213">
        <f>ROUND(I1921*H1921,2)</f>
        <v>0</v>
      </c>
      <c r="K1921" s="209" t="s">
        <v>159</v>
      </c>
      <c r="L1921" s="47"/>
      <c r="M1921" s="214" t="s">
        <v>19</v>
      </c>
      <c r="N1921" s="215" t="s">
        <v>40</v>
      </c>
      <c r="O1921" s="87"/>
      <c r="P1921" s="216">
        <f>O1921*H1921</f>
        <v>0</v>
      </c>
      <c r="Q1921" s="216">
        <v>0</v>
      </c>
      <c r="R1921" s="216">
        <f>Q1921*H1921</f>
        <v>0</v>
      </c>
      <c r="S1921" s="216">
        <v>0.02</v>
      </c>
      <c r="T1921" s="217">
        <f>S1921*H1921</f>
        <v>0.35966000000000004</v>
      </c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R1921" s="218" t="s">
        <v>252</v>
      </c>
      <c r="AT1921" s="218" t="s">
        <v>155</v>
      </c>
      <c r="AU1921" s="218" t="s">
        <v>79</v>
      </c>
      <c r="AY1921" s="20" t="s">
        <v>153</v>
      </c>
      <c r="BE1921" s="219">
        <f>IF(N1921="základní",J1921,0)</f>
        <v>0</v>
      </c>
      <c r="BF1921" s="219">
        <f>IF(N1921="snížená",J1921,0)</f>
        <v>0</v>
      </c>
      <c r="BG1921" s="219">
        <f>IF(N1921="zákl. přenesená",J1921,0)</f>
        <v>0</v>
      </c>
      <c r="BH1921" s="219">
        <f>IF(N1921="sníž. přenesená",J1921,0)</f>
        <v>0</v>
      </c>
      <c r="BI1921" s="219">
        <f>IF(N1921="nulová",J1921,0)</f>
        <v>0</v>
      </c>
      <c r="BJ1921" s="20" t="s">
        <v>77</v>
      </c>
      <c r="BK1921" s="219">
        <f>ROUND(I1921*H1921,2)</f>
        <v>0</v>
      </c>
      <c r="BL1921" s="20" t="s">
        <v>252</v>
      </c>
      <c r="BM1921" s="218" t="s">
        <v>1854</v>
      </c>
    </row>
    <row r="1922" s="2" customFormat="1">
      <c r="A1922" s="41"/>
      <c r="B1922" s="42"/>
      <c r="C1922" s="43"/>
      <c r="D1922" s="220" t="s">
        <v>162</v>
      </c>
      <c r="E1922" s="43"/>
      <c r="F1922" s="221" t="s">
        <v>1855</v>
      </c>
      <c r="G1922" s="43"/>
      <c r="H1922" s="43"/>
      <c r="I1922" s="222"/>
      <c r="J1922" s="43"/>
      <c r="K1922" s="43"/>
      <c r="L1922" s="47"/>
      <c r="M1922" s="223"/>
      <c r="N1922" s="224"/>
      <c r="O1922" s="87"/>
      <c r="P1922" s="87"/>
      <c r="Q1922" s="87"/>
      <c r="R1922" s="87"/>
      <c r="S1922" s="87"/>
      <c r="T1922" s="88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T1922" s="20" t="s">
        <v>162</v>
      </c>
      <c r="AU1922" s="20" t="s">
        <v>79</v>
      </c>
    </row>
    <row r="1923" s="13" customFormat="1">
      <c r="A1923" s="13"/>
      <c r="B1923" s="225"/>
      <c r="C1923" s="226"/>
      <c r="D1923" s="227" t="s">
        <v>164</v>
      </c>
      <c r="E1923" s="228" t="s">
        <v>19</v>
      </c>
      <c r="F1923" s="229" t="s">
        <v>1856</v>
      </c>
      <c r="G1923" s="226"/>
      <c r="H1923" s="228" t="s">
        <v>19</v>
      </c>
      <c r="I1923" s="230"/>
      <c r="J1923" s="226"/>
      <c r="K1923" s="226"/>
      <c r="L1923" s="231"/>
      <c r="M1923" s="232"/>
      <c r="N1923" s="233"/>
      <c r="O1923" s="233"/>
      <c r="P1923" s="233"/>
      <c r="Q1923" s="233"/>
      <c r="R1923" s="233"/>
      <c r="S1923" s="233"/>
      <c r="T1923" s="23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5" t="s">
        <v>164</v>
      </c>
      <c r="AU1923" s="235" t="s">
        <v>79</v>
      </c>
      <c r="AV1923" s="13" t="s">
        <v>77</v>
      </c>
      <c r="AW1923" s="13" t="s">
        <v>31</v>
      </c>
      <c r="AX1923" s="13" t="s">
        <v>69</v>
      </c>
      <c r="AY1923" s="235" t="s">
        <v>153</v>
      </c>
    </row>
    <row r="1924" s="13" customFormat="1">
      <c r="A1924" s="13"/>
      <c r="B1924" s="225"/>
      <c r="C1924" s="226"/>
      <c r="D1924" s="227" t="s">
        <v>164</v>
      </c>
      <c r="E1924" s="228" t="s">
        <v>19</v>
      </c>
      <c r="F1924" s="229" t="s">
        <v>1857</v>
      </c>
      <c r="G1924" s="226"/>
      <c r="H1924" s="228" t="s">
        <v>19</v>
      </c>
      <c r="I1924" s="230"/>
      <c r="J1924" s="226"/>
      <c r="K1924" s="226"/>
      <c r="L1924" s="231"/>
      <c r="M1924" s="232"/>
      <c r="N1924" s="233"/>
      <c r="O1924" s="233"/>
      <c r="P1924" s="233"/>
      <c r="Q1924" s="233"/>
      <c r="R1924" s="233"/>
      <c r="S1924" s="233"/>
      <c r="T1924" s="23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5" t="s">
        <v>164</v>
      </c>
      <c r="AU1924" s="235" t="s">
        <v>79</v>
      </c>
      <c r="AV1924" s="13" t="s">
        <v>77</v>
      </c>
      <c r="AW1924" s="13" t="s">
        <v>31</v>
      </c>
      <c r="AX1924" s="13" t="s">
        <v>69</v>
      </c>
      <c r="AY1924" s="235" t="s">
        <v>153</v>
      </c>
    </row>
    <row r="1925" s="14" customFormat="1">
      <c r="A1925" s="14"/>
      <c r="B1925" s="236"/>
      <c r="C1925" s="237"/>
      <c r="D1925" s="227" t="s">
        <v>164</v>
      </c>
      <c r="E1925" s="238" t="s">
        <v>19</v>
      </c>
      <c r="F1925" s="239" t="s">
        <v>1858</v>
      </c>
      <c r="G1925" s="237"/>
      <c r="H1925" s="240">
        <v>7.0949999999999998</v>
      </c>
      <c r="I1925" s="241"/>
      <c r="J1925" s="237"/>
      <c r="K1925" s="237"/>
      <c r="L1925" s="242"/>
      <c r="M1925" s="243"/>
      <c r="N1925" s="244"/>
      <c r="O1925" s="244"/>
      <c r="P1925" s="244"/>
      <c r="Q1925" s="244"/>
      <c r="R1925" s="244"/>
      <c r="S1925" s="244"/>
      <c r="T1925" s="245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6" t="s">
        <v>164</v>
      </c>
      <c r="AU1925" s="246" t="s">
        <v>79</v>
      </c>
      <c r="AV1925" s="14" t="s">
        <v>79</v>
      </c>
      <c r="AW1925" s="14" t="s">
        <v>31</v>
      </c>
      <c r="AX1925" s="14" t="s">
        <v>69</v>
      </c>
      <c r="AY1925" s="246" t="s">
        <v>153</v>
      </c>
    </row>
    <row r="1926" s="13" customFormat="1">
      <c r="A1926" s="13"/>
      <c r="B1926" s="225"/>
      <c r="C1926" s="226"/>
      <c r="D1926" s="227" t="s">
        <v>164</v>
      </c>
      <c r="E1926" s="228" t="s">
        <v>19</v>
      </c>
      <c r="F1926" s="229" t="s">
        <v>1859</v>
      </c>
      <c r="G1926" s="226"/>
      <c r="H1926" s="228" t="s">
        <v>19</v>
      </c>
      <c r="I1926" s="230"/>
      <c r="J1926" s="226"/>
      <c r="K1926" s="226"/>
      <c r="L1926" s="231"/>
      <c r="M1926" s="232"/>
      <c r="N1926" s="233"/>
      <c r="O1926" s="233"/>
      <c r="P1926" s="233"/>
      <c r="Q1926" s="233"/>
      <c r="R1926" s="233"/>
      <c r="S1926" s="233"/>
      <c r="T1926" s="23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5" t="s">
        <v>164</v>
      </c>
      <c r="AU1926" s="235" t="s">
        <v>79</v>
      </c>
      <c r="AV1926" s="13" t="s">
        <v>77</v>
      </c>
      <c r="AW1926" s="13" t="s">
        <v>31</v>
      </c>
      <c r="AX1926" s="13" t="s">
        <v>69</v>
      </c>
      <c r="AY1926" s="235" t="s">
        <v>153</v>
      </c>
    </row>
    <row r="1927" s="14" customFormat="1">
      <c r="A1927" s="14"/>
      <c r="B1927" s="236"/>
      <c r="C1927" s="237"/>
      <c r="D1927" s="227" t="s">
        <v>164</v>
      </c>
      <c r="E1927" s="238" t="s">
        <v>19</v>
      </c>
      <c r="F1927" s="239" t="s">
        <v>1860</v>
      </c>
      <c r="G1927" s="237"/>
      <c r="H1927" s="240">
        <v>10.888</v>
      </c>
      <c r="I1927" s="241"/>
      <c r="J1927" s="237"/>
      <c r="K1927" s="237"/>
      <c r="L1927" s="242"/>
      <c r="M1927" s="243"/>
      <c r="N1927" s="244"/>
      <c r="O1927" s="244"/>
      <c r="P1927" s="244"/>
      <c r="Q1927" s="244"/>
      <c r="R1927" s="244"/>
      <c r="S1927" s="244"/>
      <c r="T1927" s="245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46" t="s">
        <v>164</v>
      </c>
      <c r="AU1927" s="246" t="s">
        <v>79</v>
      </c>
      <c r="AV1927" s="14" t="s">
        <v>79</v>
      </c>
      <c r="AW1927" s="14" t="s">
        <v>31</v>
      </c>
      <c r="AX1927" s="14" t="s">
        <v>69</v>
      </c>
      <c r="AY1927" s="246" t="s">
        <v>153</v>
      </c>
    </row>
    <row r="1928" s="15" customFormat="1">
      <c r="A1928" s="15"/>
      <c r="B1928" s="247"/>
      <c r="C1928" s="248"/>
      <c r="D1928" s="227" t="s">
        <v>164</v>
      </c>
      <c r="E1928" s="249" t="s">
        <v>19</v>
      </c>
      <c r="F1928" s="250" t="s">
        <v>167</v>
      </c>
      <c r="G1928" s="248"/>
      <c r="H1928" s="251">
        <v>17.983000000000001</v>
      </c>
      <c r="I1928" s="252"/>
      <c r="J1928" s="248"/>
      <c r="K1928" s="248"/>
      <c r="L1928" s="253"/>
      <c r="M1928" s="254"/>
      <c r="N1928" s="255"/>
      <c r="O1928" s="255"/>
      <c r="P1928" s="255"/>
      <c r="Q1928" s="255"/>
      <c r="R1928" s="255"/>
      <c r="S1928" s="255"/>
      <c r="T1928" s="256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57" t="s">
        <v>164</v>
      </c>
      <c r="AU1928" s="257" t="s">
        <v>79</v>
      </c>
      <c r="AV1928" s="15" t="s">
        <v>160</v>
      </c>
      <c r="AW1928" s="15" t="s">
        <v>31</v>
      </c>
      <c r="AX1928" s="15" t="s">
        <v>77</v>
      </c>
      <c r="AY1928" s="257" t="s">
        <v>153</v>
      </c>
    </row>
    <row r="1929" s="2" customFormat="1" ht="16.5" customHeight="1">
      <c r="A1929" s="41"/>
      <c r="B1929" s="42"/>
      <c r="C1929" s="207" t="s">
        <v>1861</v>
      </c>
      <c r="D1929" s="207" t="s">
        <v>155</v>
      </c>
      <c r="E1929" s="208" t="s">
        <v>1862</v>
      </c>
      <c r="F1929" s="209" t="s">
        <v>1863</v>
      </c>
      <c r="G1929" s="210" t="s">
        <v>1864</v>
      </c>
      <c r="H1929" s="211">
        <v>3622.654</v>
      </c>
      <c r="I1929" s="212"/>
      <c r="J1929" s="213">
        <f>ROUND(I1929*H1929,2)</f>
        <v>0</v>
      </c>
      <c r="K1929" s="209" t="s">
        <v>19</v>
      </c>
      <c r="L1929" s="47"/>
      <c r="M1929" s="214" t="s">
        <v>19</v>
      </c>
      <c r="N1929" s="215" t="s">
        <v>40</v>
      </c>
      <c r="O1929" s="87"/>
      <c r="P1929" s="216">
        <f>O1929*H1929</f>
        <v>0</v>
      </c>
      <c r="Q1929" s="216">
        <v>0</v>
      </c>
      <c r="R1929" s="216">
        <f>Q1929*H1929</f>
        <v>0</v>
      </c>
      <c r="S1929" s="216">
        <v>0</v>
      </c>
      <c r="T1929" s="217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18" t="s">
        <v>252</v>
      </c>
      <c r="AT1929" s="218" t="s">
        <v>155</v>
      </c>
      <c r="AU1929" s="218" t="s">
        <v>79</v>
      </c>
      <c r="AY1929" s="20" t="s">
        <v>153</v>
      </c>
      <c r="BE1929" s="219">
        <f>IF(N1929="základní",J1929,0)</f>
        <v>0</v>
      </c>
      <c r="BF1929" s="219">
        <f>IF(N1929="snížená",J1929,0)</f>
        <v>0</v>
      </c>
      <c r="BG1929" s="219">
        <f>IF(N1929="zákl. přenesená",J1929,0)</f>
        <v>0</v>
      </c>
      <c r="BH1929" s="219">
        <f>IF(N1929="sníž. přenesená",J1929,0)</f>
        <v>0</v>
      </c>
      <c r="BI1929" s="219">
        <f>IF(N1929="nulová",J1929,0)</f>
        <v>0</v>
      </c>
      <c r="BJ1929" s="20" t="s">
        <v>77</v>
      </c>
      <c r="BK1929" s="219">
        <f>ROUND(I1929*H1929,2)</f>
        <v>0</v>
      </c>
      <c r="BL1929" s="20" t="s">
        <v>252</v>
      </c>
      <c r="BM1929" s="218" t="s">
        <v>1865</v>
      </c>
    </row>
    <row r="1930" s="13" customFormat="1">
      <c r="A1930" s="13"/>
      <c r="B1930" s="225"/>
      <c r="C1930" s="226"/>
      <c r="D1930" s="227" t="s">
        <v>164</v>
      </c>
      <c r="E1930" s="228" t="s">
        <v>19</v>
      </c>
      <c r="F1930" s="229" t="s">
        <v>1866</v>
      </c>
      <c r="G1930" s="226"/>
      <c r="H1930" s="228" t="s">
        <v>19</v>
      </c>
      <c r="I1930" s="230"/>
      <c r="J1930" s="226"/>
      <c r="K1930" s="226"/>
      <c r="L1930" s="231"/>
      <c r="M1930" s="232"/>
      <c r="N1930" s="233"/>
      <c r="O1930" s="233"/>
      <c r="P1930" s="233"/>
      <c r="Q1930" s="233"/>
      <c r="R1930" s="233"/>
      <c r="S1930" s="233"/>
      <c r="T1930" s="23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5" t="s">
        <v>164</v>
      </c>
      <c r="AU1930" s="235" t="s">
        <v>79</v>
      </c>
      <c r="AV1930" s="13" t="s">
        <v>77</v>
      </c>
      <c r="AW1930" s="13" t="s">
        <v>31</v>
      </c>
      <c r="AX1930" s="13" t="s">
        <v>69</v>
      </c>
      <c r="AY1930" s="235" t="s">
        <v>153</v>
      </c>
    </row>
    <row r="1931" s="13" customFormat="1">
      <c r="A1931" s="13"/>
      <c r="B1931" s="225"/>
      <c r="C1931" s="226"/>
      <c r="D1931" s="227" t="s">
        <v>164</v>
      </c>
      <c r="E1931" s="228" t="s">
        <v>19</v>
      </c>
      <c r="F1931" s="229" t="s">
        <v>1867</v>
      </c>
      <c r="G1931" s="226"/>
      <c r="H1931" s="228" t="s">
        <v>19</v>
      </c>
      <c r="I1931" s="230"/>
      <c r="J1931" s="226"/>
      <c r="K1931" s="226"/>
      <c r="L1931" s="231"/>
      <c r="M1931" s="232"/>
      <c r="N1931" s="233"/>
      <c r="O1931" s="233"/>
      <c r="P1931" s="233"/>
      <c r="Q1931" s="233"/>
      <c r="R1931" s="233"/>
      <c r="S1931" s="233"/>
      <c r="T1931" s="234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5" t="s">
        <v>164</v>
      </c>
      <c r="AU1931" s="235" t="s">
        <v>79</v>
      </c>
      <c r="AV1931" s="13" t="s">
        <v>77</v>
      </c>
      <c r="AW1931" s="13" t="s">
        <v>31</v>
      </c>
      <c r="AX1931" s="13" t="s">
        <v>69</v>
      </c>
      <c r="AY1931" s="235" t="s">
        <v>153</v>
      </c>
    </row>
    <row r="1932" s="14" customFormat="1">
      <c r="A1932" s="14"/>
      <c r="B1932" s="236"/>
      <c r="C1932" s="237"/>
      <c r="D1932" s="227" t="s">
        <v>164</v>
      </c>
      <c r="E1932" s="238" t="s">
        <v>19</v>
      </c>
      <c r="F1932" s="239" t="s">
        <v>1868</v>
      </c>
      <c r="G1932" s="237"/>
      <c r="H1932" s="240">
        <v>1255.98</v>
      </c>
      <c r="I1932" s="241"/>
      <c r="J1932" s="237"/>
      <c r="K1932" s="237"/>
      <c r="L1932" s="242"/>
      <c r="M1932" s="243"/>
      <c r="N1932" s="244"/>
      <c r="O1932" s="244"/>
      <c r="P1932" s="244"/>
      <c r="Q1932" s="244"/>
      <c r="R1932" s="244"/>
      <c r="S1932" s="244"/>
      <c r="T1932" s="245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46" t="s">
        <v>164</v>
      </c>
      <c r="AU1932" s="246" t="s">
        <v>79</v>
      </c>
      <c r="AV1932" s="14" t="s">
        <v>79</v>
      </c>
      <c r="AW1932" s="14" t="s">
        <v>31</v>
      </c>
      <c r="AX1932" s="14" t="s">
        <v>69</v>
      </c>
      <c r="AY1932" s="246" t="s">
        <v>153</v>
      </c>
    </row>
    <row r="1933" s="13" customFormat="1">
      <c r="A1933" s="13"/>
      <c r="B1933" s="225"/>
      <c r="C1933" s="226"/>
      <c r="D1933" s="227" t="s">
        <v>164</v>
      </c>
      <c r="E1933" s="228" t="s">
        <v>19</v>
      </c>
      <c r="F1933" s="229" t="s">
        <v>1869</v>
      </c>
      <c r="G1933" s="226"/>
      <c r="H1933" s="228" t="s">
        <v>19</v>
      </c>
      <c r="I1933" s="230"/>
      <c r="J1933" s="226"/>
      <c r="K1933" s="226"/>
      <c r="L1933" s="231"/>
      <c r="M1933" s="232"/>
      <c r="N1933" s="233"/>
      <c r="O1933" s="233"/>
      <c r="P1933" s="233"/>
      <c r="Q1933" s="233"/>
      <c r="R1933" s="233"/>
      <c r="S1933" s="233"/>
      <c r="T1933" s="23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5" t="s">
        <v>164</v>
      </c>
      <c r="AU1933" s="235" t="s">
        <v>79</v>
      </c>
      <c r="AV1933" s="13" t="s">
        <v>77</v>
      </c>
      <c r="AW1933" s="13" t="s">
        <v>31</v>
      </c>
      <c r="AX1933" s="13" t="s">
        <v>69</v>
      </c>
      <c r="AY1933" s="235" t="s">
        <v>153</v>
      </c>
    </row>
    <row r="1934" s="14" customFormat="1">
      <c r="A1934" s="14"/>
      <c r="B1934" s="236"/>
      <c r="C1934" s="237"/>
      <c r="D1934" s="227" t="s">
        <v>164</v>
      </c>
      <c r="E1934" s="238" t="s">
        <v>19</v>
      </c>
      <c r="F1934" s="239" t="s">
        <v>1870</v>
      </c>
      <c r="G1934" s="237"/>
      <c r="H1934" s="240">
        <v>1373.6600000000001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6" t="s">
        <v>164</v>
      </c>
      <c r="AU1934" s="246" t="s">
        <v>79</v>
      </c>
      <c r="AV1934" s="14" t="s">
        <v>79</v>
      </c>
      <c r="AW1934" s="14" t="s">
        <v>31</v>
      </c>
      <c r="AX1934" s="14" t="s">
        <v>69</v>
      </c>
      <c r="AY1934" s="246" t="s">
        <v>153</v>
      </c>
    </row>
    <row r="1935" s="13" customFormat="1">
      <c r="A1935" s="13"/>
      <c r="B1935" s="225"/>
      <c r="C1935" s="226"/>
      <c r="D1935" s="227" t="s">
        <v>164</v>
      </c>
      <c r="E1935" s="228" t="s">
        <v>19</v>
      </c>
      <c r="F1935" s="229" t="s">
        <v>1871</v>
      </c>
      <c r="G1935" s="226"/>
      <c r="H1935" s="228" t="s">
        <v>19</v>
      </c>
      <c r="I1935" s="230"/>
      <c r="J1935" s="226"/>
      <c r="K1935" s="226"/>
      <c r="L1935" s="231"/>
      <c r="M1935" s="232"/>
      <c r="N1935" s="233"/>
      <c r="O1935" s="233"/>
      <c r="P1935" s="233"/>
      <c r="Q1935" s="233"/>
      <c r="R1935" s="233"/>
      <c r="S1935" s="233"/>
      <c r="T1935" s="23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5" t="s">
        <v>164</v>
      </c>
      <c r="AU1935" s="235" t="s">
        <v>79</v>
      </c>
      <c r="AV1935" s="13" t="s">
        <v>77</v>
      </c>
      <c r="AW1935" s="13" t="s">
        <v>31</v>
      </c>
      <c r="AX1935" s="13" t="s">
        <v>69</v>
      </c>
      <c r="AY1935" s="235" t="s">
        <v>153</v>
      </c>
    </row>
    <row r="1936" s="13" customFormat="1">
      <c r="A1936" s="13"/>
      <c r="B1936" s="225"/>
      <c r="C1936" s="226"/>
      <c r="D1936" s="227" t="s">
        <v>164</v>
      </c>
      <c r="E1936" s="228" t="s">
        <v>19</v>
      </c>
      <c r="F1936" s="229" t="s">
        <v>1872</v>
      </c>
      <c r="G1936" s="226"/>
      <c r="H1936" s="228" t="s">
        <v>19</v>
      </c>
      <c r="I1936" s="230"/>
      <c r="J1936" s="226"/>
      <c r="K1936" s="226"/>
      <c r="L1936" s="231"/>
      <c r="M1936" s="232"/>
      <c r="N1936" s="233"/>
      <c r="O1936" s="233"/>
      <c r="P1936" s="233"/>
      <c r="Q1936" s="233"/>
      <c r="R1936" s="233"/>
      <c r="S1936" s="233"/>
      <c r="T1936" s="23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5" t="s">
        <v>164</v>
      </c>
      <c r="AU1936" s="235" t="s">
        <v>79</v>
      </c>
      <c r="AV1936" s="13" t="s">
        <v>77</v>
      </c>
      <c r="AW1936" s="13" t="s">
        <v>31</v>
      </c>
      <c r="AX1936" s="13" t="s">
        <v>69</v>
      </c>
      <c r="AY1936" s="235" t="s">
        <v>153</v>
      </c>
    </row>
    <row r="1937" s="14" customFormat="1">
      <c r="A1937" s="14"/>
      <c r="B1937" s="236"/>
      <c r="C1937" s="237"/>
      <c r="D1937" s="227" t="s">
        <v>164</v>
      </c>
      <c r="E1937" s="238" t="s">
        <v>19</v>
      </c>
      <c r="F1937" s="239" t="s">
        <v>1873</v>
      </c>
      <c r="G1937" s="237"/>
      <c r="H1937" s="240">
        <v>234.78399999999999</v>
      </c>
      <c r="I1937" s="241"/>
      <c r="J1937" s="237"/>
      <c r="K1937" s="237"/>
      <c r="L1937" s="242"/>
      <c r="M1937" s="243"/>
      <c r="N1937" s="244"/>
      <c r="O1937" s="244"/>
      <c r="P1937" s="244"/>
      <c r="Q1937" s="244"/>
      <c r="R1937" s="244"/>
      <c r="S1937" s="244"/>
      <c r="T1937" s="24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46" t="s">
        <v>164</v>
      </c>
      <c r="AU1937" s="246" t="s">
        <v>79</v>
      </c>
      <c r="AV1937" s="14" t="s">
        <v>79</v>
      </c>
      <c r="AW1937" s="14" t="s">
        <v>31</v>
      </c>
      <c r="AX1937" s="14" t="s">
        <v>69</v>
      </c>
      <c r="AY1937" s="246" t="s">
        <v>153</v>
      </c>
    </row>
    <row r="1938" s="13" customFormat="1">
      <c r="A1938" s="13"/>
      <c r="B1938" s="225"/>
      <c r="C1938" s="226"/>
      <c r="D1938" s="227" t="s">
        <v>164</v>
      </c>
      <c r="E1938" s="228" t="s">
        <v>19</v>
      </c>
      <c r="F1938" s="229" t="s">
        <v>1869</v>
      </c>
      <c r="G1938" s="226"/>
      <c r="H1938" s="228" t="s">
        <v>19</v>
      </c>
      <c r="I1938" s="230"/>
      <c r="J1938" s="226"/>
      <c r="K1938" s="226"/>
      <c r="L1938" s="231"/>
      <c r="M1938" s="232"/>
      <c r="N1938" s="233"/>
      <c r="O1938" s="233"/>
      <c r="P1938" s="233"/>
      <c r="Q1938" s="233"/>
      <c r="R1938" s="233"/>
      <c r="S1938" s="233"/>
      <c r="T1938" s="23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5" t="s">
        <v>164</v>
      </c>
      <c r="AU1938" s="235" t="s">
        <v>79</v>
      </c>
      <c r="AV1938" s="13" t="s">
        <v>77</v>
      </c>
      <c r="AW1938" s="13" t="s">
        <v>31</v>
      </c>
      <c r="AX1938" s="13" t="s">
        <v>69</v>
      </c>
      <c r="AY1938" s="235" t="s">
        <v>153</v>
      </c>
    </row>
    <row r="1939" s="14" customFormat="1">
      <c r="A1939" s="14"/>
      <c r="B1939" s="236"/>
      <c r="C1939" s="237"/>
      <c r="D1939" s="227" t="s">
        <v>164</v>
      </c>
      <c r="E1939" s="238" t="s">
        <v>19</v>
      </c>
      <c r="F1939" s="239" t="s">
        <v>1874</v>
      </c>
      <c r="G1939" s="237"/>
      <c r="H1939" s="240">
        <v>153.49000000000001</v>
      </c>
      <c r="I1939" s="241"/>
      <c r="J1939" s="237"/>
      <c r="K1939" s="237"/>
      <c r="L1939" s="242"/>
      <c r="M1939" s="243"/>
      <c r="N1939" s="244"/>
      <c r="O1939" s="244"/>
      <c r="P1939" s="244"/>
      <c r="Q1939" s="244"/>
      <c r="R1939" s="244"/>
      <c r="S1939" s="244"/>
      <c r="T1939" s="245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46" t="s">
        <v>164</v>
      </c>
      <c r="AU1939" s="246" t="s">
        <v>79</v>
      </c>
      <c r="AV1939" s="14" t="s">
        <v>79</v>
      </c>
      <c r="AW1939" s="14" t="s">
        <v>31</v>
      </c>
      <c r="AX1939" s="14" t="s">
        <v>69</v>
      </c>
      <c r="AY1939" s="246" t="s">
        <v>153</v>
      </c>
    </row>
    <row r="1940" s="13" customFormat="1">
      <c r="A1940" s="13"/>
      <c r="B1940" s="225"/>
      <c r="C1940" s="226"/>
      <c r="D1940" s="227" t="s">
        <v>164</v>
      </c>
      <c r="E1940" s="228" t="s">
        <v>19</v>
      </c>
      <c r="F1940" s="229" t="s">
        <v>1875</v>
      </c>
      <c r="G1940" s="226"/>
      <c r="H1940" s="228" t="s">
        <v>19</v>
      </c>
      <c r="I1940" s="230"/>
      <c r="J1940" s="226"/>
      <c r="K1940" s="226"/>
      <c r="L1940" s="231"/>
      <c r="M1940" s="232"/>
      <c r="N1940" s="233"/>
      <c r="O1940" s="233"/>
      <c r="P1940" s="233"/>
      <c r="Q1940" s="233"/>
      <c r="R1940" s="233"/>
      <c r="S1940" s="233"/>
      <c r="T1940" s="23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5" t="s">
        <v>164</v>
      </c>
      <c r="AU1940" s="235" t="s">
        <v>79</v>
      </c>
      <c r="AV1940" s="13" t="s">
        <v>77</v>
      </c>
      <c r="AW1940" s="13" t="s">
        <v>31</v>
      </c>
      <c r="AX1940" s="13" t="s">
        <v>69</v>
      </c>
      <c r="AY1940" s="235" t="s">
        <v>153</v>
      </c>
    </row>
    <row r="1941" s="13" customFormat="1">
      <c r="A1941" s="13"/>
      <c r="B1941" s="225"/>
      <c r="C1941" s="226"/>
      <c r="D1941" s="227" t="s">
        <v>164</v>
      </c>
      <c r="E1941" s="228" t="s">
        <v>19</v>
      </c>
      <c r="F1941" s="229" t="s">
        <v>1876</v>
      </c>
      <c r="G1941" s="226"/>
      <c r="H1941" s="228" t="s">
        <v>19</v>
      </c>
      <c r="I1941" s="230"/>
      <c r="J1941" s="226"/>
      <c r="K1941" s="226"/>
      <c r="L1941" s="231"/>
      <c r="M1941" s="232"/>
      <c r="N1941" s="233"/>
      <c r="O1941" s="233"/>
      <c r="P1941" s="233"/>
      <c r="Q1941" s="233"/>
      <c r="R1941" s="233"/>
      <c r="S1941" s="233"/>
      <c r="T1941" s="23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5" t="s">
        <v>164</v>
      </c>
      <c r="AU1941" s="235" t="s">
        <v>79</v>
      </c>
      <c r="AV1941" s="13" t="s">
        <v>77</v>
      </c>
      <c r="AW1941" s="13" t="s">
        <v>31</v>
      </c>
      <c r="AX1941" s="13" t="s">
        <v>69</v>
      </c>
      <c r="AY1941" s="235" t="s">
        <v>153</v>
      </c>
    </row>
    <row r="1942" s="14" customFormat="1">
      <c r="A1942" s="14"/>
      <c r="B1942" s="236"/>
      <c r="C1942" s="237"/>
      <c r="D1942" s="227" t="s">
        <v>164</v>
      </c>
      <c r="E1942" s="238" t="s">
        <v>19</v>
      </c>
      <c r="F1942" s="239" t="s">
        <v>1877</v>
      </c>
      <c r="G1942" s="237"/>
      <c r="H1942" s="240">
        <v>57.939</v>
      </c>
      <c r="I1942" s="241"/>
      <c r="J1942" s="237"/>
      <c r="K1942" s="237"/>
      <c r="L1942" s="242"/>
      <c r="M1942" s="243"/>
      <c r="N1942" s="244"/>
      <c r="O1942" s="244"/>
      <c r="P1942" s="244"/>
      <c r="Q1942" s="244"/>
      <c r="R1942" s="244"/>
      <c r="S1942" s="244"/>
      <c r="T1942" s="24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6" t="s">
        <v>164</v>
      </c>
      <c r="AU1942" s="246" t="s">
        <v>79</v>
      </c>
      <c r="AV1942" s="14" t="s">
        <v>79</v>
      </c>
      <c r="AW1942" s="14" t="s">
        <v>31</v>
      </c>
      <c r="AX1942" s="14" t="s">
        <v>69</v>
      </c>
      <c r="AY1942" s="246" t="s">
        <v>153</v>
      </c>
    </row>
    <row r="1943" s="13" customFormat="1">
      <c r="A1943" s="13"/>
      <c r="B1943" s="225"/>
      <c r="C1943" s="226"/>
      <c r="D1943" s="227" t="s">
        <v>164</v>
      </c>
      <c r="E1943" s="228" t="s">
        <v>19</v>
      </c>
      <c r="F1943" s="229" t="s">
        <v>1878</v>
      </c>
      <c r="G1943" s="226"/>
      <c r="H1943" s="228" t="s">
        <v>19</v>
      </c>
      <c r="I1943" s="230"/>
      <c r="J1943" s="226"/>
      <c r="K1943" s="226"/>
      <c r="L1943" s="231"/>
      <c r="M1943" s="232"/>
      <c r="N1943" s="233"/>
      <c r="O1943" s="233"/>
      <c r="P1943" s="233"/>
      <c r="Q1943" s="233"/>
      <c r="R1943" s="233"/>
      <c r="S1943" s="233"/>
      <c r="T1943" s="23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5" t="s">
        <v>164</v>
      </c>
      <c r="AU1943" s="235" t="s">
        <v>79</v>
      </c>
      <c r="AV1943" s="13" t="s">
        <v>77</v>
      </c>
      <c r="AW1943" s="13" t="s">
        <v>31</v>
      </c>
      <c r="AX1943" s="13" t="s">
        <v>69</v>
      </c>
      <c r="AY1943" s="235" t="s">
        <v>153</v>
      </c>
    </row>
    <row r="1944" s="13" customFormat="1">
      <c r="A1944" s="13"/>
      <c r="B1944" s="225"/>
      <c r="C1944" s="226"/>
      <c r="D1944" s="227" t="s">
        <v>164</v>
      </c>
      <c r="E1944" s="228" t="s">
        <v>19</v>
      </c>
      <c r="F1944" s="229" t="s">
        <v>1879</v>
      </c>
      <c r="G1944" s="226"/>
      <c r="H1944" s="228" t="s">
        <v>19</v>
      </c>
      <c r="I1944" s="230"/>
      <c r="J1944" s="226"/>
      <c r="K1944" s="226"/>
      <c r="L1944" s="231"/>
      <c r="M1944" s="232"/>
      <c r="N1944" s="233"/>
      <c r="O1944" s="233"/>
      <c r="P1944" s="233"/>
      <c r="Q1944" s="233"/>
      <c r="R1944" s="233"/>
      <c r="S1944" s="233"/>
      <c r="T1944" s="234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5" t="s">
        <v>164</v>
      </c>
      <c r="AU1944" s="235" t="s">
        <v>79</v>
      </c>
      <c r="AV1944" s="13" t="s">
        <v>77</v>
      </c>
      <c r="AW1944" s="13" t="s">
        <v>31</v>
      </c>
      <c r="AX1944" s="13" t="s">
        <v>69</v>
      </c>
      <c r="AY1944" s="235" t="s">
        <v>153</v>
      </c>
    </row>
    <row r="1945" s="14" customFormat="1">
      <c r="A1945" s="14"/>
      <c r="B1945" s="236"/>
      <c r="C1945" s="237"/>
      <c r="D1945" s="227" t="s">
        <v>164</v>
      </c>
      <c r="E1945" s="238" t="s">
        <v>19</v>
      </c>
      <c r="F1945" s="239" t="s">
        <v>1880</v>
      </c>
      <c r="G1945" s="237"/>
      <c r="H1945" s="240">
        <v>26.533000000000001</v>
      </c>
      <c r="I1945" s="241"/>
      <c r="J1945" s="237"/>
      <c r="K1945" s="237"/>
      <c r="L1945" s="242"/>
      <c r="M1945" s="243"/>
      <c r="N1945" s="244"/>
      <c r="O1945" s="244"/>
      <c r="P1945" s="244"/>
      <c r="Q1945" s="244"/>
      <c r="R1945" s="244"/>
      <c r="S1945" s="244"/>
      <c r="T1945" s="245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46" t="s">
        <v>164</v>
      </c>
      <c r="AU1945" s="246" t="s">
        <v>79</v>
      </c>
      <c r="AV1945" s="14" t="s">
        <v>79</v>
      </c>
      <c r="AW1945" s="14" t="s">
        <v>31</v>
      </c>
      <c r="AX1945" s="14" t="s">
        <v>69</v>
      </c>
      <c r="AY1945" s="246" t="s">
        <v>153</v>
      </c>
    </row>
    <row r="1946" s="13" customFormat="1">
      <c r="A1946" s="13"/>
      <c r="B1946" s="225"/>
      <c r="C1946" s="226"/>
      <c r="D1946" s="227" t="s">
        <v>164</v>
      </c>
      <c r="E1946" s="228" t="s">
        <v>19</v>
      </c>
      <c r="F1946" s="229" t="s">
        <v>1881</v>
      </c>
      <c r="G1946" s="226"/>
      <c r="H1946" s="228" t="s">
        <v>19</v>
      </c>
      <c r="I1946" s="230"/>
      <c r="J1946" s="226"/>
      <c r="K1946" s="226"/>
      <c r="L1946" s="231"/>
      <c r="M1946" s="232"/>
      <c r="N1946" s="233"/>
      <c r="O1946" s="233"/>
      <c r="P1946" s="233"/>
      <c r="Q1946" s="233"/>
      <c r="R1946" s="233"/>
      <c r="S1946" s="233"/>
      <c r="T1946" s="23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5" t="s">
        <v>164</v>
      </c>
      <c r="AU1946" s="235" t="s">
        <v>79</v>
      </c>
      <c r="AV1946" s="13" t="s">
        <v>77</v>
      </c>
      <c r="AW1946" s="13" t="s">
        <v>31</v>
      </c>
      <c r="AX1946" s="13" t="s">
        <v>69</v>
      </c>
      <c r="AY1946" s="235" t="s">
        <v>153</v>
      </c>
    </row>
    <row r="1947" s="13" customFormat="1">
      <c r="A1947" s="13"/>
      <c r="B1947" s="225"/>
      <c r="C1947" s="226"/>
      <c r="D1947" s="227" t="s">
        <v>164</v>
      </c>
      <c r="E1947" s="228" t="s">
        <v>19</v>
      </c>
      <c r="F1947" s="229" t="s">
        <v>1867</v>
      </c>
      <c r="G1947" s="226"/>
      <c r="H1947" s="228" t="s">
        <v>19</v>
      </c>
      <c r="I1947" s="230"/>
      <c r="J1947" s="226"/>
      <c r="K1947" s="226"/>
      <c r="L1947" s="231"/>
      <c r="M1947" s="232"/>
      <c r="N1947" s="233"/>
      <c r="O1947" s="233"/>
      <c r="P1947" s="233"/>
      <c r="Q1947" s="233"/>
      <c r="R1947" s="233"/>
      <c r="S1947" s="233"/>
      <c r="T1947" s="23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5" t="s">
        <v>164</v>
      </c>
      <c r="AU1947" s="235" t="s">
        <v>79</v>
      </c>
      <c r="AV1947" s="13" t="s">
        <v>77</v>
      </c>
      <c r="AW1947" s="13" t="s">
        <v>31</v>
      </c>
      <c r="AX1947" s="13" t="s">
        <v>69</v>
      </c>
      <c r="AY1947" s="235" t="s">
        <v>153</v>
      </c>
    </row>
    <row r="1948" s="14" customFormat="1">
      <c r="A1948" s="14"/>
      <c r="B1948" s="236"/>
      <c r="C1948" s="237"/>
      <c r="D1948" s="227" t="s">
        <v>164</v>
      </c>
      <c r="E1948" s="238" t="s">
        <v>19</v>
      </c>
      <c r="F1948" s="239" t="s">
        <v>1882</v>
      </c>
      <c r="G1948" s="237"/>
      <c r="H1948" s="240">
        <v>47.747999999999998</v>
      </c>
      <c r="I1948" s="241"/>
      <c r="J1948" s="237"/>
      <c r="K1948" s="237"/>
      <c r="L1948" s="242"/>
      <c r="M1948" s="243"/>
      <c r="N1948" s="244"/>
      <c r="O1948" s="244"/>
      <c r="P1948" s="244"/>
      <c r="Q1948" s="244"/>
      <c r="R1948" s="244"/>
      <c r="S1948" s="244"/>
      <c r="T1948" s="245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46" t="s">
        <v>164</v>
      </c>
      <c r="AU1948" s="246" t="s">
        <v>79</v>
      </c>
      <c r="AV1948" s="14" t="s">
        <v>79</v>
      </c>
      <c r="AW1948" s="14" t="s">
        <v>31</v>
      </c>
      <c r="AX1948" s="14" t="s">
        <v>69</v>
      </c>
      <c r="AY1948" s="246" t="s">
        <v>153</v>
      </c>
    </row>
    <row r="1949" s="13" customFormat="1">
      <c r="A1949" s="13"/>
      <c r="B1949" s="225"/>
      <c r="C1949" s="226"/>
      <c r="D1949" s="227" t="s">
        <v>164</v>
      </c>
      <c r="E1949" s="228" t="s">
        <v>19</v>
      </c>
      <c r="F1949" s="229" t="s">
        <v>1883</v>
      </c>
      <c r="G1949" s="226"/>
      <c r="H1949" s="228" t="s">
        <v>19</v>
      </c>
      <c r="I1949" s="230"/>
      <c r="J1949" s="226"/>
      <c r="K1949" s="226"/>
      <c r="L1949" s="231"/>
      <c r="M1949" s="232"/>
      <c r="N1949" s="233"/>
      <c r="O1949" s="233"/>
      <c r="P1949" s="233"/>
      <c r="Q1949" s="233"/>
      <c r="R1949" s="233"/>
      <c r="S1949" s="233"/>
      <c r="T1949" s="23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5" t="s">
        <v>164</v>
      </c>
      <c r="AU1949" s="235" t="s">
        <v>79</v>
      </c>
      <c r="AV1949" s="13" t="s">
        <v>77</v>
      </c>
      <c r="AW1949" s="13" t="s">
        <v>31</v>
      </c>
      <c r="AX1949" s="13" t="s">
        <v>69</v>
      </c>
      <c r="AY1949" s="235" t="s">
        <v>153</v>
      </c>
    </row>
    <row r="1950" s="14" customFormat="1">
      <c r="A1950" s="14"/>
      <c r="B1950" s="236"/>
      <c r="C1950" s="237"/>
      <c r="D1950" s="227" t="s">
        <v>164</v>
      </c>
      <c r="E1950" s="238" t="s">
        <v>19</v>
      </c>
      <c r="F1950" s="239" t="s">
        <v>1884</v>
      </c>
      <c r="G1950" s="237"/>
      <c r="H1950" s="240">
        <v>472.51999999999998</v>
      </c>
      <c r="I1950" s="241"/>
      <c r="J1950" s="237"/>
      <c r="K1950" s="237"/>
      <c r="L1950" s="242"/>
      <c r="M1950" s="243"/>
      <c r="N1950" s="244"/>
      <c r="O1950" s="244"/>
      <c r="P1950" s="244"/>
      <c r="Q1950" s="244"/>
      <c r="R1950" s="244"/>
      <c r="S1950" s="244"/>
      <c r="T1950" s="24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46" t="s">
        <v>164</v>
      </c>
      <c r="AU1950" s="246" t="s">
        <v>79</v>
      </c>
      <c r="AV1950" s="14" t="s">
        <v>79</v>
      </c>
      <c r="AW1950" s="14" t="s">
        <v>31</v>
      </c>
      <c r="AX1950" s="14" t="s">
        <v>69</v>
      </c>
      <c r="AY1950" s="246" t="s">
        <v>153</v>
      </c>
    </row>
    <row r="1951" s="15" customFormat="1">
      <c r="A1951" s="15"/>
      <c r="B1951" s="247"/>
      <c r="C1951" s="248"/>
      <c r="D1951" s="227" t="s">
        <v>164</v>
      </c>
      <c r="E1951" s="249" t="s">
        <v>19</v>
      </c>
      <c r="F1951" s="250" t="s">
        <v>167</v>
      </c>
      <c r="G1951" s="248"/>
      <c r="H1951" s="251">
        <v>3622.654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7" t="s">
        <v>164</v>
      </c>
      <c r="AU1951" s="257" t="s">
        <v>79</v>
      </c>
      <c r="AV1951" s="15" t="s">
        <v>160</v>
      </c>
      <c r="AW1951" s="15" t="s">
        <v>31</v>
      </c>
      <c r="AX1951" s="15" t="s">
        <v>77</v>
      </c>
      <c r="AY1951" s="257" t="s">
        <v>153</v>
      </c>
    </row>
    <row r="1952" s="2" customFormat="1" ht="16.5" customHeight="1">
      <c r="A1952" s="41"/>
      <c r="B1952" s="42"/>
      <c r="C1952" s="258" t="s">
        <v>1885</v>
      </c>
      <c r="D1952" s="258" t="s">
        <v>253</v>
      </c>
      <c r="E1952" s="259" t="s">
        <v>1886</v>
      </c>
      <c r="F1952" s="260" t="s">
        <v>1887</v>
      </c>
      <c r="G1952" s="261" t="s">
        <v>448</v>
      </c>
      <c r="H1952" s="262">
        <v>3622.654</v>
      </c>
      <c r="I1952" s="263"/>
      <c r="J1952" s="264">
        <f>ROUND(I1952*H1952,2)</f>
        <v>0</v>
      </c>
      <c r="K1952" s="260" t="s">
        <v>19</v>
      </c>
      <c r="L1952" s="265"/>
      <c r="M1952" s="266" t="s">
        <v>19</v>
      </c>
      <c r="N1952" s="267" t="s">
        <v>40</v>
      </c>
      <c r="O1952" s="87"/>
      <c r="P1952" s="216">
        <f>O1952*H1952</f>
        <v>0</v>
      </c>
      <c r="Q1952" s="216">
        <v>0.001</v>
      </c>
      <c r="R1952" s="216">
        <f>Q1952*H1952</f>
        <v>3.6226540000000003</v>
      </c>
      <c r="S1952" s="216">
        <v>0</v>
      </c>
      <c r="T1952" s="217">
        <f>S1952*H1952</f>
        <v>0</v>
      </c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R1952" s="218" t="s">
        <v>403</v>
      </c>
      <c r="AT1952" s="218" t="s">
        <v>253</v>
      </c>
      <c r="AU1952" s="218" t="s">
        <v>79</v>
      </c>
      <c r="AY1952" s="20" t="s">
        <v>153</v>
      </c>
      <c r="BE1952" s="219">
        <f>IF(N1952="základní",J1952,0)</f>
        <v>0</v>
      </c>
      <c r="BF1952" s="219">
        <f>IF(N1952="snížená",J1952,0)</f>
        <v>0</v>
      </c>
      <c r="BG1952" s="219">
        <f>IF(N1952="zákl. přenesená",J1952,0)</f>
        <v>0</v>
      </c>
      <c r="BH1952" s="219">
        <f>IF(N1952="sníž. přenesená",J1952,0)</f>
        <v>0</v>
      </c>
      <c r="BI1952" s="219">
        <f>IF(N1952="nulová",J1952,0)</f>
        <v>0</v>
      </c>
      <c r="BJ1952" s="20" t="s">
        <v>77</v>
      </c>
      <c r="BK1952" s="219">
        <f>ROUND(I1952*H1952,2)</f>
        <v>0</v>
      </c>
      <c r="BL1952" s="20" t="s">
        <v>252</v>
      </c>
      <c r="BM1952" s="218" t="s">
        <v>1888</v>
      </c>
    </row>
    <row r="1953" s="13" customFormat="1">
      <c r="A1953" s="13"/>
      <c r="B1953" s="225"/>
      <c r="C1953" s="226"/>
      <c r="D1953" s="227" t="s">
        <v>164</v>
      </c>
      <c r="E1953" s="228" t="s">
        <v>19</v>
      </c>
      <c r="F1953" s="229" t="s">
        <v>1889</v>
      </c>
      <c r="G1953" s="226"/>
      <c r="H1953" s="228" t="s">
        <v>19</v>
      </c>
      <c r="I1953" s="230"/>
      <c r="J1953" s="226"/>
      <c r="K1953" s="226"/>
      <c r="L1953" s="231"/>
      <c r="M1953" s="232"/>
      <c r="N1953" s="233"/>
      <c r="O1953" s="233"/>
      <c r="P1953" s="233"/>
      <c r="Q1953" s="233"/>
      <c r="R1953" s="233"/>
      <c r="S1953" s="233"/>
      <c r="T1953" s="23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5" t="s">
        <v>164</v>
      </c>
      <c r="AU1953" s="235" t="s">
        <v>79</v>
      </c>
      <c r="AV1953" s="13" t="s">
        <v>77</v>
      </c>
      <c r="AW1953" s="13" t="s">
        <v>31</v>
      </c>
      <c r="AX1953" s="13" t="s">
        <v>69</v>
      </c>
      <c r="AY1953" s="235" t="s">
        <v>153</v>
      </c>
    </row>
    <row r="1954" s="14" customFormat="1">
      <c r="A1954" s="14"/>
      <c r="B1954" s="236"/>
      <c r="C1954" s="237"/>
      <c r="D1954" s="227" t="s">
        <v>164</v>
      </c>
      <c r="E1954" s="238" t="s">
        <v>19</v>
      </c>
      <c r="F1954" s="239" t="s">
        <v>1890</v>
      </c>
      <c r="G1954" s="237"/>
      <c r="H1954" s="240">
        <v>3622.654</v>
      </c>
      <c r="I1954" s="241"/>
      <c r="J1954" s="237"/>
      <c r="K1954" s="237"/>
      <c r="L1954" s="242"/>
      <c r="M1954" s="243"/>
      <c r="N1954" s="244"/>
      <c r="O1954" s="244"/>
      <c r="P1954" s="244"/>
      <c r="Q1954" s="244"/>
      <c r="R1954" s="244"/>
      <c r="S1954" s="244"/>
      <c r="T1954" s="24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46" t="s">
        <v>164</v>
      </c>
      <c r="AU1954" s="246" t="s">
        <v>79</v>
      </c>
      <c r="AV1954" s="14" t="s">
        <v>79</v>
      </c>
      <c r="AW1954" s="14" t="s">
        <v>31</v>
      </c>
      <c r="AX1954" s="14" t="s">
        <v>69</v>
      </c>
      <c r="AY1954" s="246" t="s">
        <v>153</v>
      </c>
    </row>
    <row r="1955" s="15" customFormat="1">
      <c r="A1955" s="15"/>
      <c r="B1955" s="247"/>
      <c r="C1955" s="248"/>
      <c r="D1955" s="227" t="s">
        <v>164</v>
      </c>
      <c r="E1955" s="249" t="s">
        <v>19</v>
      </c>
      <c r="F1955" s="250" t="s">
        <v>167</v>
      </c>
      <c r="G1955" s="248"/>
      <c r="H1955" s="251">
        <v>3622.654</v>
      </c>
      <c r="I1955" s="252"/>
      <c r="J1955" s="248"/>
      <c r="K1955" s="248"/>
      <c r="L1955" s="253"/>
      <c r="M1955" s="254"/>
      <c r="N1955" s="255"/>
      <c r="O1955" s="255"/>
      <c r="P1955" s="255"/>
      <c r="Q1955" s="255"/>
      <c r="R1955" s="255"/>
      <c r="S1955" s="255"/>
      <c r="T1955" s="256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57" t="s">
        <v>164</v>
      </c>
      <c r="AU1955" s="257" t="s">
        <v>79</v>
      </c>
      <c r="AV1955" s="15" t="s">
        <v>160</v>
      </c>
      <c r="AW1955" s="15" t="s">
        <v>31</v>
      </c>
      <c r="AX1955" s="15" t="s">
        <v>77</v>
      </c>
      <c r="AY1955" s="257" t="s">
        <v>153</v>
      </c>
    </row>
    <row r="1956" s="2" customFormat="1" ht="33" customHeight="1">
      <c r="A1956" s="41"/>
      <c r="B1956" s="42"/>
      <c r="C1956" s="207" t="s">
        <v>1891</v>
      </c>
      <c r="D1956" s="207" t="s">
        <v>155</v>
      </c>
      <c r="E1956" s="208" t="s">
        <v>1892</v>
      </c>
      <c r="F1956" s="209" t="s">
        <v>1893</v>
      </c>
      <c r="G1956" s="210" t="s">
        <v>225</v>
      </c>
      <c r="H1956" s="211">
        <v>3.6230000000000002</v>
      </c>
      <c r="I1956" s="212"/>
      <c r="J1956" s="213">
        <f>ROUND(I1956*H1956,2)</f>
        <v>0</v>
      </c>
      <c r="K1956" s="209" t="s">
        <v>159</v>
      </c>
      <c r="L1956" s="47"/>
      <c r="M1956" s="214" t="s">
        <v>19</v>
      </c>
      <c r="N1956" s="215" t="s">
        <v>40</v>
      </c>
      <c r="O1956" s="87"/>
      <c r="P1956" s="216">
        <f>O1956*H1956</f>
        <v>0</v>
      </c>
      <c r="Q1956" s="216">
        <v>0</v>
      </c>
      <c r="R1956" s="216">
        <f>Q1956*H1956</f>
        <v>0</v>
      </c>
      <c r="S1956" s="216">
        <v>0</v>
      </c>
      <c r="T1956" s="217">
        <f>S1956*H1956</f>
        <v>0</v>
      </c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R1956" s="218" t="s">
        <v>252</v>
      </c>
      <c r="AT1956" s="218" t="s">
        <v>155</v>
      </c>
      <c r="AU1956" s="218" t="s">
        <v>79</v>
      </c>
      <c r="AY1956" s="20" t="s">
        <v>153</v>
      </c>
      <c r="BE1956" s="219">
        <f>IF(N1956="základní",J1956,0)</f>
        <v>0</v>
      </c>
      <c r="BF1956" s="219">
        <f>IF(N1956="snížená",J1956,0)</f>
        <v>0</v>
      </c>
      <c r="BG1956" s="219">
        <f>IF(N1956="zákl. přenesená",J1956,0)</f>
        <v>0</v>
      </c>
      <c r="BH1956" s="219">
        <f>IF(N1956="sníž. přenesená",J1956,0)</f>
        <v>0</v>
      </c>
      <c r="BI1956" s="219">
        <f>IF(N1956="nulová",J1956,0)</f>
        <v>0</v>
      </c>
      <c r="BJ1956" s="20" t="s">
        <v>77</v>
      </c>
      <c r="BK1956" s="219">
        <f>ROUND(I1956*H1956,2)</f>
        <v>0</v>
      </c>
      <c r="BL1956" s="20" t="s">
        <v>252</v>
      </c>
      <c r="BM1956" s="218" t="s">
        <v>1894</v>
      </c>
    </row>
    <row r="1957" s="2" customFormat="1">
      <c r="A1957" s="41"/>
      <c r="B1957" s="42"/>
      <c r="C1957" s="43"/>
      <c r="D1957" s="220" t="s">
        <v>162</v>
      </c>
      <c r="E1957" s="43"/>
      <c r="F1957" s="221" t="s">
        <v>1895</v>
      </c>
      <c r="G1957" s="43"/>
      <c r="H1957" s="43"/>
      <c r="I1957" s="222"/>
      <c r="J1957" s="43"/>
      <c r="K1957" s="43"/>
      <c r="L1957" s="47"/>
      <c r="M1957" s="223"/>
      <c r="N1957" s="224"/>
      <c r="O1957" s="87"/>
      <c r="P1957" s="87"/>
      <c r="Q1957" s="87"/>
      <c r="R1957" s="87"/>
      <c r="S1957" s="87"/>
      <c r="T1957" s="88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T1957" s="20" t="s">
        <v>162</v>
      </c>
      <c r="AU1957" s="20" t="s">
        <v>79</v>
      </c>
    </row>
    <row r="1958" s="2" customFormat="1" ht="37.8" customHeight="1">
      <c r="A1958" s="41"/>
      <c r="B1958" s="42"/>
      <c r="C1958" s="207" t="s">
        <v>1896</v>
      </c>
      <c r="D1958" s="207" t="s">
        <v>155</v>
      </c>
      <c r="E1958" s="208" t="s">
        <v>1897</v>
      </c>
      <c r="F1958" s="209" t="s">
        <v>1898</v>
      </c>
      <c r="G1958" s="210" t="s">
        <v>225</v>
      </c>
      <c r="H1958" s="211">
        <v>3.6230000000000002</v>
      </c>
      <c r="I1958" s="212"/>
      <c r="J1958" s="213">
        <f>ROUND(I1958*H1958,2)</f>
        <v>0</v>
      </c>
      <c r="K1958" s="209" t="s">
        <v>159</v>
      </c>
      <c r="L1958" s="47"/>
      <c r="M1958" s="214" t="s">
        <v>19</v>
      </c>
      <c r="N1958" s="215" t="s">
        <v>40</v>
      </c>
      <c r="O1958" s="87"/>
      <c r="P1958" s="216">
        <f>O1958*H1958</f>
        <v>0</v>
      </c>
      <c r="Q1958" s="216">
        <v>0</v>
      </c>
      <c r="R1958" s="216">
        <f>Q1958*H1958</f>
        <v>0</v>
      </c>
      <c r="S1958" s="216">
        <v>0</v>
      </c>
      <c r="T1958" s="217">
        <f>S1958*H1958</f>
        <v>0</v>
      </c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R1958" s="218" t="s">
        <v>252</v>
      </c>
      <c r="AT1958" s="218" t="s">
        <v>155</v>
      </c>
      <c r="AU1958" s="218" t="s">
        <v>79</v>
      </c>
      <c r="AY1958" s="20" t="s">
        <v>153</v>
      </c>
      <c r="BE1958" s="219">
        <f>IF(N1958="základní",J1958,0)</f>
        <v>0</v>
      </c>
      <c r="BF1958" s="219">
        <f>IF(N1958="snížená",J1958,0)</f>
        <v>0</v>
      </c>
      <c r="BG1958" s="219">
        <f>IF(N1958="zákl. přenesená",J1958,0)</f>
        <v>0</v>
      </c>
      <c r="BH1958" s="219">
        <f>IF(N1958="sníž. přenesená",J1958,0)</f>
        <v>0</v>
      </c>
      <c r="BI1958" s="219">
        <f>IF(N1958="nulová",J1958,0)</f>
        <v>0</v>
      </c>
      <c r="BJ1958" s="20" t="s">
        <v>77</v>
      </c>
      <c r="BK1958" s="219">
        <f>ROUND(I1958*H1958,2)</f>
        <v>0</v>
      </c>
      <c r="BL1958" s="20" t="s">
        <v>252</v>
      </c>
      <c r="BM1958" s="218" t="s">
        <v>1899</v>
      </c>
    </row>
    <row r="1959" s="2" customFormat="1">
      <c r="A1959" s="41"/>
      <c r="B1959" s="42"/>
      <c r="C1959" s="43"/>
      <c r="D1959" s="220" t="s">
        <v>162</v>
      </c>
      <c r="E1959" s="43"/>
      <c r="F1959" s="221" t="s">
        <v>1900</v>
      </c>
      <c r="G1959" s="43"/>
      <c r="H1959" s="43"/>
      <c r="I1959" s="222"/>
      <c r="J1959" s="43"/>
      <c r="K1959" s="43"/>
      <c r="L1959" s="47"/>
      <c r="M1959" s="223"/>
      <c r="N1959" s="224"/>
      <c r="O1959" s="87"/>
      <c r="P1959" s="87"/>
      <c r="Q1959" s="87"/>
      <c r="R1959" s="87"/>
      <c r="S1959" s="87"/>
      <c r="T1959" s="88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T1959" s="20" t="s">
        <v>162</v>
      </c>
      <c r="AU1959" s="20" t="s">
        <v>79</v>
      </c>
    </row>
    <row r="1960" s="12" customFormat="1" ht="22.8" customHeight="1">
      <c r="A1960" s="12"/>
      <c r="B1960" s="191"/>
      <c r="C1960" s="192"/>
      <c r="D1960" s="193" t="s">
        <v>68</v>
      </c>
      <c r="E1960" s="205" t="s">
        <v>1901</v>
      </c>
      <c r="F1960" s="205" t="s">
        <v>1902</v>
      </c>
      <c r="G1960" s="192"/>
      <c r="H1960" s="192"/>
      <c r="I1960" s="195"/>
      <c r="J1960" s="206">
        <f>BK1960</f>
        <v>0</v>
      </c>
      <c r="K1960" s="192"/>
      <c r="L1960" s="197"/>
      <c r="M1960" s="198"/>
      <c r="N1960" s="199"/>
      <c r="O1960" s="199"/>
      <c r="P1960" s="200">
        <f>SUM(P1961:P2088)</f>
        <v>0</v>
      </c>
      <c r="Q1960" s="199"/>
      <c r="R1960" s="200">
        <f>SUM(R1961:R2088)</f>
        <v>2.09354518</v>
      </c>
      <c r="S1960" s="199"/>
      <c r="T1960" s="201">
        <f>SUM(T1961:T2088)</f>
        <v>13.67176712</v>
      </c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R1960" s="202" t="s">
        <v>79</v>
      </c>
      <c r="AT1960" s="203" t="s">
        <v>68</v>
      </c>
      <c r="AU1960" s="203" t="s">
        <v>77</v>
      </c>
      <c r="AY1960" s="202" t="s">
        <v>153</v>
      </c>
      <c r="BK1960" s="204">
        <f>SUM(BK1961:BK2088)</f>
        <v>0</v>
      </c>
    </row>
    <row r="1961" s="2" customFormat="1" ht="16.5" customHeight="1">
      <c r="A1961" s="41"/>
      <c r="B1961" s="42"/>
      <c r="C1961" s="207" t="s">
        <v>1903</v>
      </c>
      <c r="D1961" s="207" t="s">
        <v>155</v>
      </c>
      <c r="E1961" s="208" t="s">
        <v>1904</v>
      </c>
      <c r="F1961" s="209" t="s">
        <v>1905</v>
      </c>
      <c r="G1961" s="210" t="s">
        <v>158</v>
      </c>
      <c r="H1961" s="211">
        <v>107.44</v>
      </c>
      <c r="I1961" s="212"/>
      <c r="J1961" s="213">
        <f>ROUND(I1961*H1961,2)</f>
        <v>0</v>
      </c>
      <c r="K1961" s="209" t="s">
        <v>159</v>
      </c>
      <c r="L1961" s="47"/>
      <c r="M1961" s="214" t="s">
        <v>19</v>
      </c>
      <c r="N1961" s="215" t="s">
        <v>40</v>
      </c>
      <c r="O1961" s="87"/>
      <c r="P1961" s="216">
        <f>O1961*H1961</f>
        <v>0</v>
      </c>
      <c r="Q1961" s="216">
        <v>0.00029999999999999997</v>
      </c>
      <c r="R1961" s="216">
        <f>Q1961*H1961</f>
        <v>0.032231999999999997</v>
      </c>
      <c r="S1961" s="216">
        <v>0</v>
      </c>
      <c r="T1961" s="217">
        <f>S1961*H1961</f>
        <v>0</v>
      </c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R1961" s="218" t="s">
        <v>252</v>
      </c>
      <c r="AT1961" s="218" t="s">
        <v>155</v>
      </c>
      <c r="AU1961" s="218" t="s">
        <v>79</v>
      </c>
      <c r="AY1961" s="20" t="s">
        <v>153</v>
      </c>
      <c r="BE1961" s="219">
        <f>IF(N1961="základní",J1961,0)</f>
        <v>0</v>
      </c>
      <c r="BF1961" s="219">
        <f>IF(N1961="snížená",J1961,0)</f>
        <v>0</v>
      </c>
      <c r="BG1961" s="219">
        <f>IF(N1961="zákl. přenesená",J1961,0)</f>
        <v>0</v>
      </c>
      <c r="BH1961" s="219">
        <f>IF(N1961="sníž. přenesená",J1961,0)</f>
        <v>0</v>
      </c>
      <c r="BI1961" s="219">
        <f>IF(N1961="nulová",J1961,0)</f>
        <v>0</v>
      </c>
      <c r="BJ1961" s="20" t="s">
        <v>77</v>
      </c>
      <c r="BK1961" s="219">
        <f>ROUND(I1961*H1961,2)</f>
        <v>0</v>
      </c>
      <c r="BL1961" s="20" t="s">
        <v>252</v>
      </c>
      <c r="BM1961" s="218" t="s">
        <v>1906</v>
      </c>
    </row>
    <row r="1962" s="2" customFormat="1">
      <c r="A1962" s="41"/>
      <c r="B1962" s="42"/>
      <c r="C1962" s="43"/>
      <c r="D1962" s="220" t="s">
        <v>162</v>
      </c>
      <c r="E1962" s="43"/>
      <c r="F1962" s="221" t="s">
        <v>1907</v>
      </c>
      <c r="G1962" s="43"/>
      <c r="H1962" s="43"/>
      <c r="I1962" s="222"/>
      <c r="J1962" s="43"/>
      <c r="K1962" s="43"/>
      <c r="L1962" s="47"/>
      <c r="M1962" s="223"/>
      <c r="N1962" s="224"/>
      <c r="O1962" s="87"/>
      <c r="P1962" s="87"/>
      <c r="Q1962" s="87"/>
      <c r="R1962" s="87"/>
      <c r="S1962" s="87"/>
      <c r="T1962" s="88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T1962" s="20" t="s">
        <v>162</v>
      </c>
      <c r="AU1962" s="20" t="s">
        <v>79</v>
      </c>
    </row>
    <row r="1963" s="13" customFormat="1">
      <c r="A1963" s="13"/>
      <c r="B1963" s="225"/>
      <c r="C1963" s="226"/>
      <c r="D1963" s="227" t="s">
        <v>164</v>
      </c>
      <c r="E1963" s="228" t="s">
        <v>19</v>
      </c>
      <c r="F1963" s="229" t="s">
        <v>1908</v>
      </c>
      <c r="G1963" s="226"/>
      <c r="H1963" s="228" t="s">
        <v>19</v>
      </c>
      <c r="I1963" s="230"/>
      <c r="J1963" s="226"/>
      <c r="K1963" s="226"/>
      <c r="L1963" s="231"/>
      <c r="M1963" s="232"/>
      <c r="N1963" s="233"/>
      <c r="O1963" s="233"/>
      <c r="P1963" s="233"/>
      <c r="Q1963" s="233"/>
      <c r="R1963" s="233"/>
      <c r="S1963" s="233"/>
      <c r="T1963" s="23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35" t="s">
        <v>164</v>
      </c>
      <c r="AU1963" s="235" t="s">
        <v>79</v>
      </c>
      <c r="AV1963" s="13" t="s">
        <v>77</v>
      </c>
      <c r="AW1963" s="13" t="s">
        <v>31</v>
      </c>
      <c r="AX1963" s="13" t="s">
        <v>69</v>
      </c>
      <c r="AY1963" s="235" t="s">
        <v>153</v>
      </c>
    </row>
    <row r="1964" s="13" customFormat="1">
      <c r="A1964" s="13"/>
      <c r="B1964" s="225"/>
      <c r="C1964" s="226"/>
      <c r="D1964" s="227" t="s">
        <v>164</v>
      </c>
      <c r="E1964" s="228" t="s">
        <v>19</v>
      </c>
      <c r="F1964" s="229" t="s">
        <v>1909</v>
      </c>
      <c r="G1964" s="226"/>
      <c r="H1964" s="228" t="s">
        <v>19</v>
      </c>
      <c r="I1964" s="230"/>
      <c r="J1964" s="226"/>
      <c r="K1964" s="226"/>
      <c r="L1964" s="231"/>
      <c r="M1964" s="232"/>
      <c r="N1964" s="233"/>
      <c r="O1964" s="233"/>
      <c r="P1964" s="233"/>
      <c r="Q1964" s="233"/>
      <c r="R1964" s="233"/>
      <c r="S1964" s="233"/>
      <c r="T1964" s="23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5" t="s">
        <v>164</v>
      </c>
      <c r="AU1964" s="235" t="s">
        <v>79</v>
      </c>
      <c r="AV1964" s="13" t="s">
        <v>77</v>
      </c>
      <c r="AW1964" s="13" t="s">
        <v>31</v>
      </c>
      <c r="AX1964" s="13" t="s">
        <v>69</v>
      </c>
      <c r="AY1964" s="235" t="s">
        <v>153</v>
      </c>
    </row>
    <row r="1965" s="13" customFormat="1">
      <c r="A1965" s="13"/>
      <c r="B1965" s="225"/>
      <c r="C1965" s="226"/>
      <c r="D1965" s="227" t="s">
        <v>164</v>
      </c>
      <c r="E1965" s="228" t="s">
        <v>19</v>
      </c>
      <c r="F1965" s="229" t="s">
        <v>1910</v>
      </c>
      <c r="G1965" s="226"/>
      <c r="H1965" s="228" t="s">
        <v>19</v>
      </c>
      <c r="I1965" s="230"/>
      <c r="J1965" s="226"/>
      <c r="K1965" s="226"/>
      <c r="L1965" s="231"/>
      <c r="M1965" s="232"/>
      <c r="N1965" s="233"/>
      <c r="O1965" s="233"/>
      <c r="P1965" s="233"/>
      <c r="Q1965" s="233"/>
      <c r="R1965" s="233"/>
      <c r="S1965" s="233"/>
      <c r="T1965" s="234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35" t="s">
        <v>164</v>
      </c>
      <c r="AU1965" s="235" t="s">
        <v>79</v>
      </c>
      <c r="AV1965" s="13" t="s">
        <v>77</v>
      </c>
      <c r="AW1965" s="13" t="s">
        <v>31</v>
      </c>
      <c r="AX1965" s="13" t="s">
        <v>69</v>
      </c>
      <c r="AY1965" s="235" t="s">
        <v>153</v>
      </c>
    </row>
    <row r="1966" s="14" customFormat="1">
      <c r="A1966" s="14"/>
      <c r="B1966" s="236"/>
      <c r="C1966" s="237"/>
      <c r="D1966" s="227" t="s">
        <v>164</v>
      </c>
      <c r="E1966" s="238" t="s">
        <v>19</v>
      </c>
      <c r="F1966" s="239" t="s">
        <v>1911</v>
      </c>
      <c r="G1966" s="237"/>
      <c r="H1966" s="240">
        <v>30.870000000000001</v>
      </c>
      <c r="I1966" s="241"/>
      <c r="J1966" s="237"/>
      <c r="K1966" s="237"/>
      <c r="L1966" s="242"/>
      <c r="M1966" s="243"/>
      <c r="N1966" s="244"/>
      <c r="O1966" s="244"/>
      <c r="P1966" s="244"/>
      <c r="Q1966" s="244"/>
      <c r="R1966" s="244"/>
      <c r="S1966" s="244"/>
      <c r="T1966" s="245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46" t="s">
        <v>164</v>
      </c>
      <c r="AU1966" s="246" t="s">
        <v>79</v>
      </c>
      <c r="AV1966" s="14" t="s">
        <v>79</v>
      </c>
      <c r="AW1966" s="14" t="s">
        <v>31</v>
      </c>
      <c r="AX1966" s="14" t="s">
        <v>69</v>
      </c>
      <c r="AY1966" s="246" t="s">
        <v>153</v>
      </c>
    </row>
    <row r="1967" s="13" customFormat="1">
      <c r="A1967" s="13"/>
      <c r="B1967" s="225"/>
      <c r="C1967" s="226"/>
      <c r="D1967" s="227" t="s">
        <v>164</v>
      </c>
      <c r="E1967" s="228" t="s">
        <v>19</v>
      </c>
      <c r="F1967" s="229" t="s">
        <v>1912</v>
      </c>
      <c r="G1967" s="226"/>
      <c r="H1967" s="228" t="s">
        <v>19</v>
      </c>
      <c r="I1967" s="230"/>
      <c r="J1967" s="226"/>
      <c r="K1967" s="226"/>
      <c r="L1967" s="231"/>
      <c r="M1967" s="232"/>
      <c r="N1967" s="233"/>
      <c r="O1967" s="233"/>
      <c r="P1967" s="233"/>
      <c r="Q1967" s="233"/>
      <c r="R1967" s="233"/>
      <c r="S1967" s="233"/>
      <c r="T1967" s="23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5" t="s">
        <v>164</v>
      </c>
      <c r="AU1967" s="235" t="s">
        <v>79</v>
      </c>
      <c r="AV1967" s="13" t="s">
        <v>77</v>
      </c>
      <c r="AW1967" s="13" t="s">
        <v>31</v>
      </c>
      <c r="AX1967" s="13" t="s">
        <v>69</v>
      </c>
      <c r="AY1967" s="235" t="s">
        <v>153</v>
      </c>
    </row>
    <row r="1968" s="13" customFormat="1">
      <c r="A1968" s="13"/>
      <c r="B1968" s="225"/>
      <c r="C1968" s="226"/>
      <c r="D1968" s="227" t="s">
        <v>164</v>
      </c>
      <c r="E1968" s="228" t="s">
        <v>19</v>
      </c>
      <c r="F1968" s="229" t="s">
        <v>282</v>
      </c>
      <c r="G1968" s="226"/>
      <c r="H1968" s="228" t="s">
        <v>19</v>
      </c>
      <c r="I1968" s="230"/>
      <c r="J1968" s="226"/>
      <c r="K1968" s="226"/>
      <c r="L1968" s="231"/>
      <c r="M1968" s="232"/>
      <c r="N1968" s="233"/>
      <c r="O1968" s="233"/>
      <c r="P1968" s="233"/>
      <c r="Q1968" s="233"/>
      <c r="R1968" s="233"/>
      <c r="S1968" s="233"/>
      <c r="T1968" s="23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35" t="s">
        <v>164</v>
      </c>
      <c r="AU1968" s="235" t="s">
        <v>79</v>
      </c>
      <c r="AV1968" s="13" t="s">
        <v>77</v>
      </c>
      <c r="AW1968" s="13" t="s">
        <v>31</v>
      </c>
      <c r="AX1968" s="13" t="s">
        <v>69</v>
      </c>
      <c r="AY1968" s="235" t="s">
        <v>153</v>
      </c>
    </row>
    <row r="1969" s="13" customFormat="1">
      <c r="A1969" s="13"/>
      <c r="B1969" s="225"/>
      <c r="C1969" s="226"/>
      <c r="D1969" s="227" t="s">
        <v>164</v>
      </c>
      <c r="E1969" s="228" t="s">
        <v>19</v>
      </c>
      <c r="F1969" s="229" t="s">
        <v>1913</v>
      </c>
      <c r="G1969" s="226"/>
      <c r="H1969" s="228" t="s">
        <v>19</v>
      </c>
      <c r="I1969" s="230"/>
      <c r="J1969" s="226"/>
      <c r="K1969" s="226"/>
      <c r="L1969" s="231"/>
      <c r="M1969" s="232"/>
      <c r="N1969" s="233"/>
      <c r="O1969" s="233"/>
      <c r="P1969" s="233"/>
      <c r="Q1969" s="233"/>
      <c r="R1969" s="233"/>
      <c r="S1969" s="233"/>
      <c r="T1969" s="23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5" t="s">
        <v>164</v>
      </c>
      <c r="AU1969" s="235" t="s">
        <v>79</v>
      </c>
      <c r="AV1969" s="13" t="s">
        <v>77</v>
      </c>
      <c r="AW1969" s="13" t="s">
        <v>31</v>
      </c>
      <c r="AX1969" s="13" t="s">
        <v>69</v>
      </c>
      <c r="AY1969" s="235" t="s">
        <v>153</v>
      </c>
    </row>
    <row r="1970" s="14" customFormat="1">
      <c r="A1970" s="14"/>
      <c r="B1970" s="236"/>
      <c r="C1970" s="237"/>
      <c r="D1970" s="227" t="s">
        <v>164</v>
      </c>
      <c r="E1970" s="238" t="s">
        <v>19</v>
      </c>
      <c r="F1970" s="239" t="s">
        <v>1914</v>
      </c>
      <c r="G1970" s="237"/>
      <c r="H1970" s="240">
        <v>69.969999999999999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46" t="s">
        <v>164</v>
      </c>
      <c r="AU1970" s="246" t="s">
        <v>79</v>
      </c>
      <c r="AV1970" s="14" t="s">
        <v>79</v>
      </c>
      <c r="AW1970" s="14" t="s">
        <v>31</v>
      </c>
      <c r="AX1970" s="14" t="s">
        <v>69</v>
      </c>
      <c r="AY1970" s="246" t="s">
        <v>153</v>
      </c>
    </row>
    <row r="1971" s="13" customFormat="1">
      <c r="A1971" s="13"/>
      <c r="B1971" s="225"/>
      <c r="C1971" s="226"/>
      <c r="D1971" s="227" t="s">
        <v>164</v>
      </c>
      <c r="E1971" s="228" t="s">
        <v>19</v>
      </c>
      <c r="F1971" s="229" t="s">
        <v>320</v>
      </c>
      <c r="G1971" s="226"/>
      <c r="H1971" s="228" t="s">
        <v>19</v>
      </c>
      <c r="I1971" s="230"/>
      <c r="J1971" s="226"/>
      <c r="K1971" s="226"/>
      <c r="L1971" s="231"/>
      <c r="M1971" s="232"/>
      <c r="N1971" s="233"/>
      <c r="O1971" s="233"/>
      <c r="P1971" s="233"/>
      <c r="Q1971" s="233"/>
      <c r="R1971" s="233"/>
      <c r="S1971" s="233"/>
      <c r="T1971" s="234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5" t="s">
        <v>164</v>
      </c>
      <c r="AU1971" s="235" t="s">
        <v>79</v>
      </c>
      <c r="AV1971" s="13" t="s">
        <v>77</v>
      </c>
      <c r="AW1971" s="13" t="s">
        <v>31</v>
      </c>
      <c r="AX1971" s="13" t="s">
        <v>69</v>
      </c>
      <c r="AY1971" s="235" t="s">
        <v>153</v>
      </c>
    </row>
    <row r="1972" s="13" customFormat="1">
      <c r="A1972" s="13"/>
      <c r="B1972" s="225"/>
      <c r="C1972" s="226"/>
      <c r="D1972" s="227" t="s">
        <v>164</v>
      </c>
      <c r="E1972" s="228" t="s">
        <v>19</v>
      </c>
      <c r="F1972" s="229" t="s">
        <v>618</v>
      </c>
      <c r="G1972" s="226"/>
      <c r="H1972" s="228" t="s">
        <v>19</v>
      </c>
      <c r="I1972" s="230"/>
      <c r="J1972" s="226"/>
      <c r="K1972" s="226"/>
      <c r="L1972" s="231"/>
      <c r="M1972" s="232"/>
      <c r="N1972" s="233"/>
      <c r="O1972" s="233"/>
      <c r="P1972" s="233"/>
      <c r="Q1972" s="233"/>
      <c r="R1972" s="233"/>
      <c r="S1972" s="233"/>
      <c r="T1972" s="23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5" t="s">
        <v>164</v>
      </c>
      <c r="AU1972" s="235" t="s">
        <v>79</v>
      </c>
      <c r="AV1972" s="13" t="s">
        <v>77</v>
      </c>
      <c r="AW1972" s="13" t="s">
        <v>31</v>
      </c>
      <c r="AX1972" s="13" t="s">
        <v>69</v>
      </c>
      <c r="AY1972" s="235" t="s">
        <v>153</v>
      </c>
    </row>
    <row r="1973" s="14" customFormat="1">
      <c r="A1973" s="14"/>
      <c r="B1973" s="236"/>
      <c r="C1973" s="237"/>
      <c r="D1973" s="227" t="s">
        <v>164</v>
      </c>
      <c r="E1973" s="238" t="s">
        <v>19</v>
      </c>
      <c r="F1973" s="239" t="s">
        <v>1915</v>
      </c>
      <c r="G1973" s="237"/>
      <c r="H1973" s="240">
        <v>6.5999999999999996</v>
      </c>
      <c r="I1973" s="241"/>
      <c r="J1973" s="237"/>
      <c r="K1973" s="237"/>
      <c r="L1973" s="242"/>
      <c r="M1973" s="243"/>
      <c r="N1973" s="244"/>
      <c r="O1973" s="244"/>
      <c r="P1973" s="244"/>
      <c r="Q1973" s="244"/>
      <c r="R1973" s="244"/>
      <c r="S1973" s="244"/>
      <c r="T1973" s="24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46" t="s">
        <v>164</v>
      </c>
      <c r="AU1973" s="246" t="s">
        <v>79</v>
      </c>
      <c r="AV1973" s="14" t="s">
        <v>79</v>
      </c>
      <c r="AW1973" s="14" t="s">
        <v>31</v>
      </c>
      <c r="AX1973" s="14" t="s">
        <v>69</v>
      </c>
      <c r="AY1973" s="246" t="s">
        <v>153</v>
      </c>
    </row>
    <row r="1974" s="15" customFormat="1">
      <c r="A1974" s="15"/>
      <c r="B1974" s="247"/>
      <c r="C1974" s="248"/>
      <c r="D1974" s="227" t="s">
        <v>164</v>
      </c>
      <c r="E1974" s="249" t="s">
        <v>19</v>
      </c>
      <c r="F1974" s="250" t="s">
        <v>167</v>
      </c>
      <c r="G1974" s="248"/>
      <c r="H1974" s="251">
        <v>107.44</v>
      </c>
      <c r="I1974" s="252"/>
      <c r="J1974" s="248"/>
      <c r="K1974" s="248"/>
      <c r="L1974" s="253"/>
      <c r="M1974" s="254"/>
      <c r="N1974" s="255"/>
      <c r="O1974" s="255"/>
      <c r="P1974" s="255"/>
      <c r="Q1974" s="255"/>
      <c r="R1974" s="255"/>
      <c r="S1974" s="255"/>
      <c r="T1974" s="256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57" t="s">
        <v>164</v>
      </c>
      <c r="AU1974" s="257" t="s">
        <v>79</v>
      </c>
      <c r="AV1974" s="15" t="s">
        <v>160</v>
      </c>
      <c r="AW1974" s="15" t="s">
        <v>31</v>
      </c>
      <c r="AX1974" s="15" t="s">
        <v>77</v>
      </c>
      <c r="AY1974" s="257" t="s">
        <v>153</v>
      </c>
    </row>
    <row r="1975" s="2" customFormat="1" ht="24.15" customHeight="1">
      <c r="A1975" s="41"/>
      <c r="B1975" s="42"/>
      <c r="C1975" s="207" t="s">
        <v>1916</v>
      </c>
      <c r="D1975" s="207" t="s">
        <v>155</v>
      </c>
      <c r="E1975" s="208" t="s">
        <v>1917</v>
      </c>
      <c r="F1975" s="209" t="s">
        <v>1918</v>
      </c>
      <c r="G1975" s="210" t="s">
        <v>158</v>
      </c>
      <c r="H1975" s="211">
        <v>107.44</v>
      </c>
      <c r="I1975" s="212"/>
      <c r="J1975" s="213">
        <f>ROUND(I1975*H1975,2)</f>
        <v>0</v>
      </c>
      <c r="K1975" s="209" t="s">
        <v>159</v>
      </c>
      <c r="L1975" s="47"/>
      <c r="M1975" s="214" t="s">
        <v>19</v>
      </c>
      <c r="N1975" s="215" t="s">
        <v>40</v>
      </c>
      <c r="O1975" s="87"/>
      <c r="P1975" s="216">
        <f>O1975*H1975</f>
        <v>0</v>
      </c>
      <c r="Q1975" s="216">
        <v>0</v>
      </c>
      <c r="R1975" s="216">
        <f>Q1975*H1975</f>
        <v>0</v>
      </c>
      <c r="S1975" s="216">
        <v>0</v>
      </c>
      <c r="T1975" s="217">
        <f>S1975*H1975</f>
        <v>0</v>
      </c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R1975" s="218" t="s">
        <v>252</v>
      </c>
      <c r="AT1975" s="218" t="s">
        <v>155</v>
      </c>
      <c r="AU1975" s="218" t="s">
        <v>79</v>
      </c>
      <c r="AY1975" s="20" t="s">
        <v>153</v>
      </c>
      <c r="BE1975" s="219">
        <f>IF(N1975="základní",J1975,0)</f>
        <v>0</v>
      </c>
      <c r="BF1975" s="219">
        <f>IF(N1975="snížená",J1975,0)</f>
        <v>0</v>
      </c>
      <c r="BG1975" s="219">
        <f>IF(N1975="zákl. přenesená",J1975,0)</f>
        <v>0</v>
      </c>
      <c r="BH1975" s="219">
        <f>IF(N1975="sníž. přenesená",J1975,0)</f>
        <v>0</v>
      </c>
      <c r="BI1975" s="219">
        <f>IF(N1975="nulová",J1975,0)</f>
        <v>0</v>
      </c>
      <c r="BJ1975" s="20" t="s">
        <v>77</v>
      </c>
      <c r="BK1975" s="219">
        <f>ROUND(I1975*H1975,2)</f>
        <v>0</v>
      </c>
      <c r="BL1975" s="20" t="s">
        <v>252</v>
      </c>
      <c r="BM1975" s="218" t="s">
        <v>1919</v>
      </c>
    </row>
    <row r="1976" s="2" customFormat="1">
      <c r="A1976" s="41"/>
      <c r="B1976" s="42"/>
      <c r="C1976" s="43"/>
      <c r="D1976" s="220" t="s">
        <v>162</v>
      </c>
      <c r="E1976" s="43"/>
      <c r="F1976" s="221" t="s">
        <v>1920</v>
      </c>
      <c r="G1976" s="43"/>
      <c r="H1976" s="43"/>
      <c r="I1976" s="222"/>
      <c r="J1976" s="43"/>
      <c r="K1976" s="43"/>
      <c r="L1976" s="47"/>
      <c r="M1976" s="223"/>
      <c r="N1976" s="224"/>
      <c r="O1976" s="87"/>
      <c r="P1976" s="87"/>
      <c r="Q1976" s="87"/>
      <c r="R1976" s="87"/>
      <c r="S1976" s="87"/>
      <c r="T1976" s="88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T1976" s="20" t="s">
        <v>162</v>
      </c>
      <c r="AU1976" s="20" t="s">
        <v>79</v>
      </c>
    </row>
    <row r="1977" s="13" customFormat="1">
      <c r="A1977" s="13"/>
      <c r="B1977" s="225"/>
      <c r="C1977" s="226"/>
      <c r="D1977" s="227" t="s">
        <v>164</v>
      </c>
      <c r="E1977" s="228" t="s">
        <v>19</v>
      </c>
      <c r="F1977" s="229" t="s">
        <v>1908</v>
      </c>
      <c r="G1977" s="226"/>
      <c r="H1977" s="228" t="s">
        <v>19</v>
      </c>
      <c r="I1977" s="230"/>
      <c r="J1977" s="226"/>
      <c r="K1977" s="226"/>
      <c r="L1977" s="231"/>
      <c r="M1977" s="232"/>
      <c r="N1977" s="233"/>
      <c r="O1977" s="233"/>
      <c r="P1977" s="233"/>
      <c r="Q1977" s="233"/>
      <c r="R1977" s="233"/>
      <c r="S1977" s="233"/>
      <c r="T1977" s="23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5" t="s">
        <v>164</v>
      </c>
      <c r="AU1977" s="235" t="s">
        <v>79</v>
      </c>
      <c r="AV1977" s="13" t="s">
        <v>77</v>
      </c>
      <c r="AW1977" s="13" t="s">
        <v>31</v>
      </c>
      <c r="AX1977" s="13" t="s">
        <v>69</v>
      </c>
      <c r="AY1977" s="235" t="s">
        <v>153</v>
      </c>
    </row>
    <row r="1978" s="13" customFormat="1">
      <c r="A1978" s="13"/>
      <c r="B1978" s="225"/>
      <c r="C1978" s="226"/>
      <c r="D1978" s="227" t="s">
        <v>164</v>
      </c>
      <c r="E1978" s="228" t="s">
        <v>19</v>
      </c>
      <c r="F1978" s="229" t="s">
        <v>1909</v>
      </c>
      <c r="G1978" s="226"/>
      <c r="H1978" s="228" t="s">
        <v>19</v>
      </c>
      <c r="I1978" s="230"/>
      <c r="J1978" s="226"/>
      <c r="K1978" s="226"/>
      <c r="L1978" s="231"/>
      <c r="M1978" s="232"/>
      <c r="N1978" s="233"/>
      <c r="O1978" s="233"/>
      <c r="P1978" s="233"/>
      <c r="Q1978" s="233"/>
      <c r="R1978" s="233"/>
      <c r="S1978" s="233"/>
      <c r="T1978" s="234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5" t="s">
        <v>164</v>
      </c>
      <c r="AU1978" s="235" t="s">
        <v>79</v>
      </c>
      <c r="AV1978" s="13" t="s">
        <v>77</v>
      </c>
      <c r="AW1978" s="13" t="s">
        <v>31</v>
      </c>
      <c r="AX1978" s="13" t="s">
        <v>69</v>
      </c>
      <c r="AY1978" s="235" t="s">
        <v>153</v>
      </c>
    </row>
    <row r="1979" s="13" customFormat="1">
      <c r="A1979" s="13"/>
      <c r="B1979" s="225"/>
      <c r="C1979" s="226"/>
      <c r="D1979" s="227" t="s">
        <v>164</v>
      </c>
      <c r="E1979" s="228" t="s">
        <v>19</v>
      </c>
      <c r="F1979" s="229" t="s">
        <v>1910</v>
      </c>
      <c r="G1979" s="226"/>
      <c r="H1979" s="228" t="s">
        <v>19</v>
      </c>
      <c r="I1979" s="230"/>
      <c r="J1979" s="226"/>
      <c r="K1979" s="226"/>
      <c r="L1979" s="231"/>
      <c r="M1979" s="232"/>
      <c r="N1979" s="233"/>
      <c r="O1979" s="233"/>
      <c r="P1979" s="233"/>
      <c r="Q1979" s="233"/>
      <c r="R1979" s="233"/>
      <c r="S1979" s="233"/>
      <c r="T1979" s="234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5" t="s">
        <v>164</v>
      </c>
      <c r="AU1979" s="235" t="s">
        <v>79</v>
      </c>
      <c r="AV1979" s="13" t="s">
        <v>77</v>
      </c>
      <c r="AW1979" s="13" t="s">
        <v>31</v>
      </c>
      <c r="AX1979" s="13" t="s">
        <v>69</v>
      </c>
      <c r="AY1979" s="235" t="s">
        <v>153</v>
      </c>
    </row>
    <row r="1980" s="14" customFormat="1">
      <c r="A1980" s="14"/>
      <c r="B1980" s="236"/>
      <c r="C1980" s="237"/>
      <c r="D1980" s="227" t="s">
        <v>164</v>
      </c>
      <c r="E1980" s="238" t="s">
        <v>19</v>
      </c>
      <c r="F1980" s="239" t="s">
        <v>1911</v>
      </c>
      <c r="G1980" s="237"/>
      <c r="H1980" s="240">
        <v>30.870000000000001</v>
      </c>
      <c r="I1980" s="241"/>
      <c r="J1980" s="237"/>
      <c r="K1980" s="237"/>
      <c r="L1980" s="242"/>
      <c r="M1980" s="243"/>
      <c r="N1980" s="244"/>
      <c r="O1980" s="244"/>
      <c r="P1980" s="244"/>
      <c r="Q1980" s="244"/>
      <c r="R1980" s="244"/>
      <c r="S1980" s="244"/>
      <c r="T1980" s="245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46" t="s">
        <v>164</v>
      </c>
      <c r="AU1980" s="246" t="s">
        <v>79</v>
      </c>
      <c r="AV1980" s="14" t="s">
        <v>79</v>
      </c>
      <c r="AW1980" s="14" t="s">
        <v>31</v>
      </c>
      <c r="AX1980" s="14" t="s">
        <v>69</v>
      </c>
      <c r="AY1980" s="246" t="s">
        <v>153</v>
      </c>
    </row>
    <row r="1981" s="13" customFormat="1">
      <c r="A1981" s="13"/>
      <c r="B1981" s="225"/>
      <c r="C1981" s="226"/>
      <c r="D1981" s="227" t="s">
        <v>164</v>
      </c>
      <c r="E1981" s="228" t="s">
        <v>19</v>
      </c>
      <c r="F1981" s="229" t="s">
        <v>1912</v>
      </c>
      <c r="G1981" s="226"/>
      <c r="H1981" s="228" t="s">
        <v>19</v>
      </c>
      <c r="I1981" s="230"/>
      <c r="J1981" s="226"/>
      <c r="K1981" s="226"/>
      <c r="L1981" s="231"/>
      <c r="M1981" s="232"/>
      <c r="N1981" s="233"/>
      <c r="O1981" s="233"/>
      <c r="P1981" s="233"/>
      <c r="Q1981" s="233"/>
      <c r="R1981" s="233"/>
      <c r="S1981" s="233"/>
      <c r="T1981" s="234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5" t="s">
        <v>164</v>
      </c>
      <c r="AU1981" s="235" t="s">
        <v>79</v>
      </c>
      <c r="AV1981" s="13" t="s">
        <v>77</v>
      </c>
      <c r="AW1981" s="13" t="s">
        <v>31</v>
      </c>
      <c r="AX1981" s="13" t="s">
        <v>69</v>
      </c>
      <c r="AY1981" s="235" t="s">
        <v>153</v>
      </c>
    </row>
    <row r="1982" s="13" customFormat="1">
      <c r="A1982" s="13"/>
      <c r="B1982" s="225"/>
      <c r="C1982" s="226"/>
      <c r="D1982" s="227" t="s">
        <v>164</v>
      </c>
      <c r="E1982" s="228" t="s">
        <v>19</v>
      </c>
      <c r="F1982" s="229" t="s">
        <v>282</v>
      </c>
      <c r="G1982" s="226"/>
      <c r="H1982" s="228" t="s">
        <v>19</v>
      </c>
      <c r="I1982" s="230"/>
      <c r="J1982" s="226"/>
      <c r="K1982" s="226"/>
      <c r="L1982" s="231"/>
      <c r="M1982" s="232"/>
      <c r="N1982" s="233"/>
      <c r="O1982" s="233"/>
      <c r="P1982" s="233"/>
      <c r="Q1982" s="233"/>
      <c r="R1982" s="233"/>
      <c r="S1982" s="233"/>
      <c r="T1982" s="23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5" t="s">
        <v>164</v>
      </c>
      <c r="AU1982" s="235" t="s">
        <v>79</v>
      </c>
      <c r="AV1982" s="13" t="s">
        <v>77</v>
      </c>
      <c r="AW1982" s="13" t="s">
        <v>31</v>
      </c>
      <c r="AX1982" s="13" t="s">
        <v>69</v>
      </c>
      <c r="AY1982" s="235" t="s">
        <v>153</v>
      </c>
    </row>
    <row r="1983" s="13" customFormat="1">
      <c r="A1983" s="13"/>
      <c r="B1983" s="225"/>
      <c r="C1983" s="226"/>
      <c r="D1983" s="227" t="s">
        <v>164</v>
      </c>
      <c r="E1983" s="228" t="s">
        <v>19</v>
      </c>
      <c r="F1983" s="229" t="s">
        <v>1913</v>
      </c>
      <c r="G1983" s="226"/>
      <c r="H1983" s="228" t="s">
        <v>19</v>
      </c>
      <c r="I1983" s="230"/>
      <c r="J1983" s="226"/>
      <c r="K1983" s="226"/>
      <c r="L1983" s="231"/>
      <c r="M1983" s="232"/>
      <c r="N1983" s="233"/>
      <c r="O1983" s="233"/>
      <c r="P1983" s="233"/>
      <c r="Q1983" s="233"/>
      <c r="R1983" s="233"/>
      <c r="S1983" s="233"/>
      <c r="T1983" s="234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35" t="s">
        <v>164</v>
      </c>
      <c r="AU1983" s="235" t="s">
        <v>79</v>
      </c>
      <c r="AV1983" s="13" t="s">
        <v>77</v>
      </c>
      <c r="AW1983" s="13" t="s">
        <v>31</v>
      </c>
      <c r="AX1983" s="13" t="s">
        <v>69</v>
      </c>
      <c r="AY1983" s="235" t="s">
        <v>153</v>
      </c>
    </row>
    <row r="1984" s="14" customFormat="1">
      <c r="A1984" s="14"/>
      <c r="B1984" s="236"/>
      <c r="C1984" s="237"/>
      <c r="D1984" s="227" t="s">
        <v>164</v>
      </c>
      <c r="E1984" s="238" t="s">
        <v>19</v>
      </c>
      <c r="F1984" s="239" t="s">
        <v>1914</v>
      </c>
      <c r="G1984" s="237"/>
      <c r="H1984" s="240">
        <v>69.969999999999999</v>
      </c>
      <c r="I1984" s="241"/>
      <c r="J1984" s="237"/>
      <c r="K1984" s="237"/>
      <c r="L1984" s="242"/>
      <c r="M1984" s="243"/>
      <c r="N1984" s="244"/>
      <c r="O1984" s="244"/>
      <c r="P1984" s="244"/>
      <c r="Q1984" s="244"/>
      <c r="R1984" s="244"/>
      <c r="S1984" s="244"/>
      <c r="T1984" s="245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46" t="s">
        <v>164</v>
      </c>
      <c r="AU1984" s="246" t="s">
        <v>79</v>
      </c>
      <c r="AV1984" s="14" t="s">
        <v>79</v>
      </c>
      <c r="AW1984" s="14" t="s">
        <v>31</v>
      </c>
      <c r="AX1984" s="14" t="s">
        <v>69</v>
      </c>
      <c r="AY1984" s="246" t="s">
        <v>153</v>
      </c>
    </row>
    <row r="1985" s="13" customFormat="1">
      <c r="A1985" s="13"/>
      <c r="B1985" s="225"/>
      <c r="C1985" s="226"/>
      <c r="D1985" s="227" t="s">
        <v>164</v>
      </c>
      <c r="E1985" s="228" t="s">
        <v>19</v>
      </c>
      <c r="F1985" s="229" t="s">
        <v>320</v>
      </c>
      <c r="G1985" s="226"/>
      <c r="H1985" s="228" t="s">
        <v>19</v>
      </c>
      <c r="I1985" s="230"/>
      <c r="J1985" s="226"/>
      <c r="K1985" s="226"/>
      <c r="L1985" s="231"/>
      <c r="M1985" s="232"/>
      <c r="N1985" s="233"/>
      <c r="O1985" s="233"/>
      <c r="P1985" s="233"/>
      <c r="Q1985" s="233"/>
      <c r="R1985" s="233"/>
      <c r="S1985" s="233"/>
      <c r="T1985" s="234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5" t="s">
        <v>164</v>
      </c>
      <c r="AU1985" s="235" t="s">
        <v>79</v>
      </c>
      <c r="AV1985" s="13" t="s">
        <v>77</v>
      </c>
      <c r="AW1985" s="13" t="s">
        <v>31</v>
      </c>
      <c r="AX1985" s="13" t="s">
        <v>69</v>
      </c>
      <c r="AY1985" s="235" t="s">
        <v>153</v>
      </c>
    </row>
    <row r="1986" s="13" customFormat="1">
      <c r="A1986" s="13"/>
      <c r="B1986" s="225"/>
      <c r="C1986" s="226"/>
      <c r="D1986" s="227" t="s">
        <v>164</v>
      </c>
      <c r="E1986" s="228" t="s">
        <v>19</v>
      </c>
      <c r="F1986" s="229" t="s">
        <v>618</v>
      </c>
      <c r="G1986" s="226"/>
      <c r="H1986" s="228" t="s">
        <v>19</v>
      </c>
      <c r="I1986" s="230"/>
      <c r="J1986" s="226"/>
      <c r="K1986" s="226"/>
      <c r="L1986" s="231"/>
      <c r="M1986" s="232"/>
      <c r="N1986" s="233"/>
      <c r="O1986" s="233"/>
      <c r="P1986" s="233"/>
      <c r="Q1986" s="233"/>
      <c r="R1986" s="233"/>
      <c r="S1986" s="233"/>
      <c r="T1986" s="234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5" t="s">
        <v>164</v>
      </c>
      <c r="AU1986" s="235" t="s">
        <v>79</v>
      </c>
      <c r="AV1986" s="13" t="s">
        <v>77</v>
      </c>
      <c r="AW1986" s="13" t="s">
        <v>31</v>
      </c>
      <c r="AX1986" s="13" t="s">
        <v>69</v>
      </c>
      <c r="AY1986" s="235" t="s">
        <v>153</v>
      </c>
    </row>
    <row r="1987" s="14" customFormat="1">
      <c r="A1987" s="14"/>
      <c r="B1987" s="236"/>
      <c r="C1987" s="237"/>
      <c r="D1987" s="227" t="s">
        <v>164</v>
      </c>
      <c r="E1987" s="238" t="s">
        <v>19</v>
      </c>
      <c r="F1987" s="239" t="s">
        <v>1915</v>
      </c>
      <c r="G1987" s="237"/>
      <c r="H1987" s="240">
        <v>6.5999999999999996</v>
      </c>
      <c r="I1987" s="241"/>
      <c r="J1987" s="237"/>
      <c r="K1987" s="237"/>
      <c r="L1987" s="242"/>
      <c r="M1987" s="243"/>
      <c r="N1987" s="244"/>
      <c r="O1987" s="244"/>
      <c r="P1987" s="244"/>
      <c r="Q1987" s="244"/>
      <c r="R1987" s="244"/>
      <c r="S1987" s="244"/>
      <c r="T1987" s="245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46" t="s">
        <v>164</v>
      </c>
      <c r="AU1987" s="246" t="s">
        <v>79</v>
      </c>
      <c r="AV1987" s="14" t="s">
        <v>79</v>
      </c>
      <c r="AW1987" s="14" t="s">
        <v>31</v>
      </c>
      <c r="AX1987" s="14" t="s">
        <v>69</v>
      </c>
      <c r="AY1987" s="246" t="s">
        <v>153</v>
      </c>
    </row>
    <row r="1988" s="15" customFormat="1">
      <c r="A1988" s="15"/>
      <c r="B1988" s="247"/>
      <c r="C1988" s="248"/>
      <c r="D1988" s="227" t="s">
        <v>164</v>
      </c>
      <c r="E1988" s="249" t="s">
        <v>19</v>
      </c>
      <c r="F1988" s="250" t="s">
        <v>167</v>
      </c>
      <c r="G1988" s="248"/>
      <c r="H1988" s="251">
        <v>107.44</v>
      </c>
      <c r="I1988" s="252"/>
      <c r="J1988" s="248"/>
      <c r="K1988" s="248"/>
      <c r="L1988" s="253"/>
      <c r="M1988" s="254"/>
      <c r="N1988" s="255"/>
      <c r="O1988" s="255"/>
      <c r="P1988" s="255"/>
      <c r="Q1988" s="255"/>
      <c r="R1988" s="255"/>
      <c r="S1988" s="255"/>
      <c r="T1988" s="256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57" t="s">
        <v>164</v>
      </c>
      <c r="AU1988" s="257" t="s">
        <v>79</v>
      </c>
      <c r="AV1988" s="15" t="s">
        <v>160</v>
      </c>
      <c r="AW1988" s="15" t="s">
        <v>31</v>
      </c>
      <c r="AX1988" s="15" t="s">
        <v>77</v>
      </c>
      <c r="AY1988" s="257" t="s">
        <v>153</v>
      </c>
    </row>
    <row r="1989" s="2" customFormat="1" ht="24.15" customHeight="1">
      <c r="A1989" s="41"/>
      <c r="B1989" s="42"/>
      <c r="C1989" s="207" t="s">
        <v>1921</v>
      </c>
      <c r="D1989" s="207" t="s">
        <v>155</v>
      </c>
      <c r="E1989" s="208" t="s">
        <v>1922</v>
      </c>
      <c r="F1989" s="209" t="s">
        <v>1923</v>
      </c>
      <c r="G1989" s="210" t="s">
        <v>158</v>
      </c>
      <c r="H1989" s="211">
        <v>116.56</v>
      </c>
      <c r="I1989" s="212"/>
      <c r="J1989" s="213">
        <f>ROUND(I1989*H1989,2)</f>
        <v>0</v>
      </c>
      <c r="K1989" s="209" t="s">
        <v>159</v>
      </c>
      <c r="L1989" s="47"/>
      <c r="M1989" s="214" t="s">
        <v>19</v>
      </c>
      <c r="N1989" s="215" t="s">
        <v>40</v>
      </c>
      <c r="O1989" s="87"/>
      <c r="P1989" s="216">
        <f>O1989*H1989</f>
        <v>0</v>
      </c>
      <c r="Q1989" s="216">
        <v>0.0074999999999999997</v>
      </c>
      <c r="R1989" s="216">
        <f>Q1989*H1989</f>
        <v>0.87419999999999998</v>
      </c>
      <c r="S1989" s="216">
        <v>0</v>
      </c>
      <c r="T1989" s="217">
        <f>S1989*H1989</f>
        <v>0</v>
      </c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R1989" s="218" t="s">
        <v>252</v>
      </c>
      <c r="AT1989" s="218" t="s">
        <v>155</v>
      </c>
      <c r="AU1989" s="218" t="s">
        <v>79</v>
      </c>
      <c r="AY1989" s="20" t="s">
        <v>153</v>
      </c>
      <c r="BE1989" s="219">
        <f>IF(N1989="základní",J1989,0)</f>
        <v>0</v>
      </c>
      <c r="BF1989" s="219">
        <f>IF(N1989="snížená",J1989,0)</f>
        <v>0</v>
      </c>
      <c r="BG1989" s="219">
        <f>IF(N1989="zákl. přenesená",J1989,0)</f>
        <v>0</v>
      </c>
      <c r="BH1989" s="219">
        <f>IF(N1989="sníž. přenesená",J1989,0)</f>
        <v>0</v>
      </c>
      <c r="BI1989" s="219">
        <f>IF(N1989="nulová",J1989,0)</f>
        <v>0</v>
      </c>
      <c r="BJ1989" s="20" t="s">
        <v>77</v>
      </c>
      <c r="BK1989" s="219">
        <f>ROUND(I1989*H1989,2)</f>
        <v>0</v>
      </c>
      <c r="BL1989" s="20" t="s">
        <v>252</v>
      </c>
      <c r="BM1989" s="218" t="s">
        <v>1924</v>
      </c>
    </row>
    <row r="1990" s="2" customFormat="1">
      <c r="A1990" s="41"/>
      <c r="B1990" s="42"/>
      <c r="C1990" s="43"/>
      <c r="D1990" s="220" t="s">
        <v>162</v>
      </c>
      <c r="E1990" s="43"/>
      <c r="F1990" s="221" t="s">
        <v>1925</v>
      </c>
      <c r="G1990" s="43"/>
      <c r="H1990" s="43"/>
      <c r="I1990" s="222"/>
      <c r="J1990" s="43"/>
      <c r="K1990" s="43"/>
      <c r="L1990" s="47"/>
      <c r="M1990" s="223"/>
      <c r="N1990" s="224"/>
      <c r="O1990" s="87"/>
      <c r="P1990" s="87"/>
      <c r="Q1990" s="87"/>
      <c r="R1990" s="87"/>
      <c r="S1990" s="87"/>
      <c r="T1990" s="88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T1990" s="20" t="s">
        <v>162</v>
      </c>
      <c r="AU1990" s="20" t="s">
        <v>79</v>
      </c>
    </row>
    <row r="1991" s="2" customFormat="1" ht="24.15" customHeight="1">
      <c r="A1991" s="41"/>
      <c r="B1991" s="42"/>
      <c r="C1991" s="207" t="s">
        <v>1926</v>
      </c>
      <c r="D1991" s="207" t="s">
        <v>155</v>
      </c>
      <c r="E1991" s="208" t="s">
        <v>1927</v>
      </c>
      <c r="F1991" s="209" t="s">
        <v>1928</v>
      </c>
      <c r="G1991" s="210" t="s">
        <v>371</v>
      </c>
      <c r="H1991" s="211">
        <v>7.2999999999999998</v>
      </c>
      <c r="I1991" s="212"/>
      <c r="J1991" s="213">
        <f>ROUND(I1991*H1991,2)</f>
        <v>0</v>
      </c>
      <c r="K1991" s="209" t="s">
        <v>159</v>
      </c>
      <c r="L1991" s="47"/>
      <c r="M1991" s="214" t="s">
        <v>19</v>
      </c>
      <c r="N1991" s="215" t="s">
        <v>40</v>
      </c>
      <c r="O1991" s="87"/>
      <c r="P1991" s="216">
        <f>O1991*H1991</f>
        <v>0</v>
      </c>
      <c r="Q1991" s="216">
        <v>0.00020000000000000001</v>
      </c>
      <c r="R1991" s="216">
        <f>Q1991*H1991</f>
        <v>0.0014599999999999999</v>
      </c>
      <c r="S1991" s="216">
        <v>0</v>
      </c>
      <c r="T1991" s="217">
        <f>S1991*H1991</f>
        <v>0</v>
      </c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R1991" s="218" t="s">
        <v>252</v>
      </c>
      <c r="AT1991" s="218" t="s">
        <v>155</v>
      </c>
      <c r="AU1991" s="218" t="s">
        <v>79</v>
      </c>
      <c r="AY1991" s="20" t="s">
        <v>153</v>
      </c>
      <c r="BE1991" s="219">
        <f>IF(N1991="základní",J1991,0)</f>
        <v>0</v>
      </c>
      <c r="BF1991" s="219">
        <f>IF(N1991="snížená",J1991,0)</f>
        <v>0</v>
      </c>
      <c r="BG1991" s="219">
        <f>IF(N1991="zákl. přenesená",J1991,0)</f>
        <v>0</v>
      </c>
      <c r="BH1991" s="219">
        <f>IF(N1991="sníž. přenesená",J1991,0)</f>
        <v>0</v>
      </c>
      <c r="BI1991" s="219">
        <f>IF(N1991="nulová",J1991,0)</f>
        <v>0</v>
      </c>
      <c r="BJ1991" s="20" t="s">
        <v>77</v>
      </c>
      <c r="BK1991" s="219">
        <f>ROUND(I1991*H1991,2)</f>
        <v>0</v>
      </c>
      <c r="BL1991" s="20" t="s">
        <v>252</v>
      </c>
      <c r="BM1991" s="218" t="s">
        <v>1929</v>
      </c>
    </row>
    <row r="1992" s="2" customFormat="1">
      <c r="A1992" s="41"/>
      <c r="B1992" s="42"/>
      <c r="C1992" s="43"/>
      <c r="D1992" s="220" t="s">
        <v>162</v>
      </c>
      <c r="E1992" s="43"/>
      <c r="F1992" s="221" t="s">
        <v>1930</v>
      </c>
      <c r="G1992" s="43"/>
      <c r="H1992" s="43"/>
      <c r="I1992" s="222"/>
      <c r="J1992" s="43"/>
      <c r="K1992" s="43"/>
      <c r="L1992" s="47"/>
      <c r="M1992" s="223"/>
      <c r="N1992" s="224"/>
      <c r="O1992" s="87"/>
      <c r="P1992" s="87"/>
      <c r="Q1992" s="87"/>
      <c r="R1992" s="87"/>
      <c r="S1992" s="87"/>
      <c r="T1992" s="88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T1992" s="20" t="s">
        <v>162</v>
      </c>
      <c r="AU1992" s="20" t="s">
        <v>79</v>
      </c>
    </row>
    <row r="1993" s="13" customFormat="1">
      <c r="A1993" s="13"/>
      <c r="B1993" s="225"/>
      <c r="C1993" s="226"/>
      <c r="D1993" s="227" t="s">
        <v>164</v>
      </c>
      <c r="E1993" s="228" t="s">
        <v>19</v>
      </c>
      <c r="F1993" s="229" t="s">
        <v>1931</v>
      </c>
      <c r="G1993" s="226"/>
      <c r="H1993" s="228" t="s">
        <v>19</v>
      </c>
      <c r="I1993" s="230"/>
      <c r="J1993" s="226"/>
      <c r="K1993" s="226"/>
      <c r="L1993" s="231"/>
      <c r="M1993" s="232"/>
      <c r="N1993" s="233"/>
      <c r="O1993" s="233"/>
      <c r="P1993" s="233"/>
      <c r="Q1993" s="233"/>
      <c r="R1993" s="233"/>
      <c r="S1993" s="233"/>
      <c r="T1993" s="234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5" t="s">
        <v>164</v>
      </c>
      <c r="AU1993" s="235" t="s">
        <v>79</v>
      </c>
      <c r="AV1993" s="13" t="s">
        <v>77</v>
      </c>
      <c r="AW1993" s="13" t="s">
        <v>31</v>
      </c>
      <c r="AX1993" s="13" t="s">
        <v>69</v>
      </c>
      <c r="AY1993" s="235" t="s">
        <v>153</v>
      </c>
    </row>
    <row r="1994" s="14" customFormat="1">
      <c r="A1994" s="14"/>
      <c r="B1994" s="236"/>
      <c r="C1994" s="237"/>
      <c r="D1994" s="227" t="s">
        <v>164</v>
      </c>
      <c r="E1994" s="238" t="s">
        <v>19</v>
      </c>
      <c r="F1994" s="239" t="s">
        <v>1932</v>
      </c>
      <c r="G1994" s="237"/>
      <c r="H1994" s="240">
        <v>7.2999999999999998</v>
      </c>
      <c r="I1994" s="241"/>
      <c r="J1994" s="237"/>
      <c r="K1994" s="237"/>
      <c r="L1994" s="242"/>
      <c r="M1994" s="243"/>
      <c r="N1994" s="244"/>
      <c r="O1994" s="244"/>
      <c r="P1994" s="244"/>
      <c r="Q1994" s="244"/>
      <c r="R1994" s="244"/>
      <c r="S1994" s="244"/>
      <c r="T1994" s="245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46" t="s">
        <v>164</v>
      </c>
      <c r="AU1994" s="246" t="s">
        <v>79</v>
      </c>
      <c r="AV1994" s="14" t="s">
        <v>79</v>
      </c>
      <c r="AW1994" s="14" t="s">
        <v>31</v>
      </c>
      <c r="AX1994" s="14" t="s">
        <v>69</v>
      </c>
      <c r="AY1994" s="246" t="s">
        <v>153</v>
      </c>
    </row>
    <row r="1995" s="15" customFormat="1">
      <c r="A1995" s="15"/>
      <c r="B1995" s="247"/>
      <c r="C1995" s="248"/>
      <c r="D1995" s="227" t="s">
        <v>164</v>
      </c>
      <c r="E1995" s="249" t="s">
        <v>19</v>
      </c>
      <c r="F1995" s="250" t="s">
        <v>167</v>
      </c>
      <c r="G1995" s="248"/>
      <c r="H1995" s="251">
        <v>7.2999999999999998</v>
      </c>
      <c r="I1995" s="252"/>
      <c r="J1995" s="248"/>
      <c r="K1995" s="248"/>
      <c r="L1995" s="253"/>
      <c r="M1995" s="254"/>
      <c r="N1995" s="255"/>
      <c r="O1995" s="255"/>
      <c r="P1995" s="255"/>
      <c r="Q1995" s="255"/>
      <c r="R1995" s="255"/>
      <c r="S1995" s="255"/>
      <c r="T1995" s="256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57" t="s">
        <v>164</v>
      </c>
      <c r="AU1995" s="257" t="s">
        <v>79</v>
      </c>
      <c r="AV1995" s="15" t="s">
        <v>160</v>
      </c>
      <c r="AW1995" s="15" t="s">
        <v>31</v>
      </c>
      <c r="AX1995" s="15" t="s">
        <v>77</v>
      </c>
      <c r="AY1995" s="257" t="s">
        <v>153</v>
      </c>
    </row>
    <row r="1996" s="2" customFormat="1" ht="16.5" customHeight="1">
      <c r="A1996" s="41"/>
      <c r="B1996" s="42"/>
      <c r="C1996" s="258" t="s">
        <v>1933</v>
      </c>
      <c r="D1996" s="258" t="s">
        <v>253</v>
      </c>
      <c r="E1996" s="259" t="s">
        <v>1934</v>
      </c>
      <c r="F1996" s="260" t="s">
        <v>1935</v>
      </c>
      <c r="G1996" s="261" t="s">
        <v>371</v>
      </c>
      <c r="H1996" s="262">
        <v>6.0529999999999999</v>
      </c>
      <c r="I1996" s="263"/>
      <c r="J1996" s="264">
        <f>ROUND(I1996*H1996,2)</f>
        <v>0</v>
      </c>
      <c r="K1996" s="260" t="s">
        <v>159</v>
      </c>
      <c r="L1996" s="265"/>
      <c r="M1996" s="266" t="s">
        <v>19</v>
      </c>
      <c r="N1996" s="267" t="s">
        <v>40</v>
      </c>
      <c r="O1996" s="87"/>
      <c r="P1996" s="216">
        <f>O1996*H1996</f>
        <v>0</v>
      </c>
      <c r="Q1996" s="216">
        <v>0.00025999999999999998</v>
      </c>
      <c r="R1996" s="216">
        <f>Q1996*H1996</f>
        <v>0.0015737799999999999</v>
      </c>
      <c r="S1996" s="216">
        <v>0</v>
      </c>
      <c r="T1996" s="217">
        <f>S1996*H1996</f>
        <v>0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18" t="s">
        <v>403</v>
      </c>
      <c r="AT1996" s="218" t="s">
        <v>253</v>
      </c>
      <c r="AU1996" s="218" t="s">
        <v>79</v>
      </c>
      <c r="AY1996" s="20" t="s">
        <v>153</v>
      </c>
      <c r="BE1996" s="219">
        <f>IF(N1996="základní",J1996,0)</f>
        <v>0</v>
      </c>
      <c r="BF1996" s="219">
        <f>IF(N1996="snížená",J1996,0)</f>
        <v>0</v>
      </c>
      <c r="BG1996" s="219">
        <f>IF(N1996="zákl. přenesená",J1996,0)</f>
        <v>0</v>
      </c>
      <c r="BH1996" s="219">
        <f>IF(N1996="sníž. přenesená",J1996,0)</f>
        <v>0</v>
      </c>
      <c r="BI1996" s="219">
        <f>IF(N1996="nulová",J1996,0)</f>
        <v>0</v>
      </c>
      <c r="BJ1996" s="20" t="s">
        <v>77</v>
      </c>
      <c r="BK1996" s="219">
        <f>ROUND(I1996*H1996,2)</f>
        <v>0</v>
      </c>
      <c r="BL1996" s="20" t="s">
        <v>252</v>
      </c>
      <c r="BM1996" s="218" t="s">
        <v>1936</v>
      </c>
    </row>
    <row r="1997" s="14" customFormat="1">
      <c r="A1997" s="14"/>
      <c r="B1997" s="236"/>
      <c r="C1997" s="237"/>
      <c r="D1997" s="227" t="s">
        <v>164</v>
      </c>
      <c r="E1997" s="237"/>
      <c r="F1997" s="239" t="s">
        <v>1937</v>
      </c>
      <c r="G1997" s="237"/>
      <c r="H1997" s="240">
        <v>6.0529999999999999</v>
      </c>
      <c r="I1997" s="241"/>
      <c r="J1997" s="237"/>
      <c r="K1997" s="237"/>
      <c r="L1997" s="242"/>
      <c r="M1997" s="243"/>
      <c r="N1997" s="244"/>
      <c r="O1997" s="244"/>
      <c r="P1997" s="244"/>
      <c r="Q1997" s="244"/>
      <c r="R1997" s="244"/>
      <c r="S1997" s="244"/>
      <c r="T1997" s="245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46" t="s">
        <v>164</v>
      </c>
      <c r="AU1997" s="246" t="s">
        <v>79</v>
      </c>
      <c r="AV1997" s="14" t="s">
        <v>79</v>
      </c>
      <c r="AW1997" s="14" t="s">
        <v>4</v>
      </c>
      <c r="AX1997" s="14" t="s">
        <v>77</v>
      </c>
      <c r="AY1997" s="246" t="s">
        <v>153</v>
      </c>
    </row>
    <row r="1998" s="2" customFormat="1" ht="24.15" customHeight="1">
      <c r="A1998" s="41"/>
      <c r="B1998" s="42"/>
      <c r="C1998" s="207" t="s">
        <v>1938</v>
      </c>
      <c r="D1998" s="207" t="s">
        <v>155</v>
      </c>
      <c r="E1998" s="208" t="s">
        <v>1939</v>
      </c>
      <c r="F1998" s="209" t="s">
        <v>1940</v>
      </c>
      <c r="G1998" s="210" t="s">
        <v>371</v>
      </c>
      <c r="H1998" s="211">
        <v>64.400000000000006</v>
      </c>
      <c r="I1998" s="212"/>
      <c r="J1998" s="213">
        <f>ROUND(I1998*H1998,2)</f>
        <v>0</v>
      </c>
      <c r="K1998" s="209" t="s">
        <v>159</v>
      </c>
      <c r="L1998" s="47"/>
      <c r="M1998" s="214" t="s">
        <v>19</v>
      </c>
      <c r="N1998" s="215" t="s">
        <v>40</v>
      </c>
      <c r="O1998" s="87"/>
      <c r="P1998" s="216">
        <f>O1998*H1998</f>
        <v>0</v>
      </c>
      <c r="Q1998" s="216">
        <v>0.00034000000000000002</v>
      </c>
      <c r="R1998" s="216">
        <f>Q1998*H1998</f>
        <v>0.021896000000000002</v>
      </c>
      <c r="S1998" s="216">
        <v>0</v>
      </c>
      <c r="T1998" s="217">
        <f>S1998*H1998</f>
        <v>0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18" t="s">
        <v>252</v>
      </c>
      <c r="AT1998" s="218" t="s">
        <v>155</v>
      </c>
      <c r="AU1998" s="218" t="s">
        <v>79</v>
      </c>
      <c r="AY1998" s="20" t="s">
        <v>153</v>
      </c>
      <c r="BE1998" s="219">
        <f>IF(N1998="základní",J1998,0)</f>
        <v>0</v>
      </c>
      <c r="BF1998" s="219">
        <f>IF(N1998="snížená",J1998,0)</f>
        <v>0</v>
      </c>
      <c r="BG1998" s="219">
        <f>IF(N1998="zákl. přenesená",J1998,0)</f>
        <v>0</v>
      </c>
      <c r="BH1998" s="219">
        <f>IF(N1998="sníž. přenesená",J1998,0)</f>
        <v>0</v>
      </c>
      <c r="BI1998" s="219">
        <f>IF(N1998="nulová",J1998,0)</f>
        <v>0</v>
      </c>
      <c r="BJ1998" s="20" t="s">
        <v>77</v>
      </c>
      <c r="BK1998" s="219">
        <f>ROUND(I1998*H1998,2)</f>
        <v>0</v>
      </c>
      <c r="BL1998" s="20" t="s">
        <v>252</v>
      </c>
      <c r="BM1998" s="218" t="s">
        <v>1941</v>
      </c>
    </row>
    <row r="1999" s="2" customFormat="1">
      <c r="A1999" s="41"/>
      <c r="B1999" s="42"/>
      <c r="C1999" s="43"/>
      <c r="D1999" s="220" t="s">
        <v>162</v>
      </c>
      <c r="E1999" s="43"/>
      <c r="F1999" s="221" t="s">
        <v>1942</v>
      </c>
      <c r="G1999" s="43"/>
      <c r="H1999" s="43"/>
      <c r="I1999" s="222"/>
      <c r="J1999" s="43"/>
      <c r="K1999" s="43"/>
      <c r="L1999" s="47"/>
      <c r="M1999" s="223"/>
      <c r="N1999" s="224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162</v>
      </c>
      <c r="AU1999" s="20" t="s">
        <v>79</v>
      </c>
    </row>
    <row r="2000" s="13" customFormat="1">
      <c r="A2000" s="13"/>
      <c r="B2000" s="225"/>
      <c r="C2000" s="226"/>
      <c r="D2000" s="227" t="s">
        <v>164</v>
      </c>
      <c r="E2000" s="228" t="s">
        <v>19</v>
      </c>
      <c r="F2000" s="229" t="s">
        <v>1943</v>
      </c>
      <c r="G2000" s="226"/>
      <c r="H2000" s="228" t="s">
        <v>19</v>
      </c>
      <c r="I2000" s="230"/>
      <c r="J2000" s="226"/>
      <c r="K2000" s="226"/>
      <c r="L2000" s="231"/>
      <c r="M2000" s="232"/>
      <c r="N2000" s="233"/>
      <c r="O2000" s="233"/>
      <c r="P2000" s="233"/>
      <c r="Q2000" s="233"/>
      <c r="R2000" s="233"/>
      <c r="S2000" s="233"/>
      <c r="T2000" s="23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5" t="s">
        <v>164</v>
      </c>
      <c r="AU2000" s="235" t="s">
        <v>79</v>
      </c>
      <c r="AV2000" s="13" t="s">
        <v>77</v>
      </c>
      <c r="AW2000" s="13" t="s">
        <v>31</v>
      </c>
      <c r="AX2000" s="13" t="s">
        <v>69</v>
      </c>
      <c r="AY2000" s="235" t="s">
        <v>153</v>
      </c>
    </row>
    <row r="2001" s="14" customFormat="1">
      <c r="A2001" s="14"/>
      <c r="B2001" s="236"/>
      <c r="C2001" s="237"/>
      <c r="D2001" s="227" t="s">
        <v>164</v>
      </c>
      <c r="E2001" s="238" t="s">
        <v>19</v>
      </c>
      <c r="F2001" s="239" t="s">
        <v>1944</v>
      </c>
      <c r="G2001" s="237"/>
      <c r="H2001" s="240">
        <v>64.400000000000006</v>
      </c>
      <c r="I2001" s="241"/>
      <c r="J2001" s="237"/>
      <c r="K2001" s="237"/>
      <c r="L2001" s="242"/>
      <c r="M2001" s="243"/>
      <c r="N2001" s="244"/>
      <c r="O2001" s="244"/>
      <c r="P2001" s="244"/>
      <c r="Q2001" s="244"/>
      <c r="R2001" s="244"/>
      <c r="S2001" s="244"/>
      <c r="T2001" s="245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46" t="s">
        <v>164</v>
      </c>
      <c r="AU2001" s="246" t="s">
        <v>79</v>
      </c>
      <c r="AV2001" s="14" t="s">
        <v>79</v>
      </c>
      <c r="AW2001" s="14" t="s">
        <v>31</v>
      </c>
      <c r="AX2001" s="14" t="s">
        <v>69</v>
      </c>
      <c r="AY2001" s="246" t="s">
        <v>153</v>
      </c>
    </row>
    <row r="2002" s="15" customFormat="1">
      <c r="A2002" s="15"/>
      <c r="B2002" s="247"/>
      <c r="C2002" s="248"/>
      <c r="D2002" s="227" t="s">
        <v>164</v>
      </c>
      <c r="E2002" s="249" t="s">
        <v>19</v>
      </c>
      <c r="F2002" s="250" t="s">
        <v>167</v>
      </c>
      <c r="G2002" s="248"/>
      <c r="H2002" s="251">
        <v>64.400000000000006</v>
      </c>
      <c r="I2002" s="252"/>
      <c r="J2002" s="248"/>
      <c r="K2002" s="248"/>
      <c r="L2002" s="253"/>
      <c r="M2002" s="254"/>
      <c r="N2002" s="255"/>
      <c r="O2002" s="255"/>
      <c r="P2002" s="255"/>
      <c r="Q2002" s="255"/>
      <c r="R2002" s="255"/>
      <c r="S2002" s="255"/>
      <c r="T2002" s="256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57" t="s">
        <v>164</v>
      </c>
      <c r="AU2002" s="257" t="s">
        <v>79</v>
      </c>
      <c r="AV2002" s="15" t="s">
        <v>160</v>
      </c>
      <c r="AW2002" s="15" t="s">
        <v>31</v>
      </c>
      <c r="AX2002" s="15" t="s">
        <v>77</v>
      </c>
      <c r="AY2002" s="257" t="s">
        <v>153</v>
      </c>
    </row>
    <row r="2003" s="2" customFormat="1" ht="16.5" customHeight="1">
      <c r="A2003" s="41"/>
      <c r="B2003" s="42"/>
      <c r="C2003" s="258" t="s">
        <v>1945</v>
      </c>
      <c r="D2003" s="258" t="s">
        <v>253</v>
      </c>
      <c r="E2003" s="259" t="s">
        <v>1946</v>
      </c>
      <c r="F2003" s="260" t="s">
        <v>1947</v>
      </c>
      <c r="G2003" s="261" t="s">
        <v>371</v>
      </c>
      <c r="H2003" s="262">
        <v>70.840000000000003</v>
      </c>
      <c r="I2003" s="263"/>
      <c r="J2003" s="264">
        <f>ROUND(I2003*H2003,2)</f>
        <v>0</v>
      </c>
      <c r="K2003" s="260" t="s">
        <v>159</v>
      </c>
      <c r="L2003" s="265"/>
      <c r="M2003" s="266" t="s">
        <v>19</v>
      </c>
      <c r="N2003" s="267" t="s">
        <v>40</v>
      </c>
      <c r="O2003" s="87"/>
      <c r="P2003" s="216">
        <f>O2003*H2003</f>
        <v>0</v>
      </c>
      <c r="Q2003" s="216">
        <v>0.00012</v>
      </c>
      <c r="R2003" s="216">
        <f>Q2003*H2003</f>
        <v>0.0085008000000000011</v>
      </c>
      <c r="S2003" s="216">
        <v>0</v>
      </c>
      <c r="T2003" s="217">
        <f>S2003*H2003</f>
        <v>0</v>
      </c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R2003" s="218" t="s">
        <v>403</v>
      </c>
      <c r="AT2003" s="218" t="s">
        <v>253</v>
      </c>
      <c r="AU2003" s="218" t="s">
        <v>79</v>
      </c>
      <c r="AY2003" s="20" t="s">
        <v>153</v>
      </c>
      <c r="BE2003" s="219">
        <f>IF(N2003="základní",J2003,0)</f>
        <v>0</v>
      </c>
      <c r="BF2003" s="219">
        <f>IF(N2003="snížená",J2003,0)</f>
        <v>0</v>
      </c>
      <c r="BG2003" s="219">
        <f>IF(N2003="zákl. přenesená",J2003,0)</f>
        <v>0</v>
      </c>
      <c r="BH2003" s="219">
        <f>IF(N2003="sníž. přenesená",J2003,0)</f>
        <v>0</v>
      </c>
      <c r="BI2003" s="219">
        <f>IF(N2003="nulová",J2003,0)</f>
        <v>0</v>
      </c>
      <c r="BJ2003" s="20" t="s">
        <v>77</v>
      </c>
      <c r="BK2003" s="219">
        <f>ROUND(I2003*H2003,2)</f>
        <v>0</v>
      </c>
      <c r="BL2003" s="20" t="s">
        <v>252</v>
      </c>
      <c r="BM2003" s="218" t="s">
        <v>1948</v>
      </c>
    </row>
    <row r="2004" s="14" customFormat="1">
      <c r="A2004" s="14"/>
      <c r="B2004" s="236"/>
      <c r="C2004" s="237"/>
      <c r="D2004" s="227" t="s">
        <v>164</v>
      </c>
      <c r="E2004" s="237"/>
      <c r="F2004" s="239" t="s">
        <v>1949</v>
      </c>
      <c r="G2004" s="237"/>
      <c r="H2004" s="240">
        <v>70.840000000000003</v>
      </c>
      <c r="I2004" s="241"/>
      <c r="J2004" s="237"/>
      <c r="K2004" s="237"/>
      <c r="L2004" s="242"/>
      <c r="M2004" s="243"/>
      <c r="N2004" s="244"/>
      <c r="O2004" s="244"/>
      <c r="P2004" s="244"/>
      <c r="Q2004" s="244"/>
      <c r="R2004" s="244"/>
      <c r="S2004" s="244"/>
      <c r="T2004" s="245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46" t="s">
        <v>164</v>
      </c>
      <c r="AU2004" s="246" t="s">
        <v>79</v>
      </c>
      <c r="AV2004" s="14" t="s">
        <v>79</v>
      </c>
      <c r="AW2004" s="14" t="s">
        <v>4</v>
      </c>
      <c r="AX2004" s="14" t="s">
        <v>77</v>
      </c>
      <c r="AY2004" s="246" t="s">
        <v>153</v>
      </c>
    </row>
    <row r="2005" s="2" customFormat="1" ht="16.5" customHeight="1">
      <c r="A2005" s="41"/>
      <c r="B2005" s="42"/>
      <c r="C2005" s="207" t="s">
        <v>1950</v>
      </c>
      <c r="D2005" s="207" t="s">
        <v>155</v>
      </c>
      <c r="E2005" s="208" t="s">
        <v>1951</v>
      </c>
      <c r="F2005" s="209" t="s">
        <v>1952</v>
      </c>
      <c r="G2005" s="210" t="s">
        <v>371</v>
      </c>
      <c r="H2005" s="211">
        <v>111.24800000000001</v>
      </c>
      <c r="I2005" s="212"/>
      <c r="J2005" s="213">
        <f>ROUND(I2005*H2005,2)</f>
        <v>0</v>
      </c>
      <c r="K2005" s="209" t="s">
        <v>159</v>
      </c>
      <c r="L2005" s="47"/>
      <c r="M2005" s="214" t="s">
        <v>19</v>
      </c>
      <c r="N2005" s="215" t="s">
        <v>40</v>
      </c>
      <c r="O2005" s="87"/>
      <c r="P2005" s="216">
        <f>O2005*H2005</f>
        <v>0</v>
      </c>
      <c r="Q2005" s="216">
        <v>0</v>
      </c>
      <c r="R2005" s="216">
        <f>Q2005*H2005</f>
        <v>0</v>
      </c>
      <c r="S2005" s="216">
        <v>0.01174</v>
      </c>
      <c r="T2005" s="217">
        <f>S2005*H2005</f>
        <v>1.30605152</v>
      </c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R2005" s="218" t="s">
        <v>252</v>
      </c>
      <c r="AT2005" s="218" t="s">
        <v>155</v>
      </c>
      <c r="AU2005" s="218" t="s">
        <v>79</v>
      </c>
      <c r="AY2005" s="20" t="s">
        <v>153</v>
      </c>
      <c r="BE2005" s="219">
        <f>IF(N2005="základní",J2005,0)</f>
        <v>0</v>
      </c>
      <c r="BF2005" s="219">
        <f>IF(N2005="snížená",J2005,0)</f>
        <v>0</v>
      </c>
      <c r="BG2005" s="219">
        <f>IF(N2005="zákl. přenesená",J2005,0)</f>
        <v>0</v>
      </c>
      <c r="BH2005" s="219">
        <f>IF(N2005="sníž. přenesená",J2005,0)</f>
        <v>0</v>
      </c>
      <c r="BI2005" s="219">
        <f>IF(N2005="nulová",J2005,0)</f>
        <v>0</v>
      </c>
      <c r="BJ2005" s="20" t="s">
        <v>77</v>
      </c>
      <c r="BK2005" s="219">
        <f>ROUND(I2005*H2005,2)</f>
        <v>0</v>
      </c>
      <c r="BL2005" s="20" t="s">
        <v>252</v>
      </c>
      <c r="BM2005" s="218" t="s">
        <v>1953</v>
      </c>
    </row>
    <row r="2006" s="2" customFormat="1">
      <c r="A2006" s="41"/>
      <c r="B2006" s="42"/>
      <c r="C2006" s="43"/>
      <c r="D2006" s="220" t="s">
        <v>162</v>
      </c>
      <c r="E2006" s="43"/>
      <c r="F2006" s="221" t="s">
        <v>1954</v>
      </c>
      <c r="G2006" s="43"/>
      <c r="H2006" s="43"/>
      <c r="I2006" s="222"/>
      <c r="J2006" s="43"/>
      <c r="K2006" s="43"/>
      <c r="L2006" s="47"/>
      <c r="M2006" s="223"/>
      <c r="N2006" s="224"/>
      <c r="O2006" s="87"/>
      <c r="P2006" s="87"/>
      <c r="Q2006" s="87"/>
      <c r="R2006" s="87"/>
      <c r="S2006" s="87"/>
      <c r="T2006" s="88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T2006" s="20" t="s">
        <v>162</v>
      </c>
      <c r="AU2006" s="20" t="s">
        <v>79</v>
      </c>
    </row>
    <row r="2007" s="14" customFormat="1">
      <c r="A2007" s="14"/>
      <c r="B2007" s="236"/>
      <c r="C2007" s="237"/>
      <c r="D2007" s="227" t="s">
        <v>164</v>
      </c>
      <c r="E2007" s="238" t="s">
        <v>19</v>
      </c>
      <c r="F2007" s="239" t="s">
        <v>1955</v>
      </c>
      <c r="G2007" s="237"/>
      <c r="H2007" s="240">
        <v>111.24800000000001</v>
      </c>
      <c r="I2007" s="241"/>
      <c r="J2007" s="237"/>
      <c r="K2007" s="237"/>
      <c r="L2007" s="242"/>
      <c r="M2007" s="243"/>
      <c r="N2007" s="244"/>
      <c r="O2007" s="244"/>
      <c r="P2007" s="244"/>
      <c r="Q2007" s="244"/>
      <c r="R2007" s="244"/>
      <c r="S2007" s="244"/>
      <c r="T2007" s="24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6" t="s">
        <v>164</v>
      </c>
      <c r="AU2007" s="246" t="s">
        <v>79</v>
      </c>
      <c r="AV2007" s="14" t="s">
        <v>79</v>
      </c>
      <c r="AW2007" s="14" t="s">
        <v>31</v>
      </c>
      <c r="AX2007" s="14" t="s">
        <v>69</v>
      </c>
      <c r="AY2007" s="246" t="s">
        <v>153</v>
      </c>
    </row>
    <row r="2008" s="15" customFormat="1">
      <c r="A2008" s="15"/>
      <c r="B2008" s="247"/>
      <c r="C2008" s="248"/>
      <c r="D2008" s="227" t="s">
        <v>164</v>
      </c>
      <c r="E2008" s="249" t="s">
        <v>19</v>
      </c>
      <c r="F2008" s="250" t="s">
        <v>167</v>
      </c>
      <c r="G2008" s="248"/>
      <c r="H2008" s="251">
        <v>111.24800000000001</v>
      </c>
      <c r="I2008" s="252"/>
      <c r="J2008" s="248"/>
      <c r="K2008" s="248"/>
      <c r="L2008" s="253"/>
      <c r="M2008" s="254"/>
      <c r="N2008" s="255"/>
      <c r="O2008" s="255"/>
      <c r="P2008" s="255"/>
      <c r="Q2008" s="255"/>
      <c r="R2008" s="255"/>
      <c r="S2008" s="255"/>
      <c r="T2008" s="256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57" t="s">
        <v>164</v>
      </c>
      <c r="AU2008" s="257" t="s">
        <v>79</v>
      </c>
      <c r="AV2008" s="15" t="s">
        <v>160</v>
      </c>
      <c r="AW2008" s="15" t="s">
        <v>31</v>
      </c>
      <c r="AX2008" s="15" t="s">
        <v>77</v>
      </c>
      <c r="AY2008" s="257" t="s">
        <v>153</v>
      </c>
    </row>
    <row r="2009" s="2" customFormat="1" ht="24.15" customHeight="1">
      <c r="A2009" s="41"/>
      <c r="B2009" s="42"/>
      <c r="C2009" s="207" t="s">
        <v>1956</v>
      </c>
      <c r="D2009" s="207" t="s">
        <v>155</v>
      </c>
      <c r="E2009" s="208" t="s">
        <v>1957</v>
      </c>
      <c r="F2009" s="209" t="s">
        <v>1958</v>
      </c>
      <c r="G2009" s="210" t="s">
        <v>371</v>
      </c>
      <c r="H2009" s="211">
        <v>5.4000000000000004</v>
      </c>
      <c r="I2009" s="212"/>
      <c r="J2009" s="213">
        <f>ROUND(I2009*H2009,2)</f>
        <v>0</v>
      </c>
      <c r="K2009" s="209" t="s">
        <v>159</v>
      </c>
      <c r="L2009" s="47"/>
      <c r="M2009" s="214" t="s">
        <v>19</v>
      </c>
      <c r="N2009" s="215" t="s">
        <v>40</v>
      </c>
      <c r="O2009" s="87"/>
      <c r="P2009" s="216">
        <f>O2009*H2009</f>
        <v>0</v>
      </c>
      <c r="Q2009" s="216">
        <v>0.00058</v>
      </c>
      <c r="R2009" s="216">
        <f>Q2009*H2009</f>
        <v>0.0031320000000000002</v>
      </c>
      <c r="S2009" s="216">
        <v>0</v>
      </c>
      <c r="T2009" s="217">
        <f>S2009*H2009</f>
        <v>0</v>
      </c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R2009" s="218" t="s">
        <v>252</v>
      </c>
      <c r="AT2009" s="218" t="s">
        <v>155</v>
      </c>
      <c r="AU2009" s="218" t="s">
        <v>79</v>
      </c>
      <c r="AY2009" s="20" t="s">
        <v>153</v>
      </c>
      <c r="BE2009" s="219">
        <f>IF(N2009="základní",J2009,0)</f>
        <v>0</v>
      </c>
      <c r="BF2009" s="219">
        <f>IF(N2009="snížená",J2009,0)</f>
        <v>0</v>
      </c>
      <c r="BG2009" s="219">
        <f>IF(N2009="zákl. přenesená",J2009,0)</f>
        <v>0</v>
      </c>
      <c r="BH2009" s="219">
        <f>IF(N2009="sníž. přenesená",J2009,0)</f>
        <v>0</v>
      </c>
      <c r="BI2009" s="219">
        <f>IF(N2009="nulová",J2009,0)</f>
        <v>0</v>
      </c>
      <c r="BJ2009" s="20" t="s">
        <v>77</v>
      </c>
      <c r="BK2009" s="219">
        <f>ROUND(I2009*H2009,2)</f>
        <v>0</v>
      </c>
      <c r="BL2009" s="20" t="s">
        <v>252</v>
      </c>
      <c r="BM2009" s="218" t="s">
        <v>1959</v>
      </c>
    </row>
    <row r="2010" s="2" customFormat="1">
      <c r="A2010" s="41"/>
      <c r="B2010" s="42"/>
      <c r="C2010" s="43"/>
      <c r="D2010" s="220" t="s">
        <v>162</v>
      </c>
      <c r="E2010" s="43"/>
      <c r="F2010" s="221" t="s">
        <v>1960</v>
      </c>
      <c r="G2010" s="43"/>
      <c r="H2010" s="43"/>
      <c r="I2010" s="222"/>
      <c r="J2010" s="43"/>
      <c r="K2010" s="43"/>
      <c r="L2010" s="47"/>
      <c r="M2010" s="223"/>
      <c r="N2010" s="224"/>
      <c r="O2010" s="87"/>
      <c r="P2010" s="87"/>
      <c r="Q2010" s="87"/>
      <c r="R2010" s="87"/>
      <c r="S2010" s="87"/>
      <c r="T2010" s="88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T2010" s="20" t="s">
        <v>162</v>
      </c>
      <c r="AU2010" s="20" t="s">
        <v>79</v>
      </c>
    </row>
    <row r="2011" s="13" customFormat="1">
      <c r="A2011" s="13"/>
      <c r="B2011" s="225"/>
      <c r="C2011" s="226"/>
      <c r="D2011" s="227" t="s">
        <v>164</v>
      </c>
      <c r="E2011" s="228" t="s">
        <v>19</v>
      </c>
      <c r="F2011" s="229" t="s">
        <v>624</v>
      </c>
      <c r="G2011" s="226"/>
      <c r="H2011" s="228" t="s">
        <v>19</v>
      </c>
      <c r="I2011" s="230"/>
      <c r="J2011" s="226"/>
      <c r="K2011" s="226"/>
      <c r="L2011" s="231"/>
      <c r="M2011" s="232"/>
      <c r="N2011" s="233"/>
      <c r="O2011" s="233"/>
      <c r="P2011" s="233"/>
      <c r="Q2011" s="233"/>
      <c r="R2011" s="233"/>
      <c r="S2011" s="233"/>
      <c r="T2011" s="234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5" t="s">
        <v>164</v>
      </c>
      <c r="AU2011" s="235" t="s">
        <v>79</v>
      </c>
      <c r="AV2011" s="13" t="s">
        <v>77</v>
      </c>
      <c r="AW2011" s="13" t="s">
        <v>31</v>
      </c>
      <c r="AX2011" s="13" t="s">
        <v>69</v>
      </c>
      <c r="AY2011" s="235" t="s">
        <v>153</v>
      </c>
    </row>
    <row r="2012" s="14" customFormat="1">
      <c r="A2012" s="14"/>
      <c r="B2012" s="236"/>
      <c r="C2012" s="237"/>
      <c r="D2012" s="227" t="s">
        <v>164</v>
      </c>
      <c r="E2012" s="238" t="s">
        <v>19</v>
      </c>
      <c r="F2012" s="239" t="s">
        <v>1961</v>
      </c>
      <c r="G2012" s="237"/>
      <c r="H2012" s="240">
        <v>5.4000000000000004</v>
      </c>
      <c r="I2012" s="241"/>
      <c r="J2012" s="237"/>
      <c r="K2012" s="237"/>
      <c r="L2012" s="242"/>
      <c r="M2012" s="243"/>
      <c r="N2012" s="244"/>
      <c r="O2012" s="244"/>
      <c r="P2012" s="244"/>
      <c r="Q2012" s="244"/>
      <c r="R2012" s="244"/>
      <c r="S2012" s="244"/>
      <c r="T2012" s="245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6" t="s">
        <v>164</v>
      </c>
      <c r="AU2012" s="246" t="s">
        <v>79</v>
      </c>
      <c r="AV2012" s="14" t="s">
        <v>79</v>
      </c>
      <c r="AW2012" s="14" t="s">
        <v>31</v>
      </c>
      <c r="AX2012" s="14" t="s">
        <v>69</v>
      </c>
      <c r="AY2012" s="246" t="s">
        <v>153</v>
      </c>
    </row>
    <row r="2013" s="16" customFormat="1">
      <c r="A2013" s="16"/>
      <c r="B2013" s="268"/>
      <c r="C2013" s="269"/>
      <c r="D2013" s="227" t="s">
        <v>164</v>
      </c>
      <c r="E2013" s="270" t="s">
        <v>19</v>
      </c>
      <c r="F2013" s="271" t="s">
        <v>571</v>
      </c>
      <c r="G2013" s="269"/>
      <c r="H2013" s="272">
        <v>5.4000000000000004</v>
      </c>
      <c r="I2013" s="273"/>
      <c r="J2013" s="269"/>
      <c r="K2013" s="269"/>
      <c r="L2013" s="274"/>
      <c r="M2013" s="275"/>
      <c r="N2013" s="276"/>
      <c r="O2013" s="276"/>
      <c r="P2013" s="276"/>
      <c r="Q2013" s="276"/>
      <c r="R2013" s="276"/>
      <c r="S2013" s="276"/>
      <c r="T2013" s="277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T2013" s="278" t="s">
        <v>164</v>
      </c>
      <c r="AU2013" s="278" t="s">
        <v>79</v>
      </c>
      <c r="AV2013" s="16" t="s">
        <v>173</v>
      </c>
      <c r="AW2013" s="16" t="s">
        <v>31</v>
      </c>
      <c r="AX2013" s="16" t="s">
        <v>69</v>
      </c>
      <c r="AY2013" s="278" t="s">
        <v>153</v>
      </c>
    </row>
    <row r="2014" s="15" customFormat="1">
      <c r="A2014" s="15"/>
      <c r="B2014" s="247"/>
      <c r="C2014" s="248"/>
      <c r="D2014" s="227" t="s">
        <v>164</v>
      </c>
      <c r="E2014" s="249" t="s">
        <v>19</v>
      </c>
      <c r="F2014" s="250" t="s">
        <v>167</v>
      </c>
      <c r="G2014" s="248"/>
      <c r="H2014" s="251">
        <v>5.4000000000000004</v>
      </c>
      <c r="I2014" s="252"/>
      <c r="J2014" s="248"/>
      <c r="K2014" s="248"/>
      <c r="L2014" s="253"/>
      <c r="M2014" s="254"/>
      <c r="N2014" s="255"/>
      <c r="O2014" s="255"/>
      <c r="P2014" s="255"/>
      <c r="Q2014" s="255"/>
      <c r="R2014" s="255"/>
      <c r="S2014" s="255"/>
      <c r="T2014" s="256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57" t="s">
        <v>164</v>
      </c>
      <c r="AU2014" s="257" t="s">
        <v>79</v>
      </c>
      <c r="AV2014" s="15" t="s">
        <v>160</v>
      </c>
      <c r="AW2014" s="15" t="s">
        <v>31</v>
      </c>
      <c r="AX2014" s="15" t="s">
        <v>77</v>
      </c>
      <c r="AY2014" s="257" t="s">
        <v>153</v>
      </c>
    </row>
    <row r="2015" s="2" customFormat="1" ht="16.5" customHeight="1">
      <c r="A2015" s="41"/>
      <c r="B2015" s="42"/>
      <c r="C2015" s="258" t="s">
        <v>1962</v>
      </c>
      <c r="D2015" s="258" t="s">
        <v>253</v>
      </c>
      <c r="E2015" s="259" t="s">
        <v>1963</v>
      </c>
      <c r="F2015" s="260" t="s">
        <v>1964</v>
      </c>
      <c r="G2015" s="261" t="s">
        <v>371</v>
      </c>
      <c r="H2015" s="262">
        <v>5.9400000000000004</v>
      </c>
      <c r="I2015" s="263"/>
      <c r="J2015" s="264">
        <f>ROUND(I2015*H2015,2)</f>
        <v>0</v>
      </c>
      <c r="K2015" s="260" t="s">
        <v>159</v>
      </c>
      <c r="L2015" s="265"/>
      <c r="M2015" s="266" t="s">
        <v>19</v>
      </c>
      <c r="N2015" s="267" t="s">
        <v>40</v>
      </c>
      <c r="O2015" s="87"/>
      <c r="P2015" s="216">
        <f>O2015*H2015</f>
        <v>0</v>
      </c>
      <c r="Q2015" s="216">
        <v>0.00264</v>
      </c>
      <c r="R2015" s="216">
        <f>Q2015*H2015</f>
        <v>0.0156816</v>
      </c>
      <c r="S2015" s="216">
        <v>0</v>
      </c>
      <c r="T2015" s="217">
        <f>S2015*H2015</f>
        <v>0</v>
      </c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R2015" s="218" t="s">
        <v>403</v>
      </c>
      <c r="AT2015" s="218" t="s">
        <v>253</v>
      </c>
      <c r="AU2015" s="218" t="s">
        <v>79</v>
      </c>
      <c r="AY2015" s="20" t="s">
        <v>153</v>
      </c>
      <c r="BE2015" s="219">
        <f>IF(N2015="základní",J2015,0)</f>
        <v>0</v>
      </c>
      <c r="BF2015" s="219">
        <f>IF(N2015="snížená",J2015,0)</f>
        <v>0</v>
      </c>
      <c r="BG2015" s="219">
        <f>IF(N2015="zákl. přenesená",J2015,0)</f>
        <v>0</v>
      </c>
      <c r="BH2015" s="219">
        <f>IF(N2015="sníž. přenesená",J2015,0)</f>
        <v>0</v>
      </c>
      <c r="BI2015" s="219">
        <f>IF(N2015="nulová",J2015,0)</f>
        <v>0</v>
      </c>
      <c r="BJ2015" s="20" t="s">
        <v>77</v>
      </c>
      <c r="BK2015" s="219">
        <f>ROUND(I2015*H2015,2)</f>
        <v>0</v>
      </c>
      <c r="BL2015" s="20" t="s">
        <v>252</v>
      </c>
      <c r="BM2015" s="218" t="s">
        <v>1965</v>
      </c>
    </row>
    <row r="2016" s="14" customFormat="1">
      <c r="A2016" s="14"/>
      <c r="B2016" s="236"/>
      <c r="C2016" s="237"/>
      <c r="D2016" s="227" t="s">
        <v>164</v>
      </c>
      <c r="E2016" s="237"/>
      <c r="F2016" s="239" t="s">
        <v>1966</v>
      </c>
      <c r="G2016" s="237"/>
      <c r="H2016" s="240">
        <v>5.9400000000000004</v>
      </c>
      <c r="I2016" s="241"/>
      <c r="J2016" s="237"/>
      <c r="K2016" s="237"/>
      <c r="L2016" s="242"/>
      <c r="M2016" s="243"/>
      <c r="N2016" s="244"/>
      <c r="O2016" s="244"/>
      <c r="P2016" s="244"/>
      <c r="Q2016" s="244"/>
      <c r="R2016" s="244"/>
      <c r="S2016" s="244"/>
      <c r="T2016" s="245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46" t="s">
        <v>164</v>
      </c>
      <c r="AU2016" s="246" t="s">
        <v>79</v>
      </c>
      <c r="AV2016" s="14" t="s">
        <v>79</v>
      </c>
      <c r="AW2016" s="14" t="s">
        <v>4</v>
      </c>
      <c r="AX2016" s="14" t="s">
        <v>77</v>
      </c>
      <c r="AY2016" s="246" t="s">
        <v>153</v>
      </c>
    </row>
    <row r="2017" s="2" customFormat="1" ht="24.15" customHeight="1">
      <c r="A2017" s="41"/>
      <c r="B2017" s="42"/>
      <c r="C2017" s="207" t="s">
        <v>1967</v>
      </c>
      <c r="D2017" s="207" t="s">
        <v>155</v>
      </c>
      <c r="E2017" s="208" t="s">
        <v>1968</v>
      </c>
      <c r="F2017" s="209" t="s">
        <v>1969</v>
      </c>
      <c r="G2017" s="210" t="s">
        <v>371</v>
      </c>
      <c r="H2017" s="211">
        <v>75.689999999999998</v>
      </c>
      <c r="I2017" s="212"/>
      <c r="J2017" s="213">
        <f>ROUND(I2017*H2017,2)</f>
        <v>0</v>
      </c>
      <c r="K2017" s="209" t="s">
        <v>159</v>
      </c>
      <c r="L2017" s="47"/>
      <c r="M2017" s="214" t="s">
        <v>19</v>
      </c>
      <c r="N2017" s="215" t="s">
        <v>40</v>
      </c>
      <c r="O2017" s="87"/>
      <c r="P2017" s="216">
        <f>O2017*H2017</f>
        <v>0</v>
      </c>
      <c r="Q2017" s="216">
        <v>0.00073999999999999999</v>
      </c>
      <c r="R2017" s="216">
        <f>Q2017*H2017</f>
        <v>0.056010600000000001</v>
      </c>
      <c r="S2017" s="216">
        <v>0</v>
      </c>
      <c r="T2017" s="217">
        <f>S2017*H2017</f>
        <v>0</v>
      </c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R2017" s="218" t="s">
        <v>252</v>
      </c>
      <c r="AT2017" s="218" t="s">
        <v>155</v>
      </c>
      <c r="AU2017" s="218" t="s">
        <v>79</v>
      </c>
      <c r="AY2017" s="20" t="s">
        <v>153</v>
      </c>
      <c r="BE2017" s="219">
        <f>IF(N2017="základní",J2017,0)</f>
        <v>0</v>
      </c>
      <c r="BF2017" s="219">
        <f>IF(N2017="snížená",J2017,0)</f>
        <v>0</v>
      </c>
      <c r="BG2017" s="219">
        <f>IF(N2017="zákl. přenesená",J2017,0)</f>
        <v>0</v>
      </c>
      <c r="BH2017" s="219">
        <f>IF(N2017="sníž. přenesená",J2017,0)</f>
        <v>0</v>
      </c>
      <c r="BI2017" s="219">
        <f>IF(N2017="nulová",J2017,0)</f>
        <v>0</v>
      </c>
      <c r="BJ2017" s="20" t="s">
        <v>77</v>
      </c>
      <c r="BK2017" s="219">
        <f>ROUND(I2017*H2017,2)</f>
        <v>0</v>
      </c>
      <c r="BL2017" s="20" t="s">
        <v>252</v>
      </c>
      <c r="BM2017" s="218" t="s">
        <v>1970</v>
      </c>
    </row>
    <row r="2018" s="2" customFormat="1">
      <c r="A2018" s="41"/>
      <c r="B2018" s="42"/>
      <c r="C2018" s="43"/>
      <c r="D2018" s="220" t="s">
        <v>162</v>
      </c>
      <c r="E2018" s="43"/>
      <c r="F2018" s="221" t="s">
        <v>1971</v>
      </c>
      <c r="G2018" s="43"/>
      <c r="H2018" s="43"/>
      <c r="I2018" s="222"/>
      <c r="J2018" s="43"/>
      <c r="K2018" s="43"/>
      <c r="L2018" s="47"/>
      <c r="M2018" s="223"/>
      <c r="N2018" s="224"/>
      <c r="O2018" s="87"/>
      <c r="P2018" s="87"/>
      <c r="Q2018" s="87"/>
      <c r="R2018" s="87"/>
      <c r="S2018" s="87"/>
      <c r="T2018" s="88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T2018" s="20" t="s">
        <v>162</v>
      </c>
      <c r="AU2018" s="20" t="s">
        <v>79</v>
      </c>
    </row>
    <row r="2019" s="13" customFormat="1">
      <c r="A2019" s="13"/>
      <c r="B2019" s="225"/>
      <c r="C2019" s="226"/>
      <c r="D2019" s="227" t="s">
        <v>164</v>
      </c>
      <c r="E2019" s="228" t="s">
        <v>19</v>
      </c>
      <c r="F2019" s="229" t="s">
        <v>1972</v>
      </c>
      <c r="G2019" s="226"/>
      <c r="H2019" s="228" t="s">
        <v>19</v>
      </c>
      <c r="I2019" s="230"/>
      <c r="J2019" s="226"/>
      <c r="K2019" s="226"/>
      <c r="L2019" s="231"/>
      <c r="M2019" s="232"/>
      <c r="N2019" s="233"/>
      <c r="O2019" s="233"/>
      <c r="P2019" s="233"/>
      <c r="Q2019" s="233"/>
      <c r="R2019" s="233"/>
      <c r="S2019" s="233"/>
      <c r="T2019" s="23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5" t="s">
        <v>164</v>
      </c>
      <c r="AU2019" s="235" t="s">
        <v>79</v>
      </c>
      <c r="AV2019" s="13" t="s">
        <v>77</v>
      </c>
      <c r="AW2019" s="13" t="s">
        <v>31</v>
      </c>
      <c r="AX2019" s="13" t="s">
        <v>69</v>
      </c>
      <c r="AY2019" s="235" t="s">
        <v>153</v>
      </c>
    </row>
    <row r="2020" s="13" customFormat="1">
      <c r="A2020" s="13"/>
      <c r="B2020" s="225"/>
      <c r="C2020" s="226"/>
      <c r="D2020" s="227" t="s">
        <v>164</v>
      </c>
      <c r="E2020" s="228" t="s">
        <v>19</v>
      </c>
      <c r="F2020" s="229" t="s">
        <v>364</v>
      </c>
      <c r="G2020" s="226"/>
      <c r="H2020" s="228" t="s">
        <v>19</v>
      </c>
      <c r="I2020" s="230"/>
      <c r="J2020" s="226"/>
      <c r="K2020" s="226"/>
      <c r="L2020" s="231"/>
      <c r="M2020" s="232"/>
      <c r="N2020" s="233"/>
      <c r="O2020" s="233"/>
      <c r="P2020" s="233"/>
      <c r="Q2020" s="233"/>
      <c r="R2020" s="233"/>
      <c r="S2020" s="233"/>
      <c r="T2020" s="23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35" t="s">
        <v>164</v>
      </c>
      <c r="AU2020" s="235" t="s">
        <v>79</v>
      </c>
      <c r="AV2020" s="13" t="s">
        <v>77</v>
      </c>
      <c r="AW2020" s="13" t="s">
        <v>31</v>
      </c>
      <c r="AX2020" s="13" t="s">
        <v>69</v>
      </c>
      <c r="AY2020" s="235" t="s">
        <v>153</v>
      </c>
    </row>
    <row r="2021" s="14" customFormat="1">
      <c r="A2021" s="14"/>
      <c r="B2021" s="236"/>
      <c r="C2021" s="237"/>
      <c r="D2021" s="227" t="s">
        <v>164</v>
      </c>
      <c r="E2021" s="238" t="s">
        <v>19</v>
      </c>
      <c r="F2021" s="239" t="s">
        <v>1973</v>
      </c>
      <c r="G2021" s="237"/>
      <c r="H2021" s="240">
        <v>28.32</v>
      </c>
      <c r="I2021" s="241"/>
      <c r="J2021" s="237"/>
      <c r="K2021" s="237"/>
      <c r="L2021" s="242"/>
      <c r="M2021" s="243"/>
      <c r="N2021" s="244"/>
      <c r="O2021" s="244"/>
      <c r="P2021" s="244"/>
      <c r="Q2021" s="244"/>
      <c r="R2021" s="244"/>
      <c r="S2021" s="244"/>
      <c r="T2021" s="245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46" t="s">
        <v>164</v>
      </c>
      <c r="AU2021" s="246" t="s">
        <v>79</v>
      </c>
      <c r="AV2021" s="14" t="s">
        <v>79</v>
      </c>
      <c r="AW2021" s="14" t="s">
        <v>31</v>
      </c>
      <c r="AX2021" s="14" t="s">
        <v>69</v>
      </c>
      <c r="AY2021" s="246" t="s">
        <v>153</v>
      </c>
    </row>
    <row r="2022" s="13" customFormat="1">
      <c r="A2022" s="13"/>
      <c r="B2022" s="225"/>
      <c r="C2022" s="226"/>
      <c r="D2022" s="227" t="s">
        <v>164</v>
      </c>
      <c r="E2022" s="228" t="s">
        <v>19</v>
      </c>
      <c r="F2022" s="229" t="s">
        <v>551</v>
      </c>
      <c r="G2022" s="226"/>
      <c r="H2022" s="228" t="s">
        <v>19</v>
      </c>
      <c r="I2022" s="230"/>
      <c r="J2022" s="226"/>
      <c r="K2022" s="226"/>
      <c r="L2022" s="231"/>
      <c r="M2022" s="232"/>
      <c r="N2022" s="233"/>
      <c r="O2022" s="233"/>
      <c r="P2022" s="233"/>
      <c r="Q2022" s="233"/>
      <c r="R2022" s="233"/>
      <c r="S2022" s="233"/>
      <c r="T2022" s="23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5" t="s">
        <v>164</v>
      </c>
      <c r="AU2022" s="235" t="s">
        <v>79</v>
      </c>
      <c r="AV2022" s="13" t="s">
        <v>77</v>
      </c>
      <c r="AW2022" s="13" t="s">
        <v>31</v>
      </c>
      <c r="AX2022" s="13" t="s">
        <v>69</v>
      </c>
      <c r="AY2022" s="235" t="s">
        <v>153</v>
      </c>
    </row>
    <row r="2023" s="14" customFormat="1">
      <c r="A2023" s="14"/>
      <c r="B2023" s="236"/>
      <c r="C2023" s="237"/>
      <c r="D2023" s="227" t="s">
        <v>164</v>
      </c>
      <c r="E2023" s="238" t="s">
        <v>19</v>
      </c>
      <c r="F2023" s="239" t="s">
        <v>1582</v>
      </c>
      <c r="G2023" s="237"/>
      <c r="H2023" s="240">
        <v>3</v>
      </c>
      <c r="I2023" s="241"/>
      <c r="J2023" s="237"/>
      <c r="K2023" s="237"/>
      <c r="L2023" s="242"/>
      <c r="M2023" s="243"/>
      <c r="N2023" s="244"/>
      <c r="O2023" s="244"/>
      <c r="P2023" s="244"/>
      <c r="Q2023" s="244"/>
      <c r="R2023" s="244"/>
      <c r="S2023" s="244"/>
      <c r="T2023" s="245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46" t="s">
        <v>164</v>
      </c>
      <c r="AU2023" s="246" t="s">
        <v>79</v>
      </c>
      <c r="AV2023" s="14" t="s">
        <v>79</v>
      </c>
      <c r="AW2023" s="14" t="s">
        <v>31</v>
      </c>
      <c r="AX2023" s="14" t="s">
        <v>69</v>
      </c>
      <c r="AY2023" s="246" t="s">
        <v>153</v>
      </c>
    </row>
    <row r="2024" s="13" customFormat="1">
      <c r="A2024" s="13"/>
      <c r="B2024" s="225"/>
      <c r="C2024" s="226"/>
      <c r="D2024" s="227" t="s">
        <v>164</v>
      </c>
      <c r="E2024" s="228" t="s">
        <v>19</v>
      </c>
      <c r="F2024" s="229" t="s">
        <v>553</v>
      </c>
      <c r="G2024" s="226"/>
      <c r="H2024" s="228" t="s">
        <v>19</v>
      </c>
      <c r="I2024" s="230"/>
      <c r="J2024" s="226"/>
      <c r="K2024" s="226"/>
      <c r="L2024" s="231"/>
      <c r="M2024" s="232"/>
      <c r="N2024" s="233"/>
      <c r="O2024" s="233"/>
      <c r="P2024" s="233"/>
      <c r="Q2024" s="233"/>
      <c r="R2024" s="233"/>
      <c r="S2024" s="233"/>
      <c r="T2024" s="23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5" t="s">
        <v>164</v>
      </c>
      <c r="AU2024" s="235" t="s">
        <v>79</v>
      </c>
      <c r="AV2024" s="13" t="s">
        <v>77</v>
      </c>
      <c r="AW2024" s="13" t="s">
        <v>31</v>
      </c>
      <c r="AX2024" s="13" t="s">
        <v>69</v>
      </c>
      <c r="AY2024" s="235" t="s">
        <v>153</v>
      </c>
    </row>
    <row r="2025" s="14" customFormat="1">
      <c r="A2025" s="14"/>
      <c r="B2025" s="236"/>
      <c r="C2025" s="237"/>
      <c r="D2025" s="227" t="s">
        <v>164</v>
      </c>
      <c r="E2025" s="238" t="s">
        <v>19</v>
      </c>
      <c r="F2025" s="239" t="s">
        <v>1974</v>
      </c>
      <c r="G2025" s="237"/>
      <c r="H2025" s="240">
        <v>11.220000000000001</v>
      </c>
      <c r="I2025" s="241"/>
      <c r="J2025" s="237"/>
      <c r="K2025" s="237"/>
      <c r="L2025" s="242"/>
      <c r="M2025" s="243"/>
      <c r="N2025" s="244"/>
      <c r="O2025" s="244"/>
      <c r="P2025" s="244"/>
      <c r="Q2025" s="244"/>
      <c r="R2025" s="244"/>
      <c r="S2025" s="244"/>
      <c r="T2025" s="245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46" t="s">
        <v>164</v>
      </c>
      <c r="AU2025" s="246" t="s">
        <v>79</v>
      </c>
      <c r="AV2025" s="14" t="s">
        <v>79</v>
      </c>
      <c r="AW2025" s="14" t="s">
        <v>31</v>
      </c>
      <c r="AX2025" s="14" t="s">
        <v>69</v>
      </c>
      <c r="AY2025" s="246" t="s">
        <v>153</v>
      </c>
    </row>
    <row r="2026" s="13" customFormat="1">
      <c r="A2026" s="13"/>
      <c r="B2026" s="225"/>
      <c r="C2026" s="226"/>
      <c r="D2026" s="227" t="s">
        <v>164</v>
      </c>
      <c r="E2026" s="228" t="s">
        <v>19</v>
      </c>
      <c r="F2026" s="229" t="s">
        <v>559</v>
      </c>
      <c r="G2026" s="226"/>
      <c r="H2026" s="228" t="s">
        <v>19</v>
      </c>
      <c r="I2026" s="230"/>
      <c r="J2026" s="226"/>
      <c r="K2026" s="226"/>
      <c r="L2026" s="231"/>
      <c r="M2026" s="232"/>
      <c r="N2026" s="233"/>
      <c r="O2026" s="233"/>
      <c r="P2026" s="233"/>
      <c r="Q2026" s="233"/>
      <c r="R2026" s="233"/>
      <c r="S2026" s="233"/>
      <c r="T2026" s="23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5" t="s">
        <v>164</v>
      </c>
      <c r="AU2026" s="235" t="s">
        <v>79</v>
      </c>
      <c r="AV2026" s="13" t="s">
        <v>77</v>
      </c>
      <c r="AW2026" s="13" t="s">
        <v>31</v>
      </c>
      <c r="AX2026" s="13" t="s">
        <v>69</v>
      </c>
      <c r="AY2026" s="235" t="s">
        <v>153</v>
      </c>
    </row>
    <row r="2027" s="14" customFormat="1">
      <c r="A2027" s="14"/>
      <c r="B2027" s="236"/>
      <c r="C2027" s="237"/>
      <c r="D2027" s="227" t="s">
        <v>164</v>
      </c>
      <c r="E2027" s="238" t="s">
        <v>19</v>
      </c>
      <c r="F2027" s="239" t="s">
        <v>1975</v>
      </c>
      <c r="G2027" s="237"/>
      <c r="H2027" s="240">
        <v>10.156000000000001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6" t="s">
        <v>164</v>
      </c>
      <c r="AU2027" s="246" t="s">
        <v>79</v>
      </c>
      <c r="AV2027" s="14" t="s">
        <v>79</v>
      </c>
      <c r="AW2027" s="14" t="s">
        <v>31</v>
      </c>
      <c r="AX2027" s="14" t="s">
        <v>69</v>
      </c>
      <c r="AY2027" s="246" t="s">
        <v>153</v>
      </c>
    </row>
    <row r="2028" s="13" customFormat="1">
      <c r="A2028" s="13"/>
      <c r="B2028" s="225"/>
      <c r="C2028" s="226"/>
      <c r="D2028" s="227" t="s">
        <v>164</v>
      </c>
      <c r="E2028" s="228" t="s">
        <v>19</v>
      </c>
      <c r="F2028" s="229" t="s">
        <v>561</v>
      </c>
      <c r="G2028" s="226"/>
      <c r="H2028" s="228" t="s">
        <v>19</v>
      </c>
      <c r="I2028" s="230"/>
      <c r="J2028" s="226"/>
      <c r="K2028" s="226"/>
      <c r="L2028" s="231"/>
      <c r="M2028" s="232"/>
      <c r="N2028" s="233"/>
      <c r="O2028" s="233"/>
      <c r="P2028" s="233"/>
      <c r="Q2028" s="233"/>
      <c r="R2028" s="233"/>
      <c r="S2028" s="233"/>
      <c r="T2028" s="234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35" t="s">
        <v>164</v>
      </c>
      <c r="AU2028" s="235" t="s">
        <v>79</v>
      </c>
      <c r="AV2028" s="13" t="s">
        <v>77</v>
      </c>
      <c r="AW2028" s="13" t="s">
        <v>31</v>
      </c>
      <c r="AX2028" s="13" t="s">
        <v>69</v>
      </c>
      <c r="AY2028" s="235" t="s">
        <v>153</v>
      </c>
    </row>
    <row r="2029" s="14" customFormat="1">
      <c r="A2029" s="14"/>
      <c r="B2029" s="236"/>
      <c r="C2029" s="237"/>
      <c r="D2029" s="227" t="s">
        <v>164</v>
      </c>
      <c r="E2029" s="238" t="s">
        <v>19</v>
      </c>
      <c r="F2029" s="239" t="s">
        <v>1976</v>
      </c>
      <c r="G2029" s="237"/>
      <c r="H2029" s="240">
        <v>22.994</v>
      </c>
      <c r="I2029" s="241"/>
      <c r="J2029" s="237"/>
      <c r="K2029" s="237"/>
      <c r="L2029" s="242"/>
      <c r="M2029" s="243"/>
      <c r="N2029" s="244"/>
      <c r="O2029" s="244"/>
      <c r="P2029" s="244"/>
      <c r="Q2029" s="244"/>
      <c r="R2029" s="244"/>
      <c r="S2029" s="244"/>
      <c r="T2029" s="245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46" t="s">
        <v>164</v>
      </c>
      <c r="AU2029" s="246" t="s">
        <v>79</v>
      </c>
      <c r="AV2029" s="14" t="s">
        <v>79</v>
      </c>
      <c r="AW2029" s="14" t="s">
        <v>31</v>
      </c>
      <c r="AX2029" s="14" t="s">
        <v>69</v>
      </c>
      <c r="AY2029" s="246" t="s">
        <v>153</v>
      </c>
    </row>
    <row r="2030" s="15" customFormat="1">
      <c r="A2030" s="15"/>
      <c r="B2030" s="247"/>
      <c r="C2030" s="248"/>
      <c r="D2030" s="227" t="s">
        <v>164</v>
      </c>
      <c r="E2030" s="249" t="s">
        <v>19</v>
      </c>
      <c r="F2030" s="250" t="s">
        <v>167</v>
      </c>
      <c r="G2030" s="248"/>
      <c r="H2030" s="251">
        <v>75.689999999999998</v>
      </c>
      <c r="I2030" s="252"/>
      <c r="J2030" s="248"/>
      <c r="K2030" s="248"/>
      <c r="L2030" s="253"/>
      <c r="M2030" s="254"/>
      <c r="N2030" s="255"/>
      <c r="O2030" s="255"/>
      <c r="P2030" s="255"/>
      <c r="Q2030" s="255"/>
      <c r="R2030" s="255"/>
      <c r="S2030" s="255"/>
      <c r="T2030" s="256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57" t="s">
        <v>164</v>
      </c>
      <c r="AU2030" s="257" t="s">
        <v>79</v>
      </c>
      <c r="AV2030" s="15" t="s">
        <v>160</v>
      </c>
      <c r="AW2030" s="15" t="s">
        <v>31</v>
      </c>
      <c r="AX2030" s="15" t="s">
        <v>77</v>
      </c>
      <c r="AY2030" s="257" t="s">
        <v>153</v>
      </c>
    </row>
    <row r="2031" s="2" customFormat="1" ht="16.5" customHeight="1">
      <c r="A2031" s="41"/>
      <c r="B2031" s="42"/>
      <c r="C2031" s="207" t="s">
        <v>1977</v>
      </c>
      <c r="D2031" s="207" t="s">
        <v>155</v>
      </c>
      <c r="E2031" s="208" t="s">
        <v>1978</v>
      </c>
      <c r="F2031" s="209" t="s">
        <v>1979</v>
      </c>
      <c r="G2031" s="210" t="s">
        <v>158</v>
      </c>
      <c r="H2031" s="211">
        <v>148.68000000000001</v>
      </c>
      <c r="I2031" s="212"/>
      <c r="J2031" s="213">
        <f>ROUND(I2031*H2031,2)</f>
        <v>0</v>
      </c>
      <c r="K2031" s="209" t="s">
        <v>159</v>
      </c>
      <c r="L2031" s="47"/>
      <c r="M2031" s="214" t="s">
        <v>19</v>
      </c>
      <c r="N2031" s="215" t="s">
        <v>40</v>
      </c>
      <c r="O2031" s="87"/>
      <c r="P2031" s="216">
        <f>O2031*H2031</f>
        <v>0</v>
      </c>
      <c r="Q2031" s="216">
        <v>0</v>
      </c>
      <c r="R2031" s="216">
        <f>Q2031*H2031</f>
        <v>0</v>
      </c>
      <c r="S2031" s="216">
        <v>0.083169999999999994</v>
      </c>
      <c r="T2031" s="217">
        <f>S2031*H2031</f>
        <v>12.3657156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18" t="s">
        <v>252</v>
      </c>
      <c r="AT2031" s="218" t="s">
        <v>155</v>
      </c>
      <c r="AU2031" s="218" t="s">
        <v>79</v>
      </c>
      <c r="AY2031" s="20" t="s">
        <v>153</v>
      </c>
      <c r="BE2031" s="219">
        <f>IF(N2031="základní",J2031,0)</f>
        <v>0</v>
      </c>
      <c r="BF2031" s="219">
        <f>IF(N2031="snížená",J2031,0)</f>
        <v>0</v>
      </c>
      <c r="BG2031" s="219">
        <f>IF(N2031="zákl. přenesená",J2031,0)</f>
        <v>0</v>
      </c>
      <c r="BH2031" s="219">
        <f>IF(N2031="sníž. přenesená",J2031,0)</f>
        <v>0</v>
      </c>
      <c r="BI2031" s="219">
        <f>IF(N2031="nulová",J2031,0)</f>
        <v>0</v>
      </c>
      <c r="BJ2031" s="20" t="s">
        <v>77</v>
      </c>
      <c r="BK2031" s="219">
        <f>ROUND(I2031*H2031,2)</f>
        <v>0</v>
      </c>
      <c r="BL2031" s="20" t="s">
        <v>252</v>
      </c>
      <c r="BM2031" s="218" t="s">
        <v>1980</v>
      </c>
    </row>
    <row r="2032" s="2" customFormat="1">
      <c r="A2032" s="41"/>
      <c r="B2032" s="42"/>
      <c r="C2032" s="43"/>
      <c r="D2032" s="220" t="s">
        <v>162</v>
      </c>
      <c r="E2032" s="43"/>
      <c r="F2032" s="221" t="s">
        <v>1981</v>
      </c>
      <c r="G2032" s="43"/>
      <c r="H2032" s="43"/>
      <c r="I2032" s="222"/>
      <c r="J2032" s="43"/>
      <c r="K2032" s="43"/>
      <c r="L2032" s="47"/>
      <c r="M2032" s="223"/>
      <c r="N2032" s="224"/>
      <c r="O2032" s="87"/>
      <c r="P2032" s="87"/>
      <c r="Q2032" s="87"/>
      <c r="R2032" s="87"/>
      <c r="S2032" s="87"/>
      <c r="T2032" s="88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T2032" s="20" t="s">
        <v>162</v>
      </c>
      <c r="AU2032" s="20" t="s">
        <v>79</v>
      </c>
    </row>
    <row r="2033" s="13" customFormat="1">
      <c r="A2033" s="13"/>
      <c r="B2033" s="225"/>
      <c r="C2033" s="226"/>
      <c r="D2033" s="227" t="s">
        <v>164</v>
      </c>
      <c r="E2033" s="228" t="s">
        <v>19</v>
      </c>
      <c r="F2033" s="229" t="s">
        <v>1982</v>
      </c>
      <c r="G2033" s="226"/>
      <c r="H2033" s="228" t="s">
        <v>19</v>
      </c>
      <c r="I2033" s="230"/>
      <c r="J2033" s="226"/>
      <c r="K2033" s="226"/>
      <c r="L2033" s="231"/>
      <c r="M2033" s="232"/>
      <c r="N2033" s="233"/>
      <c r="O2033" s="233"/>
      <c r="P2033" s="233"/>
      <c r="Q2033" s="233"/>
      <c r="R2033" s="233"/>
      <c r="S2033" s="233"/>
      <c r="T2033" s="234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5" t="s">
        <v>164</v>
      </c>
      <c r="AU2033" s="235" t="s">
        <v>79</v>
      </c>
      <c r="AV2033" s="13" t="s">
        <v>77</v>
      </c>
      <c r="AW2033" s="13" t="s">
        <v>31</v>
      </c>
      <c r="AX2033" s="13" t="s">
        <v>69</v>
      </c>
      <c r="AY2033" s="235" t="s">
        <v>153</v>
      </c>
    </row>
    <row r="2034" s="14" customFormat="1">
      <c r="A2034" s="14"/>
      <c r="B2034" s="236"/>
      <c r="C2034" s="237"/>
      <c r="D2034" s="227" t="s">
        <v>164</v>
      </c>
      <c r="E2034" s="238" t="s">
        <v>19</v>
      </c>
      <c r="F2034" s="239" t="s">
        <v>1983</v>
      </c>
      <c r="G2034" s="237"/>
      <c r="H2034" s="240">
        <v>102.3</v>
      </c>
      <c r="I2034" s="241"/>
      <c r="J2034" s="237"/>
      <c r="K2034" s="237"/>
      <c r="L2034" s="242"/>
      <c r="M2034" s="243"/>
      <c r="N2034" s="244"/>
      <c r="O2034" s="244"/>
      <c r="P2034" s="244"/>
      <c r="Q2034" s="244"/>
      <c r="R2034" s="244"/>
      <c r="S2034" s="244"/>
      <c r="T2034" s="245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46" t="s">
        <v>164</v>
      </c>
      <c r="AU2034" s="246" t="s">
        <v>79</v>
      </c>
      <c r="AV2034" s="14" t="s">
        <v>79</v>
      </c>
      <c r="AW2034" s="14" t="s">
        <v>31</v>
      </c>
      <c r="AX2034" s="14" t="s">
        <v>69</v>
      </c>
      <c r="AY2034" s="246" t="s">
        <v>153</v>
      </c>
    </row>
    <row r="2035" s="13" customFormat="1">
      <c r="A2035" s="13"/>
      <c r="B2035" s="225"/>
      <c r="C2035" s="226"/>
      <c r="D2035" s="227" t="s">
        <v>164</v>
      </c>
      <c r="E2035" s="228" t="s">
        <v>19</v>
      </c>
      <c r="F2035" s="229" t="s">
        <v>1984</v>
      </c>
      <c r="G2035" s="226"/>
      <c r="H2035" s="228" t="s">
        <v>19</v>
      </c>
      <c r="I2035" s="230"/>
      <c r="J2035" s="226"/>
      <c r="K2035" s="226"/>
      <c r="L2035" s="231"/>
      <c r="M2035" s="232"/>
      <c r="N2035" s="233"/>
      <c r="O2035" s="233"/>
      <c r="P2035" s="233"/>
      <c r="Q2035" s="233"/>
      <c r="R2035" s="233"/>
      <c r="S2035" s="233"/>
      <c r="T2035" s="23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5" t="s">
        <v>164</v>
      </c>
      <c r="AU2035" s="235" t="s">
        <v>79</v>
      </c>
      <c r="AV2035" s="13" t="s">
        <v>77</v>
      </c>
      <c r="AW2035" s="13" t="s">
        <v>31</v>
      </c>
      <c r="AX2035" s="13" t="s">
        <v>69</v>
      </c>
      <c r="AY2035" s="235" t="s">
        <v>153</v>
      </c>
    </row>
    <row r="2036" s="14" customFormat="1">
      <c r="A2036" s="14"/>
      <c r="B2036" s="236"/>
      <c r="C2036" s="237"/>
      <c r="D2036" s="227" t="s">
        <v>164</v>
      </c>
      <c r="E2036" s="238" t="s">
        <v>19</v>
      </c>
      <c r="F2036" s="239" t="s">
        <v>1985</v>
      </c>
      <c r="G2036" s="237"/>
      <c r="H2036" s="240">
        <v>28.579999999999998</v>
      </c>
      <c r="I2036" s="241"/>
      <c r="J2036" s="237"/>
      <c r="K2036" s="237"/>
      <c r="L2036" s="242"/>
      <c r="M2036" s="243"/>
      <c r="N2036" s="244"/>
      <c r="O2036" s="244"/>
      <c r="P2036" s="244"/>
      <c r="Q2036" s="244"/>
      <c r="R2036" s="244"/>
      <c r="S2036" s="244"/>
      <c r="T2036" s="245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46" t="s">
        <v>164</v>
      </c>
      <c r="AU2036" s="246" t="s">
        <v>79</v>
      </c>
      <c r="AV2036" s="14" t="s">
        <v>79</v>
      </c>
      <c r="AW2036" s="14" t="s">
        <v>31</v>
      </c>
      <c r="AX2036" s="14" t="s">
        <v>69</v>
      </c>
      <c r="AY2036" s="246" t="s">
        <v>153</v>
      </c>
    </row>
    <row r="2037" s="13" customFormat="1">
      <c r="A2037" s="13"/>
      <c r="B2037" s="225"/>
      <c r="C2037" s="226"/>
      <c r="D2037" s="227" t="s">
        <v>164</v>
      </c>
      <c r="E2037" s="228" t="s">
        <v>19</v>
      </c>
      <c r="F2037" s="229" t="s">
        <v>1986</v>
      </c>
      <c r="G2037" s="226"/>
      <c r="H2037" s="228" t="s">
        <v>19</v>
      </c>
      <c r="I2037" s="230"/>
      <c r="J2037" s="226"/>
      <c r="K2037" s="226"/>
      <c r="L2037" s="231"/>
      <c r="M2037" s="232"/>
      <c r="N2037" s="233"/>
      <c r="O2037" s="233"/>
      <c r="P2037" s="233"/>
      <c r="Q2037" s="233"/>
      <c r="R2037" s="233"/>
      <c r="S2037" s="233"/>
      <c r="T2037" s="234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5" t="s">
        <v>164</v>
      </c>
      <c r="AU2037" s="235" t="s">
        <v>79</v>
      </c>
      <c r="AV2037" s="13" t="s">
        <v>77</v>
      </c>
      <c r="AW2037" s="13" t="s">
        <v>31</v>
      </c>
      <c r="AX2037" s="13" t="s">
        <v>69</v>
      </c>
      <c r="AY2037" s="235" t="s">
        <v>153</v>
      </c>
    </row>
    <row r="2038" s="14" customFormat="1">
      <c r="A2038" s="14"/>
      <c r="B2038" s="236"/>
      <c r="C2038" s="237"/>
      <c r="D2038" s="227" t="s">
        <v>164</v>
      </c>
      <c r="E2038" s="238" t="s">
        <v>19</v>
      </c>
      <c r="F2038" s="239" t="s">
        <v>1987</v>
      </c>
      <c r="G2038" s="237"/>
      <c r="H2038" s="240">
        <v>17.800000000000001</v>
      </c>
      <c r="I2038" s="241"/>
      <c r="J2038" s="237"/>
      <c r="K2038" s="237"/>
      <c r="L2038" s="242"/>
      <c r="M2038" s="243"/>
      <c r="N2038" s="244"/>
      <c r="O2038" s="244"/>
      <c r="P2038" s="244"/>
      <c r="Q2038" s="244"/>
      <c r="R2038" s="244"/>
      <c r="S2038" s="244"/>
      <c r="T2038" s="245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46" t="s">
        <v>164</v>
      </c>
      <c r="AU2038" s="246" t="s">
        <v>79</v>
      </c>
      <c r="AV2038" s="14" t="s">
        <v>79</v>
      </c>
      <c r="AW2038" s="14" t="s">
        <v>31</v>
      </c>
      <c r="AX2038" s="14" t="s">
        <v>69</v>
      </c>
      <c r="AY2038" s="246" t="s">
        <v>153</v>
      </c>
    </row>
    <row r="2039" s="15" customFormat="1">
      <c r="A2039" s="15"/>
      <c r="B2039" s="247"/>
      <c r="C2039" s="248"/>
      <c r="D2039" s="227" t="s">
        <v>164</v>
      </c>
      <c r="E2039" s="249" t="s">
        <v>19</v>
      </c>
      <c r="F2039" s="250" t="s">
        <v>167</v>
      </c>
      <c r="G2039" s="248"/>
      <c r="H2039" s="251">
        <v>148.68000000000001</v>
      </c>
      <c r="I2039" s="252"/>
      <c r="J2039" s="248"/>
      <c r="K2039" s="248"/>
      <c r="L2039" s="253"/>
      <c r="M2039" s="254"/>
      <c r="N2039" s="255"/>
      <c r="O2039" s="255"/>
      <c r="P2039" s="255"/>
      <c r="Q2039" s="255"/>
      <c r="R2039" s="255"/>
      <c r="S2039" s="255"/>
      <c r="T2039" s="256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57" t="s">
        <v>164</v>
      </c>
      <c r="AU2039" s="257" t="s">
        <v>79</v>
      </c>
      <c r="AV2039" s="15" t="s">
        <v>160</v>
      </c>
      <c r="AW2039" s="15" t="s">
        <v>31</v>
      </c>
      <c r="AX2039" s="15" t="s">
        <v>77</v>
      </c>
      <c r="AY2039" s="257" t="s">
        <v>153</v>
      </c>
    </row>
    <row r="2040" s="2" customFormat="1" ht="24.15" customHeight="1">
      <c r="A2040" s="41"/>
      <c r="B2040" s="42"/>
      <c r="C2040" s="207" t="s">
        <v>1988</v>
      </c>
      <c r="D2040" s="207" t="s">
        <v>155</v>
      </c>
      <c r="E2040" s="208" t="s">
        <v>1989</v>
      </c>
      <c r="F2040" s="209" t="s">
        <v>1990</v>
      </c>
      <c r="G2040" s="210" t="s">
        <v>158</v>
      </c>
      <c r="H2040" s="211">
        <v>116.56</v>
      </c>
      <c r="I2040" s="212"/>
      <c r="J2040" s="213">
        <f>ROUND(I2040*H2040,2)</f>
        <v>0</v>
      </c>
      <c r="K2040" s="209" t="s">
        <v>159</v>
      </c>
      <c r="L2040" s="47"/>
      <c r="M2040" s="214" t="s">
        <v>19</v>
      </c>
      <c r="N2040" s="215" t="s">
        <v>40</v>
      </c>
      <c r="O2040" s="87"/>
      <c r="P2040" s="216">
        <f>O2040*H2040</f>
        <v>0</v>
      </c>
      <c r="Q2040" s="216">
        <v>0.0090900000000000009</v>
      </c>
      <c r="R2040" s="216">
        <f>Q2040*H2040</f>
        <v>1.0595304000000001</v>
      </c>
      <c r="S2040" s="216">
        <v>0</v>
      </c>
      <c r="T2040" s="217">
        <f>S2040*H2040</f>
        <v>0</v>
      </c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R2040" s="218" t="s">
        <v>252</v>
      </c>
      <c r="AT2040" s="218" t="s">
        <v>155</v>
      </c>
      <c r="AU2040" s="218" t="s">
        <v>79</v>
      </c>
      <c r="AY2040" s="20" t="s">
        <v>153</v>
      </c>
      <c r="BE2040" s="219">
        <f>IF(N2040="základní",J2040,0)</f>
        <v>0</v>
      </c>
      <c r="BF2040" s="219">
        <f>IF(N2040="snížená",J2040,0)</f>
        <v>0</v>
      </c>
      <c r="BG2040" s="219">
        <f>IF(N2040="zákl. přenesená",J2040,0)</f>
        <v>0</v>
      </c>
      <c r="BH2040" s="219">
        <f>IF(N2040="sníž. přenesená",J2040,0)</f>
        <v>0</v>
      </c>
      <c r="BI2040" s="219">
        <f>IF(N2040="nulová",J2040,0)</f>
        <v>0</v>
      </c>
      <c r="BJ2040" s="20" t="s">
        <v>77</v>
      </c>
      <c r="BK2040" s="219">
        <f>ROUND(I2040*H2040,2)</f>
        <v>0</v>
      </c>
      <c r="BL2040" s="20" t="s">
        <v>252</v>
      </c>
      <c r="BM2040" s="218" t="s">
        <v>1991</v>
      </c>
    </row>
    <row r="2041" s="2" customFormat="1">
      <c r="A2041" s="41"/>
      <c r="B2041" s="42"/>
      <c r="C2041" s="43"/>
      <c r="D2041" s="220" t="s">
        <v>162</v>
      </c>
      <c r="E2041" s="43"/>
      <c r="F2041" s="221" t="s">
        <v>1992</v>
      </c>
      <c r="G2041" s="43"/>
      <c r="H2041" s="43"/>
      <c r="I2041" s="222"/>
      <c r="J2041" s="43"/>
      <c r="K2041" s="43"/>
      <c r="L2041" s="47"/>
      <c r="M2041" s="223"/>
      <c r="N2041" s="224"/>
      <c r="O2041" s="87"/>
      <c r="P2041" s="87"/>
      <c r="Q2041" s="87"/>
      <c r="R2041" s="87"/>
      <c r="S2041" s="87"/>
      <c r="T2041" s="88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T2041" s="20" t="s">
        <v>162</v>
      </c>
      <c r="AU2041" s="20" t="s">
        <v>79</v>
      </c>
    </row>
    <row r="2042" s="13" customFormat="1">
      <c r="A2042" s="13"/>
      <c r="B2042" s="225"/>
      <c r="C2042" s="226"/>
      <c r="D2042" s="227" t="s">
        <v>164</v>
      </c>
      <c r="E2042" s="228" t="s">
        <v>19</v>
      </c>
      <c r="F2042" s="229" t="s">
        <v>1993</v>
      </c>
      <c r="G2042" s="226"/>
      <c r="H2042" s="228" t="s">
        <v>19</v>
      </c>
      <c r="I2042" s="230"/>
      <c r="J2042" s="226"/>
      <c r="K2042" s="226"/>
      <c r="L2042" s="231"/>
      <c r="M2042" s="232"/>
      <c r="N2042" s="233"/>
      <c r="O2042" s="233"/>
      <c r="P2042" s="233"/>
      <c r="Q2042" s="233"/>
      <c r="R2042" s="233"/>
      <c r="S2042" s="233"/>
      <c r="T2042" s="23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5" t="s">
        <v>164</v>
      </c>
      <c r="AU2042" s="235" t="s">
        <v>79</v>
      </c>
      <c r="AV2042" s="13" t="s">
        <v>77</v>
      </c>
      <c r="AW2042" s="13" t="s">
        <v>31</v>
      </c>
      <c r="AX2042" s="13" t="s">
        <v>69</v>
      </c>
      <c r="AY2042" s="235" t="s">
        <v>153</v>
      </c>
    </row>
    <row r="2043" s="13" customFormat="1">
      <c r="A2043" s="13"/>
      <c r="B2043" s="225"/>
      <c r="C2043" s="226"/>
      <c r="D2043" s="227" t="s">
        <v>164</v>
      </c>
      <c r="E2043" s="228" t="s">
        <v>19</v>
      </c>
      <c r="F2043" s="229" t="s">
        <v>1908</v>
      </c>
      <c r="G2043" s="226"/>
      <c r="H2043" s="228" t="s">
        <v>19</v>
      </c>
      <c r="I2043" s="230"/>
      <c r="J2043" s="226"/>
      <c r="K2043" s="226"/>
      <c r="L2043" s="231"/>
      <c r="M2043" s="232"/>
      <c r="N2043" s="233"/>
      <c r="O2043" s="233"/>
      <c r="P2043" s="233"/>
      <c r="Q2043" s="233"/>
      <c r="R2043" s="233"/>
      <c r="S2043" s="233"/>
      <c r="T2043" s="234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5" t="s">
        <v>164</v>
      </c>
      <c r="AU2043" s="235" t="s">
        <v>79</v>
      </c>
      <c r="AV2043" s="13" t="s">
        <v>77</v>
      </c>
      <c r="AW2043" s="13" t="s">
        <v>31</v>
      </c>
      <c r="AX2043" s="13" t="s">
        <v>69</v>
      </c>
      <c r="AY2043" s="235" t="s">
        <v>153</v>
      </c>
    </row>
    <row r="2044" s="13" customFormat="1">
      <c r="A2044" s="13"/>
      <c r="B2044" s="225"/>
      <c r="C2044" s="226"/>
      <c r="D2044" s="227" t="s">
        <v>164</v>
      </c>
      <c r="E2044" s="228" t="s">
        <v>19</v>
      </c>
      <c r="F2044" s="229" t="s">
        <v>1909</v>
      </c>
      <c r="G2044" s="226"/>
      <c r="H2044" s="228" t="s">
        <v>19</v>
      </c>
      <c r="I2044" s="230"/>
      <c r="J2044" s="226"/>
      <c r="K2044" s="226"/>
      <c r="L2044" s="231"/>
      <c r="M2044" s="232"/>
      <c r="N2044" s="233"/>
      <c r="O2044" s="233"/>
      <c r="P2044" s="233"/>
      <c r="Q2044" s="233"/>
      <c r="R2044" s="233"/>
      <c r="S2044" s="233"/>
      <c r="T2044" s="23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5" t="s">
        <v>164</v>
      </c>
      <c r="AU2044" s="235" t="s">
        <v>79</v>
      </c>
      <c r="AV2044" s="13" t="s">
        <v>77</v>
      </c>
      <c r="AW2044" s="13" t="s">
        <v>31</v>
      </c>
      <c r="AX2044" s="13" t="s">
        <v>69</v>
      </c>
      <c r="AY2044" s="235" t="s">
        <v>153</v>
      </c>
    </row>
    <row r="2045" s="13" customFormat="1">
      <c r="A2045" s="13"/>
      <c r="B2045" s="225"/>
      <c r="C2045" s="226"/>
      <c r="D2045" s="227" t="s">
        <v>164</v>
      </c>
      <c r="E2045" s="228" t="s">
        <v>19</v>
      </c>
      <c r="F2045" s="229" t="s">
        <v>1994</v>
      </c>
      <c r="G2045" s="226"/>
      <c r="H2045" s="228" t="s">
        <v>19</v>
      </c>
      <c r="I2045" s="230"/>
      <c r="J2045" s="226"/>
      <c r="K2045" s="226"/>
      <c r="L2045" s="231"/>
      <c r="M2045" s="232"/>
      <c r="N2045" s="233"/>
      <c r="O2045" s="233"/>
      <c r="P2045" s="233"/>
      <c r="Q2045" s="233"/>
      <c r="R2045" s="233"/>
      <c r="S2045" s="233"/>
      <c r="T2045" s="234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35" t="s">
        <v>164</v>
      </c>
      <c r="AU2045" s="235" t="s">
        <v>79</v>
      </c>
      <c r="AV2045" s="13" t="s">
        <v>77</v>
      </c>
      <c r="AW2045" s="13" t="s">
        <v>31</v>
      </c>
      <c r="AX2045" s="13" t="s">
        <v>69</v>
      </c>
      <c r="AY2045" s="235" t="s">
        <v>153</v>
      </c>
    </row>
    <row r="2046" s="14" customFormat="1">
      <c r="A2046" s="14"/>
      <c r="B2046" s="236"/>
      <c r="C2046" s="237"/>
      <c r="D2046" s="227" t="s">
        <v>164</v>
      </c>
      <c r="E2046" s="238" t="s">
        <v>19</v>
      </c>
      <c r="F2046" s="239" t="s">
        <v>1995</v>
      </c>
      <c r="G2046" s="237"/>
      <c r="H2046" s="240">
        <v>39.990000000000002</v>
      </c>
      <c r="I2046" s="241"/>
      <c r="J2046" s="237"/>
      <c r="K2046" s="237"/>
      <c r="L2046" s="242"/>
      <c r="M2046" s="243"/>
      <c r="N2046" s="244"/>
      <c r="O2046" s="244"/>
      <c r="P2046" s="244"/>
      <c r="Q2046" s="244"/>
      <c r="R2046" s="244"/>
      <c r="S2046" s="244"/>
      <c r="T2046" s="245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46" t="s">
        <v>164</v>
      </c>
      <c r="AU2046" s="246" t="s">
        <v>79</v>
      </c>
      <c r="AV2046" s="14" t="s">
        <v>79</v>
      </c>
      <c r="AW2046" s="14" t="s">
        <v>31</v>
      </c>
      <c r="AX2046" s="14" t="s">
        <v>69</v>
      </c>
      <c r="AY2046" s="246" t="s">
        <v>153</v>
      </c>
    </row>
    <row r="2047" s="13" customFormat="1">
      <c r="A2047" s="13"/>
      <c r="B2047" s="225"/>
      <c r="C2047" s="226"/>
      <c r="D2047" s="227" t="s">
        <v>164</v>
      </c>
      <c r="E2047" s="228" t="s">
        <v>19</v>
      </c>
      <c r="F2047" s="229" t="s">
        <v>1912</v>
      </c>
      <c r="G2047" s="226"/>
      <c r="H2047" s="228" t="s">
        <v>19</v>
      </c>
      <c r="I2047" s="230"/>
      <c r="J2047" s="226"/>
      <c r="K2047" s="226"/>
      <c r="L2047" s="231"/>
      <c r="M2047" s="232"/>
      <c r="N2047" s="233"/>
      <c r="O2047" s="233"/>
      <c r="P2047" s="233"/>
      <c r="Q2047" s="233"/>
      <c r="R2047" s="233"/>
      <c r="S2047" s="233"/>
      <c r="T2047" s="23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5" t="s">
        <v>164</v>
      </c>
      <c r="AU2047" s="235" t="s">
        <v>79</v>
      </c>
      <c r="AV2047" s="13" t="s">
        <v>77</v>
      </c>
      <c r="AW2047" s="13" t="s">
        <v>31</v>
      </c>
      <c r="AX2047" s="13" t="s">
        <v>69</v>
      </c>
      <c r="AY2047" s="235" t="s">
        <v>153</v>
      </c>
    </row>
    <row r="2048" s="13" customFormat="1">
      <c r="A2048" s="13"/>
      <c r="B2048" s="225"/>
      <c r="C2048" s="226"/>
      <c r="D2048" s="227" t="s">
        <v>164</v>
      </c>
      <c r="E2048" s="228" t="s">
        <v>19</v>
      </c>
      <c r="F2048" s="229" t="s">
        <v>282</v>
      </c>
      <c r="G2048" s="226"/>
      <c r="H2048" s="228" t="s">
        <v>19</v>
      </c>
      <c r="I2048" s="230"/>
      <c r="J2048" s="226"/>
      <c r="K2048" s="226"/>
      <c r="L2048" s="231"/>
      <c r="M2048" s="232"/>
      <c r="N2048" s="233"/>
      <c r="O2048" s="233"/>
      <c r="P2048" s="233"/>
      <c r="Q2048" s="233"/>
      <c r="R2048" s="233"/>
      <c r="S2048" s="233"/>
      <c r="T2048" s="234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35" t="s">
        <v>164</v>
      </c>
      <c r="AU2048" s="235" t="s">
        <v>79</v>
      </c>
      <c r="AV2048" s="13" t="s">
        <v>77</v>
      </c>
      <c r="AW2048" s="13" t="s">
        <v>31</v>
      </c>
      <c r="AX2048" s="13" t="s">
        <v>69</v>
      </c>
      <c r="AY2048" s="235" t="s">
        <v>153</v>
      </c>
    </row>
    <row r="2049" s="13" customFormat="1">
      <c r="A2049" s="13"/>
      <c r="B2049" s="225"/>
      <c r="C2049" s="226"/>
      <c r="D2049" s="227" t="s">
        <v>164</v>
      </c>
      <c r="E2049" s="228" t="s">
        <v>19</v>
      </c>
      <c r="F2049" s="229" t="s">
        <v>1913</v>
      </c>
      <c r="G2049" s="226"/>
      <c r="H2049" s="228" t="s">
        <v>19</v>
      </c>
      <c r="I2049" s="230"/>
      <c r="J2049" s="226"/>
      <c r="K2049" s="226"/>
      <c r="L2049" s="231"/>
      <c r="M2049" s="232"/>
      <c r="N2049" s="233"/>
      <c r="O2049" s="233"/>
      <c r="P2049" s="233"/>
      <c r="Q2049" s="233"/>
      <c r="R2049" s="233"/>
      <c r="S2049" s="233"/>
      <c r="T2049" s="234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35" t="s">
        <v>164</v>
      </c>
      <c r="AU2049" s="235" t="s">
        <v>79</v>
      </c>
      <c r="AV2049" s="13" t="s">
        <v>77</v>
      </c>
      <c r="AW2049" s="13" t="s">
        <v>31</v>
      </c>
      <c r="AX2049" s="13" t="s">
        <v>69</v>
      </c>
      <c r="AY2049" s="235" t="s">
        <v>153</v>
      </c>
    </row>
    <row r="2050" s="14" customFormat="1">
      <c r="A2050" s="14"/>
      <c r="B2050" s="236"/>
      <c r="C2050" s="237"/>
      <c r="D2050" s="227" t="s">
        <v>164</v>
      </c>
      <c r="E2050" s="238" t="s">
        <v>19</v>
      </c>
      <c r="F2050" s="239" t="s">
        <v>1914</v>
      </c>
      <c r="G2050" s="237"/>
      <c r="H2050" s="240">
        <v>69.969999999999999</v>
      </c>
      <c r="I2050" s="241"/>
      <c r="J2050" s="237"/>
      <c r="K2050" s="237"/>
      <c r="L2050" s="242"/>
      <c r="M2050" s="243"/>
      <c r="N2050" s="244"/>
      <c r="O2050" s="244"/>
      <c r="P2050" s="244"/>
      <c r="Q2050" s="244"/>
      <c r="R2050" s="244"/>
      <c r="S2050" s="244"/>
      <c r="T2050" s="245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46" t="s">
        <v>164</v>
      </c>
      <c r="AU2050" s="246" t="s">
        <v>79</v>
      </c>
      <c r="AV2050" s="14" t="s">
        <v>79</v>
      </c>
      <c r="AW2050" s="14" t="s">
        <v>31</v>
      </c>
      <c r="AX2050" s="14" t="s">
        <v>69</v>
      </c>
      <c r="AY2050" s="246" t="s">
        <v>153</v>
      </c>
    </row>
    <row r="2051" s="13" customFormat="1">
      <c r="A2051" s="13"/>
      <c r="B2051" s="225"/>
      <c r="C2051" s="226"/>
      <c r="D2051" s="227" t="s">
        <v>164</v>
      </c>
      <c r="E2051" s="228" t="s">
        <v>19</v>
      </c>
      <c r="F2051" s="229" t="s">
        <v>320</v>
      </c>
      <c r="G2051" s="226"/>
      <c r="H2051" s="228" t="s">
        <v>19</v>
      </c>
      <c r="I2051" s="230"/>
      <c r="J2051" s="226"/>
      <c r="K2051" s="226"/>
      <c r="L2051" s="231"/>
      <c r="M2051" s="232"/>
      <c r="N2051" s="233"/>
      <c r="O2051" s="233"/>
      <c r="P2051" s="233"/>
      <c r="Q2051" s="233"/>
      <c r="R2051" s="233"/>
      <c r="S2051" s="233"/>
      <c r="T2051" s="23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5" t="s">
        <v>164</v>
      </c>
      <c r="AU2051" s="235" t="s">
        <v>79</v>
      </c>
      <c r="AV2051" s="13" t="s">
        <v>77</v>
      </c>
      <c r="AW2051" s="13" t="s">
        <v>31</v>
      </c>
      <c r="AX2051" s="13" t="s">
        <v>69</v>
      </c>
      <c r="AY2051" s="235" t="s">
        <v>153</v>
      </c>
    </row>
    <row r="2052" s="13" customFormat="1">
      <c r="A2052" s="13"/>
      <c r="B2052" s="225"/>
      <c r="C2052" s="226"/>
      <c r="D2052" s="227" t="s">
        <v>164</v>
      </c>
      <c r="E2052" s="228" t="s">
        <v>19</v>
      </c>
      <c r="F2052" s="229" t="s">
        <v>618</v>
      </c>
      <c r="G2052" s="226"/>
      <c r="H2052" s="228" t="s">
        <v>19</v>
      </c>
      <c r="I2052" s="230"/>
      <c r="J2052" s="226"/>
      <c r="K2052" s="226"/>
      <c r="L2052" s="231"/>
      <c r="M2052" s="232"/>
      <c r="N2052" s="233"/>
      <c r="O2052" s="233"/>
      <c r="P2052" s="233"/>
      <c r="Q2052" s="233"/>
      <c r="R2052" s="233"/>
      <c r="S2052" s="233"/>
      <c r="T2052" s="234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5" t="s">
        <v>164</v>
      </c>
      <c r="AU2052" s="235" t="s">
        <v>79</v>
      </c>
      <c r="AV2052" s="13" t="s">
        <v>77</v>
      </c>
      <c r="AW2052" s="13" t="s">
        <v>31</v>
      </c>
      <c r="AX2052" s="13" t="s">
        <v>69</v>
      </c>
      <c r="AY2052" s="235" t="s">
        <v>153</v>
      </c>
    </row>
    <row r="2053" s="14" customFormat="1">
      <c r="A2053" s="14"/>
      <c r="B2053" s="236"/>
      <c r="C2053" s="237"/>
      <c r="D2053" s="227" t="s">
        <v>164</v>
      </c>
      <c r="E2053" s="238" t="s">
        <v>19</v>
      </c>
      <c r="F2053" s="239" t="s">
        <v>1915</v>
      </c>
      <c r="G2053" s="237"/>
      <c r="H2053" s="240">
        <v>6.5999999999999996</v>
      </c>
      <c r="I2053" s="241"/>
      <c r="J2053" s="237"/>
      <c r="K2053" s="237"/>
      <c r="L2053" s="242"/>
      <c r="M2053" s="243"/>
      <c r="N2053" s="244"/>
      <c r="O2053" s="244"/>
      <c r="P2053" s="244"/>
      <c r="Q2053" s="244"/>
      <c r="R2053" s="244"/>
      <c r="S2053" s="244"/>
      <c r="T2053" s="245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46" t="s">
        <v>164</v>
      </c>
      <c r="AU2053" s="246" t="s">
        <v>79</v>
      </c>
      <c r="AV2053" s="14" t="s">
        <v>79</v>
      </c>
      <c r="AW2053" s="14" t="s">
        <v>31</v>
      </c>
      <c r="AX2053" s="14" t="s">
        <v>69</v>
      </c>
      <c r="AY2053" s="246" t="s">
        <v>153</v>
      </c>
    </row>
    <row r="2054" s="15" customFormat="1">
      <c r="A2054" s="15"/>
      <c r="B2054" s="247"/>
      <c r="C2054" s="248"/>
      <c r="D2054" s="227" t="s">
        <v>164</v>
      </c>
      <c r="E2054" s="249" t="s">
        <v>19</v>
      </c>
      <c r="F2054" s="250" t="s">
        <v>167</v>
      </c>
      <c r="G2054" s="248"/>
      <c r="H2054" s="251">
        <v>116.56</v>
      </c>
      <c r="I2054" s="252"/>
      <c r="J2054" s="248"/>
      <c r="K2054" s="248"/>
      <c r="L2054" s="253"/>
      <c r="M2054" s="254"/>
      <c r="N2054" s="255"/>
      <c r="O2054" s="255"/>
      <c r="P2054" s="255"/>
      <c r="Q2054" s="255"/>
      <c r="R2054" s="255"/>
      <c r="S2054" s="255"/>
      <c r="T2054" s="256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57" t="s">
        <v>164</v>
      </c>
      <c r="AU2054" s="257" t="s">
        <v>79</v>
      </c>
      <c r="AV2054" s="15" t="s">
        <v>160</v>
      </c>
      <c r="AW2054" s="15" t="s">
        <v>31</v>
      </c>
      <c r="AX2054" s="15" t="s">
        <v>77</v>
      </c>
      <c r="AY2054" s="257" t="s">
        <v>153</v>
      </c>
    </row>
    <row r="2055" s="2" customFormat="1" ht="16.5" customHeight="1">
      <c r="A2055" s="41"/>
      <c r="B2055" s="42"/>
      <c r="C2055" s="258" t="s">
        <v>1996</v>
      </c>
      <c r="D2055" s="258" t="s">
        <v>253</v>
      </c>
      <c r="E2055" s="259" t="s">
        <v>1997</v>
      </c>
      <c r="F2055" s="260" t="s">
        <v>1998</v>
      </c>
      <c r="G2055" s="261" t="s">
        <v>158</v>
      </c>
      <c r="H2055" s="262">
        <v>45.988999999999997</v>
      </c>
      <c r="I2055" s="263"/>
      <c r="J2055" s="264">
        <f>ROUND(I2055*H2055,2)</f>
        <v>0</v>
      </c>
      <c r="K2055" s="260" t="s">
        <v>19</v>
      </c>
      <c r="L2055" s="265"/>
      <c r="M2055" s="266" t="s">
        <v>19</v>
      </c>
      <c r="N2055" s="267" t="s">
        <v>40</v>
      </c>
      <c r="O2055" s="87"/>
      <c r="P2055" s="216">
        <f>O2055*H2055</f>
        <v>0</v>
      </c>
      <c r="Q2055" s="216">
        <v>0</v>
      </c>
      <c r="R2055" s="216">
        <f>Q2055*H2055</f>
        <v>0</v>
      </c>
      <c r="S2055" s="216">
        <v>0</v>
      </c>
      <c r="T2055" s="217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18" t="s">
        <v>403</v>
      </c>
      <c r="AT2055" s="218" t="s">
        <v>253</v>
      </c>
      <c r="AU2055" s="218" t="s">
        <v>79</v>
      </c>
      <c r="AY2055" s="20" t="s">
        <v>153</v>
      </c>
      <c r="BE2055" s="219">
        <f>IF(N2055="základní",J2055,0)</f>
        <v>0</v>
      </c>
      <c r="BF2055" s="219">
        <f>IF(N2055="snížená",J2055,0)</f>
        <v>0</v>
      </c>
      <c r="BG2055" s="219">
        <f>IF(N2055="zákl. přenesená",J2055,0)</f>
        <v>0</v>
      </c>
      <c r="BH2055" s="219">
        <f>IF(N2055="sníž. přenesená",J2055,0)</f>
        <v>0</v>
      </c>
      <c r="BI2055" s="219">
        <f>IF(N2055="nulová",J2055,0)</f>
        <v>0</v>
      </c>
      <c r="BJ2055" s="20" t="s">
        <v>77</v>
      </c>
      <c r="BK2055" s="219">
        <f>ROUND(I2055*H2055,2)</f>
        <v>0</v>
      </c>
      <c r="BL2055" s="20" t="s">
        <v>252</v>
      </c>
      <c r="BM2055" s="218" t="s">
        <v>1999</v>
      </c>
    </row>
    <row r="2056" s="13" customFormat="1">
      <c r="A2056" s="13"/>
      <c r="B2056" s="225"/>
      <c r="C2056" s="226"/>
      <c r="D2056" s="227" t="s">
        <v>164</v>
      </c>
      <c r="E2056" s="228" t="s">
        <v>19</v>
      </c>
      <c r="F2056" s="229" t="s">
        <v>1994</v>
      </c>
      <c r="G2056" s="226"/>
      <c r="H2056" s="228" t="s">
        <v>19</v>
      </c>
      <c r="I2056" s="230"/>
      <c r="J2056" s="226"/>
      <c r="K2056" s="226"/>
      <c r="L2056" s="231"/>
      <c r="M2056" s="232"/>
      <c r="N2056" s="233"/>
      <c r="O2056" s="233"/>
      <c r="P2056" s="233"/>
      <c r="Q2056" s="233"/>
      <c r="R2056" s="233"/>
      <c r="S2056" s="233"/>
      <c r="T2056" s="234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5" t="s">
        <v>164</v>
      </c>
      <c r="AU2056" s="235" t="s">
        <v>79</v>
      </c>
      <c r="AV2056" s="13" t="s">
        <v>77</v>
      </c>
      <c r="AW2056" s="13" t="s">
        <v>31</v>
      </c>
      <c r="AX2056" s="13" t="s">
        <v>69</v>
      </c>
      <c r="AY2056" s="235" t="s">
        <v>153</v>
      </c>
    </row>
    <row r="2057" s="14" customFormat="1">
      <c r="A2057" s="14"/>
      <c r="B2057" s="236"/>
      <c r="C2057" s="237"/>
      <c r="D2057" s="227" t="s">
        <v>164</v>
      </c>
      <c r="E2057" s="238" t="s">
        <v>19</v>
      </c>
      <c r="F2057" s="239" t="s">
        <v>2000</v>
      </c>
      <c r="G2057" s="237"/>
      <c r="H2057" s="240">
        <v>45.988999999999997</v>
      </c>
      <c r="I2057" s="241"/>
      <c r="J2057" s="237"/>
      <c r="K2057" s="237"/>
      <c r="L2057" s="242"/>
      <c r="M2057" s="243"/>
      <c r="N2057" s="244"/>
      <c r="O2057" s="244"/>
      <c r="P2057" s="244"/>
      <c r="Q2057" s="244"/>
      <c r="R2057" s="244"/>
      <c r="S2057" s="244"/>
      <c r="T2057" s="245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46" t="s">
        <v>164</v>
      </c>
      <c r="AU2057" s="246" t="s">
        <v>79</v>
      </c>
      <c r="AV2057" s="14" t="s">
        <v>79</v>
      </c>
      <c r="AW2057" s="14" t="s">
        <v>31</v>
      </c>
      <c r="AX2057" s="14" t="s">
        <v>69</v>
      </c>
      <c r="AY2057" s="246" t="s">
        <v>153</v>
      </c>
    </row>
    <row r="2058" s="15" customFormat="1">
      <c r="A2058" s="15"/>
      <c r="B2058" s="247"/>
      <c r="C2058" s="248"/>
      <c r="D2058" s="227" t="s">
        <v>164</v>
      </c>
      <c r="E2058" s="249" t="s">
        <v>19</v>
      </c>
      <c r="F2058" s="250" t="s">
        <v>167</v>
      </c>
      <c r="G2058" s="248"/>
      <c r="H2058" s="251">
        <v>45.988999999999997</v>
      </c>
      <c r="I2058" s="252"/>
      <c r="J2058" s="248"/>
      <c r="K2058" s="248"/>
      <c r="L2058" s="253"/>
      <c r="M2058" s="254"/>
      <c r="N2058" s="255"/>
      <c r="O2058" s="255"/>
      <c r="P2058" s="255"/>
      <c r="Q2058" s="255"/>
      <c r="R2058" s="255"/>
      <c r="S2058" s="255"/>
      <c r="T2058" s="256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57" t="s">
        <v>164</v>
      </c>
      <c r="AU2058" s="257" t="s">
        <v>79</v>
      </c>
      <c r="AV2058" s="15" t="s">
        <v>160</v>
      </c>
      <c r="AW2058" s="15" t="s">
        <v>31</v>
      </c>
      <c r="AX2058" s="15" t="s">
        <v>77</v>
      </c>
      <c r="AY2058" s="257" t="s">
        <v>153</v>
      </c>
    </row>
    <row r="2059" s="2" customFormat="1" ht="16.5" customHeight="1">
      <c r="A2059" s="41"/>
      <c r="B2059" s="42"/>
      <c r="C2059" s="258" t="s">
        <v>2001</v>
      </c>
      <c r="D2059" s="258" t="s">
        <v>253</v>
      </c>
      <c r="E2059" s="259" t="s">
        <v>2002</v>
      </c>
      <c r="F2059" s="260" t="s">
        <v>2003</v>
      </c>
      <c r="G2059" s="261" t="s">
        <v>158</v>
      </c>
      <c r="H2059" s="262">
        <v>101.68000000000001</v>
      </c>
      <c r="I2059" s="263"/>
      <c r="J2059" s="264">
        <f>ROUND(I2059*H2059,2)</f>
        <v>0</v>
      </c>
      <c r="K2059" s="260" t="s">
        <v>19</v>
      </c>
      <c r="L2059" s="265"/>
      <c r="M2059" s="266" t="s">
        <v>19</v>
      </c>
      <c r="N2059" s="267" t="s">
        <v>40</v>
      </c>
      <c r="O2059" s="87"/>
      <c r="P2059" s="216">
        <f>O2059*H2059</f>
        <v>0</v>
      </c>
      <c r="Q2059" s="216">
        <v>0</v>
      </c>
      <c r="R2059" s="216">
        <f>Q2059*H2059</f>
        <v>0</v>
      </c>
      <c r="S2059" s="216">
        <v>0</v>
      </c>
      <c r="T2059" s="217">
        <f>S2059*H2059</f>
        <v>0</v>
      </c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R2059" s="218" t="s">
        <v>403</v>
      </c>
      <c r="AT2059" s="218" t="s">
        <v>253</v>
      </c>
      <c r="AU2059" s="218" t="s">
        <v>79</v>
      </c>
      <c r="AY2059" s="20" t="s">
        <v>153</v>
      </c>
      <c r="BE2059" s="219">
        <f>IF(N2059="základní",J2059,0)</f>
        <v>0</v>
      </c>
      <c r="BF2059" s="219">
        <f>IF(N2059="snížená",J2059,0)</f>
        <v>0</v>
      </c>
      <c r="BG2059" s="219">
        <f>IF(N2059="zákl. přenesená",J2059,0)</f>
        <v>0</v>
      </c>
      <c r="BH2059" s="219">
        <f>IF(N2059="sníž. přenesená",J2059,0)</f>
        <v>0</v>
      </c>
      <c r="BI2059" s="219">
        <f>IF(N2059="nulová",J2059,0)</f>
        <v>0</v>
      </c>
      <c r="BJ2059" s="20" t="s">
        <v>77</v>
      </c>
      <c r="BK2059" s="219">
        <f>ROUND(I2059*H2059,2)</f>
        <v>0</v>
      </c>
      <c r="BL2059" s="20" t="s">
        <v>252</v>
      </c>
      <c r="BM2059" s="218" t="s">
        <v>2004</v>
      </c>
    </row>
    <row r="2060" s="13" customFormat="1">
      <c r="A2060" s="13"/>
      <c r="B2060" s="225"/>
      <c r="C2060" s="226"/>
      <c r="D2060" s="227" t="s">
        <v>164</v>
      </c>
      <c r="E2060" s="228" t="s">
        <v>19</v>
      </c>
      <c r="F2060" s="229" t="s">
        <v>282</v>
      </c>
      <c r="G2060" s="226"/>
      <c r="H2060" s="228" t="s">
        <v>19</v>
      </c>
      <c r="I2060" s="230"/>
      <c r="J2060" s="226"/>
      <c r="K2060" s="226"/>
      <c r="L2060" s="231"/>
      <c r="M2060" s="232"/>
      <c r="N2060" s="233"/>
      <c r="O2060" s="233"/>
      <c r="P2060" s="233"/>
      <c r="Q2060" s="233"/>
      <c r="R2060" s="233"/>
      <c r="S2060" s="233"/>
      <c r="T2060" s="234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35" t="s">
        <v>164</v>
      </c>
      <c r="AU2060" s="235" t="s">
        <v>79</v>
      </c>
      <c r="AV2060" s="13" t="s">
        <v>77</v>
      </c>
      <c r="AW2060" s="13" t="s">
        <v>31</v>
      </c>
      <c r="AX2060" s="13" t="s">
        <v>69</v>
      </c>
      <c r="AY2060" s="235" t="s">
        <v>153</v>
      </c>
    </row>
    <row r="2061" s="13" customFormat="1">
      <c r="A2061" s="13"/>
      <c r="B2061" s="225"/>
      <c r="C2061" s="226"/>
      <c r="D2061" s="227" t="s">
        <v>164</v>
      </c>
      <c r="E2061" s="228" t="s">
        <v>19</v>
      </c>
      <c r="F2061" s="229" t="s">
        <v>1913</v>
      </c>
      <c r="G2061" s="226"/>
      <c r="H2061" s="228" t="s">
        <v>19</v>
      </c>
      <c r="I2061" s="230"/>
      <c r="J2061" s="226"/>
      <c r="K2061" s="226"/>
      <c r="L2061" s="231"/>
      <c r="M2061" s="232"/>
      <c r="N2061" s="233"/>
      <c r="O2061" s="233"/>
      <c r="P2061" s="233"/>
      <c r="Q2061" s="233"/>
      <c r="R2061" s="233"/>
      <c r="S2061" s="233"/>
      <c r="T2061" s="23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5" t="s">
        <v>164</v>
      </c>
      <c r="AU2061" s="235" t="s">
        <v>79</v>
      </c>
      <c r="AV2061" s="13" t="s">
        <v>77</v>
      </c>
      <c r="AW2061" s="13" t="s">
        <v>31</v>
      </c>
      <c r="AX2061" s="13" t="s">
        <v>69</v>
      </c>
      <c r="AY2061" s="235" t="s">
        <v>153</v>
      </c>
    </row>
    <row r="2062" s="14" customFormat="1">
      <c r="A2062" s="14"/>
      <c r="B2062" s="236"/>
      <c r="C2062" s="237"/>
      <c r="D2062" s="227" t="s">
        <v>164</v>
      </c>
      <c r="E2062" s="238" t="s">
        <v>19</v>
      </c>
      <c r="F2062" s="239" t="s">
        <v>2005</v>
      </c>
      <c r="G2062" s="237"/>
      <c r="H2062" s="240">
        <v>80.465999999999994</v>
      </c>
      <c r="I2062" s="241"/>
      <c r="J2062" s="237"/>
      <c r="K2062" s="237"/>
      <c r="L2062" s="242"/>
      <c r="M2062" s="243"/>
      <c r="N2062" s="244"/>
      <c r="O2062" s="244"/>
      <c r="P2062" s="244"/>
      <c r="Q2062" s="244"/>
      <c r="R2062" s="244"/>
      <c r="S2062" s="244"/>
      <c r="T2062" s="245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46" t="s">
        <v>164</v>
      </c>
      <c r="AU2062" s="246" t="s">
        <v>79</v>
      </c>
      <c r="AV2062" s="14" t="s">
        <v>79</v>
      </c>
      <c r="AW2062" s="14" t="s">
        <v>31</v>
      </c>
      <c r="AX2062" s="14" t="s">
        <v>69</v>
      </c>
      <c r="AY2062" s="246" t="s">
        <v>153</v>
      </c>
    </row>
    <row r="2063" s="13" customFormat="1">
      <c r="A2063" s="13"/>
      <c r="B2063" s="225"/>
      <c r="C2063" s="226"/>
      <c r="D2063" s="227" t="s">
        <v>164</v>
      </c>
      <c r="E2063" s="228" t="s">
        <v>19</v>
      </c>
      <c r="F2063" s="229" t="s">
        <v>320</v>
      </c>
      <c r="G2063" s="226"/>
      <c r="H2063" s="228" t="s">
        <v>19</v>
      </c>
      <c r="I2063" s="230"/>
      <c r="J2063" s="226"/>
      <c r="K2063" s="226"/>
      <c r="L2063" s="231"/>
      <c r="M2063" s="232"/>
      <c r="N2063" s="233"/>
      <c r="O2063" s="233"/>
      <c r="P2063" s="233"/>
      <c r="Q2063" s="233"/>
      <c r="R2063" s="233"/>
      <c r="S2063" s="233"/>
      <c r="T2063" s="23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35" t="s">
        <v>164</v>
      </c>
      <c r="AU2063" s="235" t="s">
        <v>79</v>
      </c>
      <c r="AV2063" s="13" t="s">
        <v>77</v>
      </c>
      <c r="AW2063" s="13" t="s">
        <v>31</v>
      </c>
      <c r="AX2063" s="13" t="s">
        <v>69</v>
      </c>
      <c r="AY2063" s="235" t="s">
        <v>153</v>
      </c>
    </row>
    <row r="2064" s="13" customFormat="1">
      <c r="A2064" s="13"/>
      <c r="B2064" s="225"/>
      <c r="C2064" s="226"/>
      <c r="D2064" s="227" t="s">
        <v>164</v>
      </c>
      <c r="E2064" s="228" t="s">
        <v>19</v>
      </c>
      <c r="F2064" s="229" t="s">
        <v>618</v>
      </c>
      <c r="G2064" s="226"/>
      <c r="H2064" s="228" t="s">
        <v>19</v>
      </c>
      <c r="I2064" s="230"/>
      <c r="J2064" s="226"/>
      <c r="K2064" s="226"/>
      <c r="L2064" s="231"/>
      <c r="M2064" s="232"/>
      <c r="N2064" s="233"/>
      <c r="O2064" s="233"/>
      <c r="P2064" s="233"/>
      <c r="Q2064" s="233"/>
      <c r="R2064" s="233"/>
      <c r="S2064" s="233"/>
      <c r="T2064" s="23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5" t="s">
        <v>164</v>
      </c>
      <c r="AU2064" s="235" t="s">
        <v>79</v>
      </c>
      <c r="AV2064" s="13" t="s">
        <v>77</v>
      </c>
      <c r="AW2064" s="13" t="s">
        <v>31</v>
      </c>
      <c r="AX2064" s="13" t="s">
        <v>69</v>
      </c>
      <c r="AY2064" s="235" t="s">
        <v>153</v>
      </c>
    </row>
    <row r="2065" s="14" customFormat="1">
      <c r="A2065" s="14"/>
      <c r="B2065" s="236"/>
      <c r="C2065" s="237"/>
      <c r="D2065" s="227" t="s">
        <v>164</v>
      </c>
      <c r="E2065" s="238" t="s">
        <v>19</v>
      </c>
      <c r="F2065" s="239" t="s">
        <v>2006</v>
      </c>
      <c r="G2065" s="237"/>
      <c r="H2065" s="240">
        <v>7.5899999999999999</v>
      </c>
      <c r="I2065" s="241"/>
      <c r="J2065" s="237"/>
      <c r="K2065" s="237"/>
      <c r="L2065" s="242"/>
      <c r="M2065" s="243"/>
      <c r="N2065" s="244"/>
      <c r="O2065" s="244"/>
      <c r="P2065" s="244"/>
      <c r="Q2065" s="244"/>
      <c r="R2065" s="244"/>
      <c r="S2065" s="244"/>
      <c r="T2065" s="245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46" t="s">
        <v>164</v>
      </c>
      <c r="AU2065" s="246" t="s">
        <v>79</v>
      </c>
      <c r="AV2065" s="14" t="s">
        <v>79</v>
      </c>
      <c r="AW2065" s="14" t="s">
        <v>31</v>
      </c>
      <c r="AX2065" s="14" t="s">
        <v>69</v>
      </c>
      <c r="AY2065" s="246" t="s">
        <v>153</v>
      </c>
    </row>
    <row r="2066" s="13" customFormat="1">
      <c r="A2066" s="13"/>
      <c r="B2066" s="225"/>
      <c r="C2066" s="226"/>
      <c r="D2066" s="227" t="s">
        <v>164</v>
      </c>
      <c r="E2066" s="228" t="s">
        <v>19</v>
      </c>
      <c r="F2066" s="229" t="s">
        <v>2007</v>
      </c>
      <c r="G2066" s="226"/>
      <c r="H2066" s="228" t="s">
        <v>19</v>
      </c>
      <c r="I2066" s="230"/>
      <c r="J2066" s="226"/>
      <c r="K2066" s="226"/>
      <c r="L2066" s="231"/>
      <c r="M2066" s="232"/>
      <c r="N2066" s="233"/>
      <c r="O2066" s="233"/>
      <c r="P2066" s="233"/>
      <c r="Q2066" s="233"/>
      <c r="R2066" s="233"/>
      <c r="S2066" s="233"/>
      <c r="T2066" s="23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5" t="s">
        <v>164</v>
      </c>
      <c r="AU2066" s="235" t="s">
        <v>79</v>
      </c>
      <c r="AV2066" s="13" t="s">
        <v>77</v>
      </c>
      <c r="AW2066" s="13" t="s">
        <v>31</v>
      </c>
      <c r="AX2066" s="13" t="s">
        <v>69</v>
      </c>
      <c r="AY2066" s="235" t="s">
        <v>153</v>
      </c>
    </row>
    <row r="2067" s="14" customFormat="1">
      <c r="A2067" s="14"/>
      <c r="B2067" s="236"/>
      <c r="C2067" s="237"/>
      <c r="D2067" s="227" t="s">
        <v>164</v>
      </c>
      <c r="E2067" s="238" t="s">
        <v>19</v>
      </c>
      <c r="F2067" s="239" t="s">
        <v>2008</v>
      </c>
      <c r="G2067" s="237"/>
      <c r="H2067" s="240">
        <v>13.624000000000001</v>
      </c>
      <c r="I2067" s="241"/>
      <c r="J2067" s="237"/>
      <c r="K2067" s="237"/>
      <c r="L2067" s="242"/>
      <c r="M2067" s="243"/>
      <c r="N2067" s="244"/>
      <c r="O2067" s="244"/>
      <c r="P2067" s="244"/>
      <c r="Q2067" s="244"/>
      <c r="R2067" s="244"/>
      <c r="S2067" s="244"/>
      <c r="T2067" s="245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46" t="s">
        <v>164</v>
      </c>
      <c r="AU2067" s="246" t="s">
        <v>79</v>
      </c>
      <c r="AV2067" s="14" t="s">
        <v>79</v>
      </c>
      <c r="AW2067" s="14" t="s">
        <v>31</v>
      </c>
      <c r="AX2067" s="14" t="s">
        <v>69</v>
      </c>
      <c r="AY2067" s="246" t="s">
        <v>153</v>
      </c>
    </row>
    <row r="2068" s="15" customFormat="1">
      <c r="A2068" s="15"/>
      <c r="B2068" s="247"/>
      <c r="C2068" s="248"/>
      <c r="D2068" s="227" t="s">
        <v>164</v>
      </c>
      <c r="E2068" s="249" t="s">
        <v>19</v>
      </c>
      <c r="F2068" s="250" t="s">
        <v>167</v>
      </c>
      <c r="G2068" s="248"/>
      <c r="H2068" s="251">
        <v>101.67999999999999</v>
      </c>
      <c r="I2068" s="252"/>
      <c r="J2068" s="248"/>
      <c r="K2068" s="248"/>
      <c r="L2068" s="253"/>
      <c r="M2068" s="254"/>
      <c r="N2068" s="255"/>
      <c r="O2068" s="255"/>
      <c r="P2068" s="255"/>
      <c r="Q2068" s="255"/>
      <c r="R2068" s="255"/>
      <c r="S2068" s="255"/>
      <c r="T2068" s="256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57" t="s">
        <v>164</v>
      </c>
      <c r="AU2068" s="257" t="s">
        <v>79</v>
      </c>
      <c r="AV2068" s="15" t="s">
        <v>160</v>
      </c>
      <c r="AW2068" s="15" t="s">
        <v>31</v>
      </c>
      <c r="AX2068" s="15" t="s">
        <v>77</v>
      </c>
      <c r="AY2068" s="257" t="s">
        <v>153</v>
      </c>
    </row>
    <row r="2069" s="2" customFormat="1" ht="24.15" customHeight="1">
      <c r="A2069" s="41"/>
      <c r="B2069" s="42"/>
      <c r="C2069" s="207" t="s">
        <v>2009</v>
      </c>
      <c r="D2069" s="207" t="s">
        <v>155</v>
      </c>
      <c r="E2069" s="208" t="s">
        <v>2010</v>
      </c>
      <c r="F2069" s="209" t="s">
        <v>2011</v>
      </c>
      <c r="G2069" s="210" t="s">
        <v>158</v>
      </c>
      <c r="H2069" s="211">
        <v>29.02</v>
      </c>
      <c r="I2069" s="212"/>
      <c r="J2069" s="213">
        <f>ROUND(I2069*H2069,2)</f>
        <v>0</v>
      </c>
      <c r="K2069" s="209" t="s">
        <v>159</v>
      </c>
      <c r="L2069" s="47"/>
      <c r="M2069" s="214" t="s">
        <v>19</v>
      </c>
      <c r="N2069" s="215" t="s">
        <v>40</v>
      </c>
      <c r="O2069" s="87"/>
      <c r="P2069" s="216">
        <f>O2069*H2069</f>
        <v>0</v>
      </c>
      <c r="Q2069" s="216">
        <v>0</v>
      </c>
      <c r="R2069" s="216">
        <f>Q2069*H2069</f>
        <v>0</v>
      </c>
      <c r="S2069" s="216">
        <v>0</v>
      </c>
      <c r="T2069" s="217">
        <f>S2069*H2069</f>
        <v>0</v>
      </c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R2069" s="218" t="s">
        <v>252</v>
      </c>
      <c r="AT2069" s="218" t="s">
        <v>155</v>
      </c>
      <c r="AU2069" s="218" t="s">
        <v>79</v>
      </c>
      <c r="AY2069" s="20" t="s">
        <v>153</v>
      </c>
      <c r="BE2069" s="219">
        <f>IF(N2069="základní",J2069,0)</f>
        <v>0</v>
      </c>
      <c r="BF2069" s="219">
        <f>IF(N2069="snížená",J2069,0)</f>
        <v>0</v>
      </c>
      <c r="BG2069" s="219">
        <f>IF(N2069="zákl. přenesená",J2069,0)</f>
        <v>0</v>
      </c>
      <c r="BH2069" s="219">
        <f>IF(N2069="sníž. přenesená",J2069,0)</f>
        <v>0</v>
      </c>
      <c r="BI2069" s="219">
        <f>IF(N2069="nulová",J2069,0)</f>
        <v>0</v>
      </c>
      <c r="BJ2069" s="20" t="s">
        <v>77</v>
      </c>
      <c r="BK2069" s="219">
        <f>ROUND(I2069*H2069,2)</f>
        <v>0</v>
      </c>
      <c r="BL2069" s="20" t="s">
        <v>252</v>
      </c>
      <c r="BM2069" s="218" t="s">
        <v>2012</v>
      </c>
    </row>
    <row r="2070" s="2" customFormat="1">
      <c r="A2070" s="41"/>
      <c r="B2070" s="42"/>
      <c r="C2070" s="43"/>
      <c r="D2070" s="220" t="s">
        <v>162</v>
      </c>
      <c r="E2070" s="43"/>
      <c r="F2070" s="221" t="s">
        <v>2013</v>
      </c>
      <c r="G2070" s="43"/>
      <c r="H2070" s="43"/>
      <c r="I2070" s="222"/>
      <c r="J2070" s="43"/>
      <c r="K2070" s="43"/>
      <c r="L2070" s="47"/>
      <c r="M2070" s="223"/>
      <c r="N2070" s="224"/>
      <c r="O2070" s="87"/>
      <c r="P2070" s="87"/>
      <c r="Q2070" s="87"/>
      <c r="R2070" s="87"/>
      <c r="S2070" s="87"/>
      <c r="T2070" s="88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T2070" s="20" t="s">
        <v>162</v>
      </c>
      <c r="AU2070" s="20" t="s">
        <v>79</v>
      </c>
    </row>
    <row r="2071" s="13" customFormat="1">
      <c r="A2071" s="13"/>
      <c r="B2071" s="225"/>
      <c r="C2071" s="226"/>
      <c r="D2071" s="227" t="s">
        <v>164</v>
      </c>
      <c r="E2071" s="228" t="s">
        <v>19</v>
      </c>
      <c r="F2071" s="229" t="s">
        <v>1908</v>
      </c>
      <c r="G2071" s="226"/>
      <c r="H2071" s="228" t="s">
        <v>19</v>
      </c>
      <c r="I2071" s="230"/>
      <c r="J2071" s="226"/>
      <c r="K2071" s="226"/>
      <c r="L2071" s="231"/>
      <c r="M2071" s="232"/>
      <c r="N2071" s="233"/>
      <c r="O2071" s="233"/>
      <c r="P2071" s="233"/>
      <c r="Q2071" s="233"/>
      <c r="R2071" s="233"/>
      <c r="S2071" s="233"/>
      <c r="T2071" s="23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5" t="s">
        <v>164</v>
      </c>
      <c r="AU2071" s="235" t="s">
        <v>79</v>
      </c>
      <c r="AV2071" s="13" t="s">
        <v>77</v>
      </c>
      <c r="AW2071" s="13" t="s">
        <v>31</v>
      </c>
      <c r="AX2071" s="13" t="s">
        <v>69</v>
      </c>
      <c r="AY2071" s="235" t="s">
        <v>153</v>
      </c>
    </row>
    <row r="2072" s="13" customFormat="1">
      <c r="A2072" s="13"/>
      <c r="B2072" s="225"/>
      <c r="C2072" s="226"/>
      <c r="D2072" s="227" t="s">
        <v>164</v>
      </c>
      <c r="E2072" s="228" t="s">
        <v>19</v>
      </c>
      <c r="F2072" s="229" t="s">
        <v>1909</v>
      </c>
      <c r="G2072" s="226"/>
      <c r="H2072" s="228" t="s">
        <v>19</v>
      </c>
      <c r="I2072" s="230"/>
      <c r="J2072" s="226"/>
      <c r="K2072" s="226"/>
      <c r="L2072" s="231"/>
      <c r="M2072" s="232"/>
      <c r="N2072" s="233"/>
      <c r="O2072" s="233"/>
      <c r="P2072" s="233"/>
      <c r="Q2072" s="233"/>
      <c r="R2072" s="233"/>
      <c r="S2072" s="233"/>
      <c r="T2072" s="23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5" t="s">
        <v>164</v>
      </c>
      <c r="AU2072" s="235" t="s">
        <v>79</v>
      </c>
      <c r="AV2072" s="13" t="s">
        <v>77</v>
      </c>
      <c r="AW2072" s="13" t="s">
        <v>31</v>
      </c>
      <c r="AX2072" s="13" t="s">
        <v>69</v>
      </c>
      <c r="AY2072" s="235" t="s">
        <v>153</v>
      </c>
    </row>
    <row r="2073" s="14" customFormat="1">
      <c r="A2073" s="14"/>
      <c r="B2073" s="236"/>
      <c r="C2073" s="237"/>
      <c r="D2073" s="227" t="s">
        <v>164</v>
      </c>
      <c r="E2073" s="238" t="s">
        <v>19</v>
      </c>
      <c r="F2073" s="239" t="s">
        <v>2014</v>
      </c>
      <c r="G2073" s="237"/>
      <c r="H2073" s="240">
        <v>28.5</v>
      </c>
      <c r="I2073" s="241"/>
      <c r="J2073" s="237"/>
      <c r="K2073" s="237"/>
      <c r="L2073" s="242"/>
      <c r="M2073" s="243"/>
      <c r="N2073" s="244"/>
      <c r="O2073" s="244"/>
      <c r="P2073" s="244"/>
      <c r="Q2073" s="244"/>
      <c r="R2073" s="244"/>
      <c r="S2073" s="244"/>
      <c r="T2073" s="245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6" t="s">
        <v>164</v>
      </c>
      <c r="AU2073" s="246" t="s">
        <v>79</v>
      </c>
      <c r="AV2073" s="14" t="s">
        <v>79</v>
      </c>
      <c r="AW2073" s="14" t="s">
        <v>31</v>
      </c>
      <c r="AX2073" s="14" t="s">
        <v>69</v>
      </c>
      <c r="AY2073" s="246" t="s">
        <v>153</v>
      </c>
    </row>
    <row r="2074" s="13" customFormat="1">
      <c r="A2074" s="13"/>
      <c r="B2074" s="225"/>
      <c r="C2074" s="226"/>
      <c r="D2074" s="227" t="s">
        <v>164</v>
      </c>
      <c r="E2074" s="228" t="s">
        <v>19</v>
      </c>
      <c r="F2074" s="229" t="s">
        <v>1912</v>
      </c>
      <c r="G2074" s="226"/>
      <c r="H2074" s="228" t="s">
        <v>19</v>
      </c>
      <c r="I2074" s="230"/>
      <c r="J2074" s="226"/>
      <c r="K2074" s="226"/>
      <c r="L2074" s="231"/>
      <c r="M2074" s="232"/>
      <c r="N2074" s="233"/>
      <c r="O2074" s="233"/>
      <c r="P2074" s="233"/>
      <c r="Q2074" s="233"/>
      <c r="R2074" s="233"/>
      <c r="S2074" s="233"/>
      <c r="T2074" s="23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5" t="s">
        <v>164</v>
      </c>
      <c r="AU2074" s="235" t="s">
        <v>79</v>
      </c>
      <c r="AV2074" s="13" t="s">
        <v>77</v>
      </c>
      <c r="AW2074" s="13" t="s">
        <v>31</v>
      </c>
      <c r="AX2074" s="13" t="s">
        <v>69</v>
      </c>
      <c r="AY2074" s="235" t="s">
        <v>153</v>
      </c>
    </row>
    <row r="2075" s="14" customFormat="1">
      <c r="A2075" s="14"/>
      <c r="B2075" s="236"/>
      <c r="C2075" s="237"/>
      <c r="D2075" s="227" t="s">
        <v>164</v>
      </c>
      <c r="E2075" s="238" t="s">
        <v>19</v>
      </c>
      <c r="F2075" s="239" t="s">
        <v>2015</v>
      </c>
      <c r="G2075" s="237"/>
      <c r="H2075" s="240">
        <v>0.52000000000000002</v>
      </c>
      <c r="I2075" s="241"/>
      <c r="J2075" s="237"/>
      <c r="K2075" s="237"/>
      <c r="L2075" s="242"/>
      <c r="M2075" s="243"/>
      <c r="N2075" s="244"/>
      <c r="O2075" s="244"/>
      <c r="P2075" s="244"/>
      <c r="Q2075" s="244"/>
      <c r="R2075" s="244"/>
      <c r="S2075" s="244"/>
      <c r="T2075" s="245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46" t="s">
        <v>164</v>
      </c>
      <c r="AU2075" s="246" t="s">
        <v>79</v>
      </c>
      <c r="AV2075" s="14" t="s">
        <v>79</v>
      </c>
      <c r="AW2075" s="14" t="s">
        <v>31</v>
      </c>
      <c r="AX2075" s="14" t="s">
        <v>69</v>
      </c>
      <c r="AY2075" s="246" t="s">
        <v>153</v>
      </c>
    </row>
    <row r="2076" s="15" customFormat="1">
      <c r="A2076" s="15"/>
      <c r="B2076" s="247"/>
      <c r="C2076" s="248"/>
      <c r="D2076" s="227" t="s">
        <v>164</v>
      </c>
      <c r="E2076" s="249" t="s">
        <v>19</v>
      </c>
      <c r="F2076" s="250" t="s">
        <v>167</v>
      </c>
      <c r="G2076" s="248"/>
      <c r="H2076" s="251">
        <v>29.02</v>
      </c>
      <c r="I2076" s="252"/>
      <c r="J2076" s="248"/>
      <c r="K2076" s="248"/>
      <c r="L2076" s="253"/>
      <c r="M2076" s="254"/>
      <c r="N2076" s="255"/>
      <c r="O2076" s="255"/>
      <c r="P2076" s="255"/>
      <c r="Q2076" s="255"/>
      <c r="R2076" s="255"/>
      <c r="S2076" s="255"/>
      <c r="T2076" s="256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7" t="s">
        <v>164</v>
      </c>
      <c r="AU2076" s="257" t="s">
        <v>79</v>
      </c>
      <c r="AV2076" s="15" t="s">
        <v>160</v>
      </c>
      <c r="AW2076" s="15" t="s">
        <v>31</v>
      </c>
      <c r="AX2076" s="15" t="s">
        <v>77</v>
      </c>
      <c r="AY2076" s="257" t="s">
        <v>153</v>
      </c>
    </row>
    <row r="2077" s="2" customFormat="1" ht="16.5" customHeight="1">
      <c r="A2077" s="41"/>
      <c r="B2077" s="42"/>
      <c r="C2077" s="207" t="s">
        <v>2016</v>
      </c>
      <c r="D2077" s="207" t="s">
        <v>155</v>
      </c>
      <c r="E2077" s="208" t="s">
        <v>2017</v>
      </c>
      <c r="F2077" s="209" t="s">
        <v>2018</v>
      </c>
      <c r="G2077" s="210" t="s">
        <v>371</v>
      </c>
      <c r="H2077" s="211">
        <v>150</v>
      </c>
      <c r="I2077" s="212"/>
      <c r="J2077" s="213">
        <f>ROUND(I2077*H2077,2)</f>
        <v>0</v>
      </c>
      <c r="K2077" s="209" t="s">
        <v>159</v>
      </c>
      <c r="L2077" s="47"/>
      <c r="M2077" s="214" t="s">
        <v>19</v>
      </c>
      <c r="N2077" s="215" t="s">
        <v>40</v>
      </c>
      <c r="O2077" s="87"/>
      <c r="P2077" s="216">
        <f>O2077*H2077</f>
        <v>0</v>
      </c>
      <c r="Q2077" s="216">
        <v>9.0000000000000006E-05</v>
      </c>
      <c r="R2077" s="216">
        <f>Q2077*H2077</f>
        <v>0.013500000000000002</v>
      </c>
      <c r="S2077" s="216">
        <v>0</v>
      </c>
      <c r="T2077" s="217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18" t="s">
        <v>252</v>
      </c>
      <c r="AT2077" s="218" t="s">
        <v>155</v>
      </c>
      <c r="AU2077" s="218" t="s">
        <v>79</v>
      </c>
      <c r="AY2077" s="20" t="s">
        <v>153</v>
      </c>
      <c r="BE2077" s="219">
        <f>IF(N2077="základní",J2077,0)</f>
        <v>0</v>
      </c>
      <c r="BF2077" s="219">
        <f>IF(N2077="snížená",J2077,0)</f>
        <v>0</v>
      </c>
      <c r="BG2077" s="219">
        <f>IF(N2077="zákl. přenesená",J2077,0)</f>
        <v>0</v>
      </c>
      <c r="BH2077" s="219">
        <f>IF(N2077="sníž. přenesená",J2077,0)</f>
        <v>0</v>
      </c>
      <c r="BI2077" s="219">
        <f>IF(N2077="nulová",J2077,0)</f>
        <v>0</v>
      </c>
      <c r="BJ2077" s="20" t="s">
        <v>77</v>
      </c>
      <c r="BK2077" s="219">
        <f>ROUND(I2077*H2077,2)</f>
        <v>0</v>
      </c>
      <c r="BL2077" s="20" t="s">
        <v>252</v>
      </c>
      <c r="BM2077" s="218" t="s">
        <v>2019</v>
      </c>
    </row>
    <row r="2078" s="2" customFormat="1">
      <c r="A2078" s="41"/>
      <c r="B2078" s="42"/>
      <c r="C2078" s="43"/>
      <c r="D2078" s="220" t="s">
        <v>162</v>
      </c>
      <c r="E2078" s="43"/>
      <c r="F2078" s="221" t="s">
        <v>2020</v>
      </c>
      <c r="G2078" s="43"/>
      <c r="H2078" s="43"/>
      <c r="I2078" s="222"/>
      <c r="J2078" s="43"/>
      <c r="K2078" s="43"/>
      <c r="L2078" s="47"/>
      <c r="M2078" s="223"/>
      <c r="N2078" s="224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162</v>
      </c>
      <c r="AU2078" s="20" t="s">
        <v>79</v>
      </c>
    </row>
    <row r="2079" s="2" customFormat="1" ht="16.5" customHeight="1">
      <c r="A2079" s="41"/>
      <c r="B2079" s="42"/>
      <c r="C2079" s="207" t="s">
        <v>2021</v>
      </c>
      <c r="D2079" s="207" t="s">
        <v>155</v>
      </c>
      <c r="E2079" s="208" t="s">
        <v>2022</v>
      </c>
      <c r="F2079" s="209" t="s">
        <v>2023</v>
      </c>
      <c r="G2079" s="210" t="s">
        <v>371</v>
      </c>
      <c r="H2079" s="211">
        <v>40</v>
      </c>
      <c r="I2079" s="212"/>
      <c r="J2079" s="213">
        <f>ROUND(I2079*H2079,2)</f>
        <v>0</v>
      </c>
      <c r="K2079" s="209" t="s">
        <v>159</v>
      </c>
      <c r="L2079" s="47"/>
      <c r="M2079" s="214" t="s">
        <v>19</v>
      </c>
      <c r="N2079" s="215" t="s">
        <v>40</v>
      </c>
      <c r="O2079" s="87"/>
      <c r="P2079" s="216">
        <f>O2079*H2079</f>
        <v>0</v>
      </c>
      <c r="Q2079" s="216">
        <v>0</v>
      </c>
      <c r="R2079" s="216">
        <f>Q2079*H2079</f>
        <v>0</v>
      </c>
      <c r="S2079" s="216">
        <v>0</v>
      </c>
      <c r="T2079" s="217">
        <f>S2079*H2079</f>
        <v>0</v>
      </c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R2079" s="218" t="s">
        <v>252</v>
      </c>
      <c r="AT2079" s="218" t="s">
        <v>155</v>
      </c>
      <c r="AU2079" s="218" t="s">
        <v>79</v>
      </c>
      <c r="AY2079" s="20" t="s">
        <v>153</v>
      </c>
      <c r="BE2079" s="219">
        <f>IF(N2079="základní",J2079,0)</f>
        <v>0</v>
      </c>
      <c r="BF2079" s="219">
        <f>IF(N2079="snížená",J2079,0)</f>
        <v>0</v>
      </c>
      <c r="BG2079" s="219">
        <f>IF(N2079="zákl. přenesená",J2079,0)</f>
        <v>0</v>
      </c>
      <c r="BH2079" s="219">
        <f>IF(N2079="sníž. přenesená",J2079,0)</f>
        <v>0</v>
      </c>
      <c r="BI2079" s="219">
        <f>IF(N2079="nulová",J2079,0)</f>
        <v>0</v>
      </c>
      <c r="BJ2079" s="20" t="s">
        <v>77</v>
      </c>
      <c r="BK2079" s="219">
        <f>ROUND(I2079*H2079,2)</f>
        <v>0</v>
      </c>
      <c r="BL2079" s="20" t="s">
        <v>252</v>
      </c>
      <c r="BM2079" s="218" t="s">
        <v>2024</v>
      </c>
    </row>
    <row r="2080" s="2" customFormat="1">
      <c r="A2080" s="41"/>
      <c r="B2080" s="42"/>
      <c r="C2080" s="43"/>
      <c r="D2080" s="220" t="s">
        <v>162</v>
      </c>
      <c r="E2080" s="43"/>
      <c r="F2080" s="221" t="s">
        <v>2025</v>
      </c>
      <c r="G2080" s="43"/>
      <c r="H2080" s="43"/>
      <c r="I2080" s="222"/>
      <c r="J2080" s="43"/>
      <c r="K2080" s="43"/>
      <c r="L2080" s="47"/>
      <c r="M2080" s="223"/>
      <c r="N2080" s="224"/>
      <c r="O2080" s="87"/>
      <c r="P2080" s="87"/>
      <c r="Q2080" s="87"/>
      <c r="R2080" s="87"/>
      <c r="S2080" s="87"/>
      <c r="T2080" s="88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T2080" s="20" t="s">
        <v>162</v>
      </c>
      <c r="AU2080" s="20" t="s">
        <v>79</v>
      </c>
    </row>
    <row r="2081" s="2" customFormat="1" ht="16.5" customHeight="1">
      <c r="A2081" s="41"/>
      <c r="B2081" s="42"/>
      <c r="C2081" s="207" t="s">
        <v>2026</v>
      </c>
      <c r="D2081" s="207" t="s">
        <v>155</v>
      </c>
      <c r="E2081" s="208" t="s">
        <v>2027</v>
      </c>
      <c r="F2081" s="209" t="s">
        <v>2028</v>
      </c>
      <c r="G2081" s="210" t="s">
        <v>158</v>
      </c>
      <c r="H2081" s="211">
        <v>116.56</v>
      </c>
      <c r="I2081" s="212"/>
      <c r="J2081" s="213">
        <f>ROUND(I2081*H2081,2)</f>
        <v>0</v>
      </c>
      <c r="K2081" s="209" t="s">
        <v>159</v>
      </c>
      <c r="L2081" s="47"/>
      <c r="M2081" s="214" t="s">
        <v>19</v>
      </c>
      <c r="N2081" s="215" t="s">
        <v>40</v>
      </c>
      <c r="O2081" s="87"/>
      <c r="P2081" s="216">
        <f>O2081*H2081</f>
        <v>0</v>
      </c>
      <c r="Q2081" s="216">
        <v>5.0000000000000002E-05</v>
      </c>
      <c r="R2081" s="216">
        <f>Q2081*H2081</f>
        <v>0.0058280000000000007</v>
      </c>
      <c r="S2081" s="216">
        <v>0</v>
      </c>
      <c r="T2081" s="217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18" t="s">
        <v>252</v>
      </c>
      <c r="AT2081" s="218" t="s">
        <v>155</v>
      </c>
      <c r="AU2081" s="218" t="s">
        <v>79</v>
      </c>
      <c r="AY2081" s="20" t="s">
        <v>153</v>
      </c>
      <c r="BE2081" s="219">
        <f>IF(N2081="základní",J2081,0)</f>
        <v>0</v>
      </c>
      <c r="BF2081" s="219">
        <f>IF(N2081="snížená",J2081,0)</f>
        <v>0</v>
      </c>
      <c r="BG2081" s="219">
        <f>IF(N2081="zákl. přenesená",J2081,0)</f>
        <v>0</v>
      </c>
      <c r="BH2081" s="219">
        <f>IF(N2081="sníž. přenesená",J2081,0)</f>
        <v>0</v>
      </c>
      <c r="BI2081" s="219">
        <f>IF(N2081="nulová",J2081,0)</f>
        <v>0</v>
      </c>
      <c r="BJ2081" s="20" t="s">
        <v>77</v>
      </c>
      <c r="BK2081" s="219">
        <f>ROUND(I2081*H2081,2)</f>
        <v>0</v>
      </c>
      <c r="BL2081" s="20" t="s">
        <v>252</v>
      </c>
      <c r="BM2081" s="218" t="s">
        <v>2029</v>
      </c>
    </row>
    <row r="2082" s="2" customFormat="1">
      <c r="A2082" s="41"/>
      <c r="B2082" s="42"/>
      <c r="C2082" s="43"/>
      <c r="D2082" s="220" t="s">
        <v>162</v>
      </c>
      <c r="E2082" s="43"/>
      <c r="F2082" s="221" t="s">
        <v>2030</v>
      </c>
      <c r="G2082" s="43"/>
      <c r="H2082" s="43"/>
      <c r="I2082" s="222"/>
      <c r="J2082" s="43"/>
      <c r="K2082" s="43"/>
      <c r="L2082" s="47"/>
      <c r="M2082" s="223"/>
      <c r="N2082" s="224"/>
      <c r="O2082" s="87"/>
      <c r="P2082" s="87"/>
      <c r="Q2082" s="87"/>
      <c r="R2082" s="87"/>
      <c r="S2082" s="87"/>
      <c r="T2082" s="88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T2082" s="20" t="s">
        <v>162</v>
      </c>
      <c r="AU2082" s="20" t="s">
        <v>79</v>
      </c>
    </row>
    <row r="2083" s="14" customFormat="1">
      <c r="A2083" s="14"/>
      <c r="B2083" s="236"/>
      <c r="C2083" s="237"/>
      <c r="D2083" s="227" t="s">
        <v>164</v>
      </c>
      <c r="E2083" s="238" t="s">
        <v>19</v>
      </c>
      <c r="F2083" s="239" t="s">
        <v>2031</v>
      </c>
      <c r="G2083" s="237"/>
      <c r="H2083" s="240">
        <v>116.56</v>
      </c>
      <c r="I2083" s="241"/>
      <c r="J2083" s="237"/>
      <c r="K2083" s="237"/>
      <c r="L2083" s="242"/>
      <c r="M2083" s="243"/>
      <c r="N2083" s="244"/>
      <c r="O2083" s="244"/>
      <c r="P2083" s="244"/>
      <c r="Q2083" s="244"/>
      <c r="R2083" s="244"/>
      <c r="S2083" s="244"/>
      <c r="T2083" s="245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46" t="s">
        <v>164</v>
      </c>
      <c r="AU2083" s="246" t="s">
        <v>79</v>
      </c>
      <c r="AV2083" s="14" t="s">
        <v>79</v>
      </c>
      <c r="AW2083" s="14" t="s">
        <v>31</v>
      </c>
      <c r="AX2083" s="14" t="s">
        <v>69</v>
      </c>
      <c r="AY2083" s="246" t="s">
        <v>153</v>
      </c>
    </row>
    <row r="2084" s="15" customFormat="1">
      <c r="A2084" s="15"/>
      <c r="B2084" s="247"/>
      <c r="C2084" s="248"/>
      <c r="D2084" s="227" t="s">
        <v>164</v>
      </c>
      <c r="E2084" s="249" t="s">
        <v>19</v>
      </c>
      <c r="F2084" s="250" t="s">
        <v>167</v>
      </c>
      <c r="G2084" s="248"/>
      <c r="H2084" s="251">
        <v>116.56</v>
      </c>
      <c r="I2084" s="252"/>
      <c r="J2084" s="248"/>
      <c r="K2084" s="248"/>
      <c r="L2084" s="253"/>
      <c r="M2084" s="254"/>
      <c r="N2084" s="255"/>
      <c r="O2084" s="255"/>
      <c r="P2084" s="255"/>
      <c r="Q2084" s="255"/>
      <c r="R2084" s="255"/>
      <c r="S2084" s="255"/>
      <c r="T2084" s="256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57" t="s">
        <v>164</v>
      </c>
      <c r="AU2084" s="257" t="s">
        <v>79</v>
      </c>
      <c r="AV2084" s="15" t="s">
        <v>160</v>
      </c>
      <c r="AW2084" s="15" t="s">
        <v>31</v>
      </c>
      <c r="AX2084" s="15" t="s">
        <v>77</v>
      </c>
      <c r="AY2084" s="257" t="s">
        <v>153</v>
      </c>
    </row>
    <row r="2085" s="2" customFormat="1" ht="24.15" customHeight="1">
      <c r="A2085" s="41"/>
      <c r="B2085" s="42"/>
      <c r="C2085" s="207" t="s">
        <v>2032</v>
      </c>
      <c r="D2085" s="207" t="s">
        <v>155</v>
      </c>
      <c r="E2085" s="208" t="s">
        <v>2033</v>
      </c>
      <c r="F2085" s="209" t="s">
        <v>2034</v>
      </c>
      <c r="G2085" s="210" t="s">
        <v>225</v>
      </c>
      <c r="H2085" s="211">
        <v>2.0939999999999999</v>
      </c>
      <c r="I2085" s="212"/>
      <c r="J2085" s="213">
        <f>ROUND(I2085*H2085,2)</f>
        <v>0</v>
      </c>
      <c r="K2085" s="209" t="s">
        <v>159</v>
      </c>
      <c r="L2085" s="47"/>
      <c r="M2085" s="214" t="s">
        <v>19</v>
      </c>
      <c r="N2085" s="215" t="s">
        <v>40</v>
      </c>
      <c r="O2085" s="87"/>
      <c r="P2085" s="216">
        <f>O2085*H2085</f>
        <v>0</v>
      </c>
      <c r="Q2085" s="216">
        <v>0</v>
      </c>
      <c r="R2085" s="216">
        <f>Q2085*H2085</f>
        <v>0</v>
      </c>
      <c r="S2085" s="216">
        <v>0</v>
      </c>
      <c r="T2085" s="217">
        <f>S2085*H2085</f>
        <v>0</v>
      </c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R2085" s="218" t="s">
        <v>252</v>
      </c>
      <c r="AT2085" s="218" t="s">
        <v>155</v>
      </c>
      <c r="AU2085" s="218" t="s">
        <v>79</v>
      </c>
      <c r="AY2085" s="20" t="s">
        <v>153</v>
      </c>
      <c r="BE2085" s="219">
        <f>IF(N2085="základní",J2085,0)</f>
        <v>0</v>
      </c>
      <c r="BF2085" s="219">
        <f>IF(N2085="snížená",J2085,0)</f>
        <v>0</v>
      </c>
      <c r="BG2085" s="219">
        <f>IF(N2085="zákl. přenesená",J2085,0)</f>
        <v>0</v>
      </c>
      <c r="BH2085" s="219">
        <f>IF(N2085="sníž. přenesená",J2085,0)</f>
        <v>0</v>
      </c>
      <c r="BI2085" s="219">
        <f>IF(N2085="nulová",J2085,0)</f>
        <v>0</v>
      </c>
      <c r="BJ2085" s="20" t="s">
        <v>77</v>
      </c>
      <c r="BK2085" s="219">
        <f>ROUND(I2085*H2085,2)</f>
        <v>0</v>
      </c>
      <c r="BL2085" s="20" t="s">
        <v>252</v>
      </c>
      <c r="BM2085" s="218" t="s">
        <v>2035</v>
      </c>
    </row>
    <row r="2086" s="2" customFormat="1">
      <c r="A2086" s="41"/>
      <c r="B2086" s="42"/>
      <c r="C2086" s="43"/>
      <c r="D2086" s="220" t="s">
        <v>162</v>
      </c>
      <c r="E2086" s="43"/>
      <c r="F2086" s="221" t="s">
        <v>2036</v>
      </c>
      <c r="G2086" s="43"/>
      <c r="H2086" s="43"/>
      <c r="I2086" s="222"/>
      <c r="J2086" s="43"/>
      <c r="K2086" s="43"/>
      <c r="L2086" s="47"/>
      <c r="M2086" s="223"/>
      <c r="N2086" s="224"/>
      <c r="O2086" s="87"/>
      <c r="P2086" s="87"/>
      <c r="Q2086" s="87"/>
      <c r="R2086" s="87"/>
      <c r="S2086" s="87"/>
      <c r="T2086" s="88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T2086" s="20" t="s">
        <v>162</v>
      </c>
      <c r="AU2086" s="20" t="s">
        <v>79</v>
      </c>
    </row>
    <row r="2087" s="2" customFormat="1" ht="37.8" customHeight="1">
      <c r="A2087" s="41"/>
      <c r="B2087" s="42"/>
      <c r="C2087" s="207" t="s">
        <v>2037</v>
      </c>
      <c r="D2087" s="207" t="s">
        <v>155</v>
      </c>
      <c r="E2087" s="208" t="s">
        <v>2038</v>
      </c>
      <c r="F2087" s="209" t="s">
        <v>2039</v>
      </c>
      <c r="G2087" s="210" t="s">
        <v>225</v>
      </c>
      <c r="H2087" s="211">
        <v>2.0939999999999999</v>
      </c>
      <c r="I2087" s="212"/>
      <c r="J2087" s="213">
        <f>ROUND(I2087*H2087,2)</f>
        <v>0</v>
      </c>
      <c r="K2087" s="209" t="s">
        <v>159</v>
      </c>
      <c r="L2087" s="47"/>
      <c r="M2087" s="214" t="s">
        <v>19</v>
      </c>
      <c r="N2087" s="215" t="s">
        <v>40</v>
      </c>
      <c r="O2087" s="87"/>
      <c r="P2087" s="216">
        <f>O2087*H2087</f>
        <v>0</v>
      </c>
      <c r="Q2087" s="216">
        <v>0</v>
      </c>
      <c r="R2087" s="216">
        <f>Q2087*H2087</f>
        <v>0</v>
      </c>
      <c r="S2087" s="216">
        <v>0</v>
      </c>
      <c r="T2087" s="217">
        <f>S2087*H2087</f>
        <v>0</v>
      </c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R2087" s="218" t="s">
        <v>252</v>
      </c>
      <c r="AT2087" s="218" t="s">
        <v>155</v>
      </c>
      <c r="AU2087" s="218" t="s">
        <v>79</v>
      </c>
      <c r="AY2087" s="20" t="s">
        <v>153</v>
      </c>
      <c r="BE2087" s="219">
        <f>IF(N2087="základní",J2087,0)</f>
        <v>0</v>
      </c>
      <c r="BF2087" s="219">
        <f>IF(N2087="snížená",J2087,0)</f>
        <v>0</v>
      </c>
      <c r="BG2087" s="219">
        <f>IF(N2087="zákl. přenesená",J2087,0)</f>
        <v>0</v>
      </c>
      <c r="BH2087" s="219">
        <f>IF(N2087="sníž. přenesená",J2087,0)</f>
        <v>0</v>
      </c>
      <c r="BI2087" s="219">
        <f>IF(N2087="nulová",J2087,0)</f>
        <v>0</v>
      </c>
      <c r="BJ2087" s="20" t="s">
        <v>77</v>
      </c>
      <c r="BK2087" s="219">
        <f>ROUND(I2087*H2087,2)</f>
        <v>0</v>
      </c>
      <c r="BL2087" s="20" t="s">
        <v>252</v>
      </c>
      <c r="BM2087" s="218" t="s">
        <v>2040</v>
      </c>
    </row>
    <row r="2088" s="2" customFormat="1">
      <c r="A2088" s="41"/>
      <c r="B2088" s="42"/>
      <c r="C2088" s="43"/>
      <c r="D2088" s="220" t="s">
        <v>162</v>
      </c>
      <c r="E2088" s="43"/>
      <c r="F2088" s="221" t="s">
        <v>2041</v>
      </c>
      <c r="G2088" s="43"/>
      <c r="H2088" s="43"/>
      <c r="I2088" s="222"/>
      <c r="J2088" s="43"/>
      <c r="K2088" s="43"/>
      <c r="L2088" s="47"/>
      <c r="M2088" s="223"/>
      <c r="N2088" s="224"/>
      <c r="O2088" s="87"/>
      <c r="P2088" s="87"/>
      <c r="Q2088" s="87"/>
      <c r="R2088" s="87"/>
      <c r="S2088" s="87"/>
      <c r="T2088" s="88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T2088" s="20" t="s">
        <v>162</v>
      </c>
      <c r="AU2088" s="20" t="s">
        <v>79</v>
      </c>
    </row>
    <row r="2089" s="12" customFormat="1" ht="22.8" customHeight="1">
      <c r="A2089" s="12"/>
      <c r="B2089" s="191"/>
      <c r="C2089" s="192"/>
      <c r="D2089" s="193" t="s">
        <v>68</v>
      </c>
      <c r="E2089" s="205" t="s">
        <v>2042</v>
      </c>
      <c r="F2089" s="205" t="s">
        <v>2043</v>
      </c>
      <c r="G2089" s="192"/>
      <c r="H2089" s="192"/>
      <c r="I2089" s="195"/>
      <c r="J2089" s="206">
        <f>BK2089</f>
        <v>0</v>
      </c>
      <c r="K2089" s="192"/>
      <c r="L2089" s="197"/>
      <c r="M2089" s="198"/>
      <c r="N2089" s="199"/>
      <c r="O2089" s="199"/>
      <c r="P2089" s="200">
        <f>SUM(P2090:P2147)</f>
        <v>0</v>
      </c>
      <c r="Q2089" s="199"/>
      <c r="R2089" s="200">
        <f>SUM(R2090:R2147)</f>
        <v>3.9717974299999996</v>
      </c>
      <c r="S2089" s="199"/>
      <c r="T2089" s="201">
        <f>SUM(T2090:T2147)</f>
        <v>1.238202</v>
      </c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R2089" s="202" t="s">
        <v>79</v>
      </c>
      <c r="AT2089" s="203" t="s">
        <v>68</v>
      </c>
      <c r="AU2089" s="203" t="s">
        <v>77</v>
      </c>
      <c r="AY2089" s="202" t="s">
        <v>153</v>
      </c>
      <c r="BK2089" s="204">
        <f>SUM(BK2090:BK2147)</f>
        <v>0</v>
      </c>
    </row>
    <row r="2090" s="2" customFormat="1" ht="24.15" customHeight="1">
      <c r="A2090" s="41"/>
      <c r="B2090" s="42"/>
      <c r="C2090" s="207" t="s">
        <v>2044</v>
      </c>
      <c r="D2090" s="207" t="s">
        <v>155</v>
      </c>
      <c r="E2090" s="208" t="s">
        <v>2045</v>
      </c>
      <c r="F2090" s="209" t="s">
        <v>2046</v>
      </c>
      <c r="G2090" s="210" t="s">
        <v>158</v>
      </c>
      <c r="H2090" s="211">
        <v>292.69</v>
      </c>
      <c r="I2090" s="212"/>
      <c r="J2090" s="213">
        <f>ROUND(I2090*H2090,2)</f>
        <v>0</v>
      </c>
      <c r="K2090" s="209" t="s">
        <v>159</v>
      </c>
      <c r="L2090" s="47"/>
      <c r="M2090" s="214" t="s">
        <v>19</v>
      </c>
      <c r="N2090" s="215" t="s">
        <v>40</v>
      </c>
      <c r="O2090" s="87"/>
      <c r="P2090" s="216">
        <f>O2090*H2090</f>
        <v>0</v>
      </c>
      <c r="Q2090" s="216">
        <v>0</v>
      </c>
      <c r="R2090" s="216">
        <f>Q2090*H2090</f>
        <v>0</v>
      </c>
      <c r="S2090" s="216">
        <v>0</v>
      </c>
      <c r="T2090" s="217">
        <f>S2090*H2090</f>
        <v>0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18" t="s">
        <v>252</v>
      </c>
      <c r="AT2090" s="218" t="s">
        <v>155</v>
      </c>
      <c r="AU2090" s="218" t="s">
        <v>79</v>
      </c>
      <c r="AY2090" s="20" t="s">
        <v>153</v>
      </c>
      <c r="BE2090" s="219">
        <f>IF(N2090="základní",J2090,0)</f>
        <v>0</v>
      </c>
      <c r="BF2090" s="219">
        <f>IF(N2090="snížená",J2090,0)</f>
        <v>0</v>
      </c>
      <c r="BG2090" s="219">
        <f>IF(N2090="zákl. přenesená",J2090,0)</f>
        <v>0</v>
      </c>
      <c r="BH2090" s="219">
        <f>IF(N2090="sníž. přenesená",J2090,0)</f>
        <v>0</v>
      </c>
      <c r="BI2090" s="219">
        <f>IF(N2090="nulová",J2090,0)</f>
        <v>0</v>
      </c>
      <c r="BJ2090" s="20" t="s">
        <v>77</v>
      </c>
      <c r="BK2090" s="219">
        <f>ROUND(I2090*H2090,2)</f>
        <v>0</v>
      </c>
      <c r="BL2090" s="20" t="s">
        <v>252</v>
      </c>
      <c r="BM2090" s="218" t="s">
        <v>2047</v>
      </c>
    </row>
    <row r="2091" s="2" customFormat="1">
      <c r="A2091" s="41"/>
      <c r="B2091" s="42"/>
      <c r="C2091" s="43"/>
      <c r="D2091" s="220" t="s">
        <v>162</v>
      </c>
      <c r="E2091" s="43"/>
      <c r="F2091" s="221" t="s">
        <v>2048</v>
      </c>
      <c r="G2091" s="43"/>
      <c r="H2091" s="43"/>
      <c r="I2091" s="222"/>
      <c r="J2091" s="43"/>
      <c r="K2091" s="43"/>
      <c r="L2091" s="47"/>
      <c r="M2091" s="223"/>
      <c r="N2091" s="224"/>
      <c r="O2091" s="87"/>
      <c r="P2091" s="87"/>
      <c r="Q2091" s="87"/>
      <c r="R2091" s="87"/>
      <c r="S2091" s="87"/>
      <c r="T2091" s="88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T2091" s="20" t="s">
        <v>162</v>
      </c>
      <c r="AU2091" s="20" t="s">
        <v>79</v>
      </c>
    </row>
    <row r="2092" s="13" customFormat="1">
      <c r="A2092" s="13"/>
      <c r="B2092" s="225"/>
      <c r="C2092" s="226"/>
      <c r="D2092" s="227" t="s">
        <v>164</v>
      </c>
      <c r="E2092" s="228" t="s">
        <v>19</v>
      </c>
      <c r="F2092" s="229" t="s">
        <v>2049</v>
      </c>
      <c r="G2092" s="226"/>
      <c r="H2092" s="228" t="s">
        <v>19</v>
      </c>
      <c r="I2092" s="230"/>
      <c r="J2092" s="226"/>
      <c r="K2092" s="226"/>
      <c r="L2092" s="231"/>
      <c r="M2092" s="232"/>
      <c r="N2092" s="233"/>
      <c r="O2092" s="233"/>
      <c r="P2092" s="233"/>
      <c r="Q2092" s="233"/>
      <c r="R2092" s="233"/>
      <c r="S2092" s="233"/>
      <c r="T2092" s="234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5" t="s">
        <v>164</v>
      </c>
      <c r="AU2092" s="235" t="s">
        <v>79</v>
      </c>
      <c r="AV2092" s="13" t="s">
        <v>77</v>
      </c>
      <c r="AW2092" s="13" t="s">
        <v>31</v>
      </c>
      <c r="AX2092" s="13" t="s">
        <v>69</v>
      </c>
      <c r="AY2092" s="235" t="s">
        <v>153</v>
      </c>
    </row>
    <row r="2093" s="13" customFormat="1">
      <c r="A2093" s="13"/>
      <c r="B2093" s="225"/>
      <c r="C2093" s="226"/>
      <c r="D2093" s="227" t="s">
        <v>164</v>
      </c>
      <c r="E2093" s="228" t="s">
        <v>19</v>
      </c>
      <c r="F2093" s="229" t="s">
        <v>282</v>
      </c>
      <c r="G2093" s="226"/>
      <c r="H2093" s="228" t="s">
        <v>19</v>
      </c>
      <c r="I2093" s="230"/>
      <c r="J2093" s="226"/>
      <c r="K2093" s="226"/>
      <c r="L2093" s="231"/>
      <c r="M2093" s="232"/>
      <c r="N2093" s="233"/>
      <c r="O2093" s="233"/>
      <c r="P2093" s="233"/>
      <c r="Q2093" s="233"/>
      <c r="R2093" s="233"/>
      <c r="S2093" s="233"/>
      <c r="T2093" s="23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5" t="s">
        <v>164</v>
      </c>
      <c r="AU2093" s="235" t="s">
        <v>79</v>
      </c>
      <c r="AV2093" s="13" t="s">
        <v>77</v>
      </c>
      <c r="AW2093" s="13" t="s">
        <v>31</v>
      </c>
      <c r="AX2093" s="13" t="s">
        <v>69</v>
      </c>
      <c r="AY2093" s="235" t="s">
        <v>153</v>
      </c>
    </row>
    <row r="2094" s="14" customFormat="1">
      <c r="A2094" s="14"/>
      <c r="B2094" s="236"/>
      <c r="C2094" s="237"/>
      <c r="D2094" s="227" t="s">
        <v>164</v>
      </c>
      <c r="E2094" s="238" t="s">
        <v>19</v>
      </c>
      <c r="F2094" s="239" t="s">
        <v>2050</v>
      </c>
      <c r="G2094" s="237"/>
      <c r="H2094" s="240">
        <v>52.630000000000003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46" t="s">
        <v>164</v>
      </c>
      <c r="AU2094" s="246" t="s">
        <v>79</v>
      </c>
      <c r="AV2094" s="14" t="s">
        <v>79</v>
      </c>
      <c r="AW2094" s="14" t="s">
        <v>31</v>
      </c>
      <c r="AX2094" s="14" t="s">
        <v>69</v>
      </c>
      <c r="AY2094" s="246" t="s">
        <v>153</v>
      </c>
    </row>
    <row r="2095" s="13" customFormat="1">
      <c r="A2095" s="13"/>
      <c r="B2095" s="225"/>
      <c r="C2095" s="226"/>
      <c r="D2095" s="227" t="s">
        <v>164</v>
      </c>
      <c r="E2095" s="228" t="s">
        <v>19</v>
      </c>
      <c r="F2095" s="229" t="s">
        <v>300</v>
      </c>
      <c r="G2095" s="226"/>
      <c r="H2095" s="228" t="s">
        <v>19</v>
      </c>
      <c r="I2095" s="230"/>
      <c r="J2095" s="226"/>
      <c r="K2095" s="226"/>
      <c r="L2095" s="231"/>
      <c r="M2095" s="232"/>
      <c r="N2095" s="233"/>
      <c r="O2095" s="233"/>
      <c r="P2095" s="233"/>
      <c r="Q2095" s="233"/>
      <c r="R2095" s="233"/>
      <c r="S2095" s="233"/>
      <c r="T2095" s="23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5" t="s">
        <v>164</v>
      </c>
      <c r="AU2095" s="235" t="s">
        <v>79</v>
      </c>
      <c r="AV2095" s="13" t="s">
        <v>77</v>
      </c>
      <c r="AW2095" s="13" t="s">
        <v>31</v>
      </c>
      <c r="AX2095" s="13" t="s">
        <v>69</v>
      </c>
      <c r="AY2095" s="235" t="s">
        <v>153</v>
      </c>
    </row>
    <row r="2096" s="14" customFormat="1">
      <c r="A2096" s="14"/>
      <c r="B2096" s="236"/>
      <c r="C2096" s="237"/>
      <c r="D2096" s="227" t="s">
        <v>164</v>
      </c>
      <c r="E2096" s="238" t="s">
        <v>19</v>
      </c>
      <c r="F2096" s="239" t="s">
        <v>2051</v>
      </c>
      <c r="G2096" s="237"/>
      <c r="H2096" s="240">
        <v>121.47</v>
      </c>
      <c r="I2096" s="241"/>
      <c r="J2096" s="237"/>
      <c r="K2096" s="237"/>
      <c r="L2096" s="242"/>
      <c r="M2096" s="243"/>
      <c r="N2096" s="244"/>
      <c r="O2096" s="244"/>
      <c r="P2096" s="244"/>
      <c r="Q2096" s="244"/>
      <c r="R2096" s="244"/>
      <c r="S2096" s="244"/>
      <c r="T2096" s="24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6" t="s">
        <v>164</v>
      </c>
      <c r="AU2096" s="246" t="s">
        <v>79</v>
      </c>
      <c r="AV2096" s="14" t="s">
        <v>79</v>
      </c>
      <c r="AW2096" s="14" t="s">
        <v>31</v>
      </c>
      <c r="AX2096" s="14" t="s">
        <v>69</v>
      </c>
      <c r="AY2096" s="246" t="s">
        <v>153</v>
      </c>
    </row>
    <row r="2097" s="13" customFormat="1">
      <c r="A2097" s="13"/>
      <c r="B2097" s="225"/>
      <c r="C2097" s="226"/>
      <c r="D2097" s="227" t="s">
        <v>164</v>
      </c>
      <c r="E2097" s="228" t="s">
        <v>19</v>
      </c>
      <c r="F2097" s="229" t="s">
        <v>320</v>
      </c>
      <c r="G2097" s="226"/>
      <c r="H2097" s="228" t="s">
        <v>19</v>
      </c>
      <c r="I2097" s="230"/>
      <c r="J2097" s="226"/>
      <c r="K2097" s="226"/>
      <c r="L2097" s="231"/>
      <c r="M2097" s="232"/>
      <c r="N2097" s="233"/>
      <c r="O2097" s="233"/>
      <c r="P2097" s="233"/>
      <c r="Q2097" s="233"/>
      <c r="R2097" s="233"/>
      <c r="S2097" s="233"/>
      <c r="T2097" s="234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5" t="s">
        <v>164</v>
      </c>
      <c r="AU2097" s="235" t="s">
        <v>79</v>
      </c>
      <c r="AV2097" s="13" t="s">
        <v>77</v>
      </c>
      <c r="AW2097" s="13" t="s">
        <v>31</v>
      </c>
      <c r="AX2097" s="13" t="s">
        <v>69</v>
      </c>
      <c r="AY2097" s="235" t="s">
        <v>153</v>
      </c>
    </row>
    <row r="2098" s="14" customFormat="1">
      <c r="A2098" s="14"/>
      <c r="B2098" s="236"/>
      <c r="C2098" s="237"/>
      <c r="D2098" s="227" t="s">
        <v>164</v>
      </c>
      <c r="E2098" s="238" t="s">
        <v>19</v>
      </c>
      <c r="F2098" s="239" t="s">
        <v>2052</v>
      </c>
      <c r="G2098" s="237"/>
      <c r="H2098" s="240">
        <v>118.59</v>
      </c>
      <c r="I2098" s="241"/>
      <c r="J2098" s="237"/>
      <c r="K2098" s="237"/>
      <c r="L2098" s="242"/>
      <c r="M2098" s="243"/>
      <c r="N2098" s="244"/>
      <c r="O2098" s="244"/>
      <c r="P2098" s="244"/>
      <c r="Q2098" s="244"/>
      <c r="R2098" s="244"/>
      <c r="S2098" s="244"/>
      <c r="T2098" s="245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46" t="s">
        <v>164</v>
      </c>
      <c r="AU2098" s="246" t="s">
        <v>79</v>
      </c>
      <c r="AV2098" s="14" t="s">
        <v>79</v>
      </c>
      <c r="AW2098" s="14" t="s">
        <v>31</v>
      </c>
      <c r="AX2098" s="14" t="s">
        <v>69</v>
      </c>
      <c r="AY2098" s="246" t="s">
        <v>153</v>
      </c>
    </row>
    <row r="2099" s="15" customFormat="1">
      <c r="A2099" s="15"/>
      <c r="B2099" s="247"/>
      <c r="C2099" s="248"/>
      <c r="D2099" s="227" t="s">
        <v>164</v>
      </c>
      <c r="E2099" s="249" t="s">
        <v>19</v>
      </c>
      <c r="F2099" s="250" t="s">
        <v>167</v>
      </c>
      <c r="G2099" s="248"/>
      <c r="H2099" s="251">
        <v>292.69</v>
      </c>
      <c r="I2099" s="252"/>
      <c r="J2099" s="248"/>
      <c r="K2099" s="248"/>
      <c r="L2099" s="253"/>
      <c r="M2099" s="254"/>
      <c r="N2099" s="255"/>
      <c r="O2099" s="255"/>
      <c r="P2099" s="255"/>
      <c r="Q2099" s="255"/>
      <c r="R2099" s="255"/>
      <c r="S2099" s="255"/>
      <c r="T2099" s="256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57" t="s">
        <v>164</v>
      </c>
      <c r="AU2099" s="257" t="s">
        <v>79</v>
      </c>
      <c r="AV2099" s="15" t="s">
        <v>160</v>
      </c>
      <c r="AW2099" s="15" t="s">
        <v>31</v>
      </c>
      <c r="AX2099" s="15" t="s">
        <v>77</v>
      </c>
      <c r="AY2099" s="257" t="s">
        <v>153</v>
      </c>
    </row>
    <row r="2100" s="2" customFormat="1" ht="16.5" customHeight="1">
      <c r="A2100" s="41"/>
      <c r="B2100" s="42"/>
      <c r="C2100" s="207" t="s">
        <v>2053</v>
      </c>
      <c r="D2100" s="207" t="s">
        <v>155</v>
      </c>
      <c r="E2100" s="208" t="s">
        <v>2054</v>
      </c>
      <c r="F2100" s="209" t="s">
        <v>2055</v>
      </c>
      <c r="G2100" s="210" t="s">
        <v>158</v>
      </c>
      <c r="H2100" s="211">
        <v>408.25</v>
      </c>
      <c r="I2100" s="212"/>
      <c r="J2100" s="213">
        <f>ROUND(I2100*H2100,2)</f>
        <v>0</v>
      </c>
      <c r="K2100" s="209" t="s">
        <v>159</v>
      </c>
      <c r="L2100" s="47"/>
      <c r="M2100" s="214" t="s">
        <v>19</v>
      </c>
      <c r="N2100" s="215" t="s">
        <v>40</v>
      </c>
      <c r="O2100" s="87"/>
      <c r="P2100" s="216">
        <f>O2100*H2100</f>
        <v>0</v>
      </c>
      <c r="Q2100" s="216">
        <v>0</v>
      </c>
      <c r="R2100" s="216">
        <f>Q2100*H2100</f>
        <v>0</v>
      </c>
      <c r="S2100" s="216">
        <v>0</v>
      </c>
      <c r="T2100" s="217">
        <f>S2100*H2100</f>
        <v>0</v>
      </c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R2100" s="218" t="s">
        <v>252</v>
      </c>
      <c r="AT2100" s="218" t="s">
        <v>155</v>
      </c>
      <c r="AU2100" s="218" t="s">
        <v>79</v>
      </c>
      <c r="AY2100" s="20" t="s">
        <v>153</v>
      </c>
      <c r="BE2100" s="219">
        <f>IF(N2100="základní",J2100,0)</f>
        <v>0</v>
      </c>
      <c r="BF2100" s="219">
        <f>IF(N2100="snížená",J2100,0)</f>
        <v>0</v>
      </c>
      <c r="BG2100" s="219">
        <f>IF(N2100="zákl. přenesená",J2100,0)</f>
        <v>0</v>
      </c>
      <c r="BH2100" s="219">
        <f>IF(N2100="sníž. přenesená",J2100,0)</f>
        <v>0</v>
      </c>
      <c r="BI2100" s="219">
        <f>IF(N2100="nulová",J2100,0)</f>
        <v>0</v>
      </c>
      <c r="BJ2100" s="20" t="s">
        <v>77</v>
      </c>
      <c r="BK2100" s="219">
        <f>ROUND(I2100*H2100,2)</f>
        <v>0</v>
      </c>
      <c r="BL2100" s="20" t="s">
        <v>252</v>
      </c>
      <c r="BM2100" s="218" t="s">
        <v>2056</v>
      </c>
    </row>
    <row r="2101" s="2" customFormat="1">
      <c r="A2101" s="41"/>
      <c r="B2101" s="42"/>
      <c r="C2101" s="43"/>
      <c r="D2101" s="220" t="s">
        <v>162</v>
      </c>
      <c r="E2101" s="43"/>
      <c r="F2101" s="221" t="s">
        <v>2057</v>
      </c>
      <c r="G2101" s="43"/>
      <c r="H2101" s="43"/>
      <c r="I2101" s="222"/>
      <c r="J2101" s="43"/>
      <c r="K2101" s="43"/>
      <c r="L2101" s="47"/>
      <c r="M2101" s="223"/>
      <c r="N2101" s="224"/>
      <c r="O2101" s="87"/>
      <c r="P2101" s="87"/>
      <c r="Q2101" s="87"/>
      <c r="R2101" s="87"/>
      <c r="S2101" s="87"/>
      <c r="T2101" s="88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T2101" s="20" t="s">
        <v>162</v>
      </c>
      <c r="AU2101" s="20" t="s">
        <v>79</v>
      </c>
    </row>
    <row r="2102" s="2" customFormat="1" ht="16.5" customHeight="1">
      <c r="A2102" s="41"/>
      <c r="B2102" s="42"/>
      <c r="C2102" s="207" t="s">
        <v>2058</v>
      </c>
      <c r="D2102" s="207" t="s">
        <v>155</v>
      </c>
      <c r="E2102" s="208" t="s">
        <v>2059</v>
      </c>
      <c r="F2102" s="209" t="s">
        <v>2060</v>
      </c>
      <c r="G2102" s="210" t="s">
        <v>158</v>
      </c>
      <c r="H2102" s="211">
        <v>408.25</v>
      </c>
      <c r="I2102" s="212"/>
      <c r="J2102" s="213">
        <f>ROUND(I2102*H2102,2)</f>
        <v>0</v>
      </c>
      <c r="K2102" s="209" t="s">
        <v>159</v>
      </c>
      <c r="L2102" s="47"/>
      <c r="M2102" s="214" t="s">
        <v>19</v>
      </c>
      <c r="N2102" s="215" t="s">
        <v>40</v>
      </c>
      <c r="O2102" s="87"/>
      <c r="P2102" s="216">
        <f>O2102*H2102</f>
        <v>0</v>
      </c>
      <c r="Q2102" s="216">
        <v>0.00020000000000000001</v>
      </c>
      <c r="R2102" s="216">
        <f>Q2102*H2102</f>
        <v>0.08165</v>
      </c>
      <c r="S2102" s="216">
        <v>0</v>
      </c>
      <c r="T2102" s="217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18" t="s">
        <v>252</v>
      </c>
      <c r="AT2102" s="218" t="s">
        <v>155</v>
      </c>
      <c r="AU2102" s="218" t="s">
        <v>79</v>
      </c>
      <c r="AY2102" s="20" t="s">
        <v>153</v>
      </c>
      <c r="BE2102" s="219">
        <f>IF(N2102="základní",J2102,0)</f>
        <v>0</v>
      </c>
      <c r="BF2102" s="219">
        <f>IF(N2102="snížená",J2102,0)</f>
        <v>0</v>
      </c>
      <c r="BG2102" s="219">
        <f>IF(N2102="zákl. přenesená",J2102,0)</f>
        <v>0</v>
      </c>
      <c r="BH2102" s="219">
        <f>IF(N2102="sníž. přenesená",J2102,0)</f>
        <v>0</v>
      </c>
      <c r="BI2102" s="219">
        <f>IF(N2102="nulová",J2102,0)</f>
        <v>0</v>
      </c>
      <c r="BJ2102" s="20" t="s">
        <v>77</v>
      </c>
      <c r="BK2102" s="219">
        <f>ROUND(I2102*H2102,2)</f>
        <v>0</v>
      </c>
      <c r="BL2102" s="20" t="s">
        <v>252</v>
      </c>
      <c r="BM2102" s="218" t="s">
        <v>2061</v>
      </c>
    </row>
    <row r="2103" s="2" customFormat="1">
      <c r="A2103" s="41"/>
      <c r="B2103" s="42"/>
      <c r="C2103" s="43"/>
      <c r="D2103" s="220" t="s">
        <v>162</v>
      </c>
      <c r="E2103" s="43"/>
      <c r="F2103" s="221" t="s">
        <v>2062</v>
      </c>
      <c r="G2103" s="43"/>
      <c r="H2103" s="43"/>
      <c r="I2103" s="222"/>
      <c r="J2103" s="43"/>
      <c r="K2103" s="43"/>
      <c r="L2103" s="47"/>
      <c r="M2103" s="223"/>
      <c r="N2103" s="224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162</v>
      </c>
      <c r="AU2103" s="20" t="s">
        <v>79</v>
      </c>
    </row>
    <row r="2104" s="2" customFormat="1" ht="24.15" customHeight="1">
      <c r="A2104" s="41"/>
      <c r="B2104" s="42"/>
      <c r="C2104" s="207" t="s">
        <v>2063</v>
      </c>
      <c r="D2104" s="207" t="s">
        <v>155</v>
      </c>
      <c r="E2104" s="208" t="s">
        <v>2064</v>
      </c>
      <c r="F2104" s="209" t="s">
        <v>2065</v>
      </c>
      <c r="G2104" s="210" t="s">
        <v>158</v>
      </c>
      <c r="H2104" s="211">
        <v>292.69</v>
      </c>
      <c r="I2104" s="212"/>
      <c r="J2104" s="213">
        <f>ROUND(I2104*H2104,2)</f>
        <v>0</v>
      </c>
      <c r="K2104" s="209" t="s">
        <v>159</v>
      </c>
      <c r="L2104" s="47"/>
      <c r="M2104" s="214" t="s">
        <v>19</v>
      </c>
      <c r="N2104" s="215" t="s">
        <v>40</v>
      </c>
      <c r="O2104" s="87"/>
      <c r="P2104" s="216">
        <f>O2104*H2104</f>
        <v>0</v>
      </c>
      <c r="Q2104" s="216">
        <v>0.0074999999999999997</v>
      </c>
      <c r="R2104" s="216">
        <f>Q2104*H2104</f>
        <v>2.1951749999999999</v>
      </c>
      <c r="S2104" s="216">
        <v>0</v>
      </c>
      <c r="T2104" s="217">
        <f>S2104*H2104</f>
        <v>0</v>
      </c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R2104" s="218" t="s">
        <v>252</v>
      </c>
      <c r="AT2104" s="218" t="s">
        <v>155</v>
      </c>
      <c r="AU2104" s="218" t="s">
        <v>79</v>
      </c>
      <c r="AY2104" s="20" t="s">
        <v>153</v>
      </c>
      <c r="BE2104" s="219">
        <f>IF(N2104="základní",J2104,0)</f>
        <v>0</v>
      </c>
      <c r="BF2104" s="219">
        <f>IF(N2104="snížená",J2104,0)</f>
        <v>0</v>
      </c>
      <c r="BG2104" s="219">
        <f>IF(N2104="zákl. přenesená",J2104,0)</f>
        <v>0</v>
      </c>
      <c r="BH2104" s="219">
        <f>IF(N2104="sníž. přenesená",J2104,0)</f>
        <v>0</v>
      </c>
      <c r="BI2104" s="219">
        <f>IF(N2104="nulová",J2104,0)</f>
        <v>0</v>
      </c>
      <c r="BJ2104" s="20" t="s">
        <v>77</v>
      </c>
      <c r="BK2104" s="219">
        <f>ROUND(I2104*H2104,2)</f>
        <v>0</v>
      </c>
      <c r="BL2104" s="20" t="s">
        <v>252</v>
      </c>
      <c r="BM2104" s="218" t="s">
        <v>2066</v>
      </c>
    </row>
    <row r="2105" s="2" customFormat="1">
      <c r="A2105" s="41"/>
      <c r="B2105" s="42"/>
      <c r="C2105" s="43"/>
      <c r="D2105" s="220" t="s">
        <v>162</v>
      </c>
      <c r="E2105" s="43"/>
      <c r="F2105" s="221" t="s">
        <v>2067</v>
      </c>
      <c r="G2105" s="43"/>
      <c r="H2105" s="43"/>
      <c r="I2105" s="222"/>
      <c r="J2105" s="43"/>
      <c r="K2105" s="43"/>
      <c r="L2105" s="47"/>
      <c r="M2105" s="223"/>
      <c r="N2105" s="224"/>
      <c r="O2105" s="87"/>
      <c r="P2105" s="87"/>
      <c r="Q2105" s="87"/>
      <c r="R2105" s="87"/>
      <c r="S2105" s="87"/>
      <c r="T2105" s="88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T2105" s="20" t="s">
        <v>162</v>
      </c>
      <c r="AU2105" s="20" t="s">
        <v>79</v>
      </c>
    </row>
    <row r="2106" s="14" customFormat="1">
      <c r="A2106" s="14"/>
      <c r="B2106" s="236"/>
      <c r="C2106" s="237"/>
      <c r="D2106" s="227" t="s">
        <v>164</v>
      </c>
      <c r="E2106" s="238" t="s">
        <v>19</v>
      </c>
      <c r="F2106" s="239" t="s">
        <v>2068</v>
      </c>
      <c r="G2106" s="237"/>
      <c r="H2106" s="240">
        <v>292.69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46" t="s">
        <v>164</v>
      </c>
      <c r="AU2106" s="246" t="s">
        <v>79</v>
      </c>
      <c r="AV2106" s="14" t="s">
        <v>79</v>
      </c>
      <c r="AW2106" s="14" t="s">
        <v>31</v>
      </c>
      <c r="AX2106" s="14" t="s">
        <v>69</v>
      </c>
      <c r="AY2106" s="246" t="s">
        <v>153</v>
      </c>
    </row>
    <row r="2107" s="15" customFormat="1">
      <c r="A2107" s="15"/>
      <c r="B2107" s="247"/>
      <c r="C2107" s="248"/>
      <c r="D2107" s="227" t="s">
        <v>164</v>
      </c>
      <c r="E2107" s="249" t="s">
        <v>19</v>
      </c>
      <c r="F2107" s="250" t="s">
        <v>167</v>
      </c>
      <c r="G2107" s="248"/>
      <c r="H2107" s="251">
        <v>292.69</v>
      </c>
      <c r="I2107" s="252"/>
      <c r="J2107" s="248"/>
      <c r="K2107" s="248"/>
      <c r="L2107" s="253"/>
      <c r="M2107" s="254"/>
      <c r="N2107" s="255"/>
      <c r="O2107" s="255"/>
      <c r="P2107" s="255"/>
      <c r="Q2107" s="255"/>
      <c r="R2107" s="255"/>
      <c r="S2107" s="255"/>
      <c r="T2107" s="256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57" t="s">
        <v>164</v>
      </c>
      <c r="AU2107" s="257" t="s">
        <v>79</v>
      </c>
      <c r="AV2107" s="15" t="s">
        <v>160</v>
      </c>
      <c r="AW2107" s="15" t="s">
        <v>31</v>
      </c>
      <c r="AX2107" s="15" t="s">
        <v>77</v>
      </c>
      <c r="AY2107" s="257" t="s">
        <v>153</v>
      </c>
    </row>
    <row r="2108" s="2" customFormat="1" ht="16.5" customHeight="1">
      <c r="A2108" s="41"/>
      <c r="B2108" s="42"/>
      <c r="C2108" s="207" t="s">
        <v>2069</v>
      </c>
      <c r="D2108" s="207" t="s">
        <v>155</v>
      </c>
      <c r="E2108" s="208" t="s">
        <v>2070</v>
      </c>
      <c r="F2108" s="209" t="s">
        <v>2071</v>
      </c>
      <c r="G2108" s="210" t="s">
        <v>158</v>
      </c>
      <c r="H2108" s="211">
        <v>380.39999999999998</v>
      </c>
      <c r="I2108" s="212"/>
      <c r="J2108" s="213">
        <f>ROUND(I2108*H2108,2)</f>
        <v>0</v>
      </c>
      <c r="K2108" s="209" t="s">
        <v>159</v>
      </c>
      <c r="L2108" s="47"/>
      <c r="M2108" s="214" t="s">
        <v>19</v>
      </c>
      <c r="N2108" s="215" t="s">
        <v>40</v>
      </c>
      <c r="O2108" s="87"/>
      <c r="P2108" s="216">
        <f>O2108*H2108</f>
        <v>0</v>
      </c>
      <c r="Q2108" s="216">
        <v>0</v>
      </c>
      <c r="R2108" s="216">
        <f>Q2108*H2108</f>
        <v>0</v>
      </c>
      <c r="S2108" s="216">
        <v>0.0030000000000000001</v>
      </c>
      <c r="T2108" s="217">
        <f>S2108*H2108</f>
        <v>1.1412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18" t="s">
        <v>252</v>
      </c>
      <c r="AT2108" s="218" t="s">
        <v>155</v>
      </c>
      <c r="AU2108" s="218" t="s">
        <v>79</v>
      </c>
      <c r="AY2108" s="20" t="s">
        <v>153</v>
      </c>
      <c r="BE2108" s="219">
        <f>IF(N2108="základní",J2108,0)</f>
        <v>0</v>
      </c>
      <c r="BF2108" s="219">
        <f>IF(N2108="snížená",J2108,0)</f>
        <v>0</v>
      </c>
      <c r="BG2108" s="219">
        <f>IF(N2108="zákl. přenesená",J2108,0)</f>
        <v>0</v>
      </c>
      <c r="BH2108" s="219">
        <f>IF(N2108="sníž. přenesená",J2108,0)</f>
        <v>0</v>
      </c>
      <c r="BI2108" s="219">
        <f>IF(N2108="nulová",J2108,0)</f>
        <v>0</v>
      </c>
      <c r="BJ2108" s="20" t="s">
        <v>77</v>
      </c>
      <c r="BK2108" s="219">
        <f>ROUND(I2108*H2108,2)</f>
        <v>0</v>
      </c>
      <c r="BL2108" s="20" t="s">
        <v>252</v>
      </c>
      <c r="BM2108" s="218" t="s">
        <v>2072</v>
      </c>
    </row>
    <row r="2109" s="2" customFormat="1">
      <c r="A2109" s="41"/>
      <c r="B2109" s="42"/>
      <c r="C2109" s="43"/>
      <c r="D2109" s="220" t="s">
        <v>162</v>
      </c>
      <c r="E2109" s="43"/>
      <c r="F2109" s="221" t="s">
        <v>2073</v>
      </c>
      <c r="G2109" s="43"/>
      <c r="H2109" s="43"/>
      <c r="I2109" s="222"/>
      <c r="J2109" s="43"/>
      <c r="K2109" s="43"/>
      <c r="L2109" s="47"/>
      <c r="M2109" s="223"/>
      <c r="N2109" s="224"/>
      <c r="O2109" s="87"/>
      <c r="P2109" s="87"/>
      <c r="Q2109" s="87"/>
      <c r="R2109" s="87"/>
      <c r="S2109" s="87"/>
      <c r="T2109" s="88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T2109" s="20" t="s">
        <v>162</v>
      </c>
      <c r="AU2109" s="20" t="s">
        <v>79</v>
      </c>
    </row>
    <row r="2110" s="13" customFormat="1">
      <c r="A2110" s="13"/>
      <c r="B2110" s="225"/>
      <c r="C2110" s="226"/>
      <c r="D2110" s="227" t="s">
        <v>164</v>
      </c>
      <c r="E2110" s="228" t="s">
        <v>19</v>
      </c>
      <c r="F2110" s="229" t="s">
        <v>2074</v>
      </c>
      <c r="G2110" s="226"/>
      <c r="H2110" s="228" t="s">
        <v>19</v>
      </c>
      <c r="I2110" s="230"/>
      <c r="J2110" s="226"/>
      <c r="K2110" s="226"/>
      <c r="L2110" s="231"/>
      <c r="M2110" s="232"/>
      <c r="N2110" s="233"/>
      <c r="O2110" s="233"/>
      <c r="P2110" s="233"/>
      <c r="Q2110" s="233"/>
      <c r="R2110" s="233"/>
      <c r="S2110" s="233"/>
      <c r="T2110" s="234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5" t="s">
        <v>164</v>
      </c>
      <c r="AU2110" s="235" t="s">
        <v>79</v>
      </c>
      <c r="AV2110" s="13" t="s">
        <v>77</v>
      </c>
      <c r="AW2110" s="13" t="s">
        <v>31</v>
      </c>
      <c r="AX2110" s="13" t="s">
        <v>69</v>
      </c>
      <c r="AY2110" s="235" t="s">
        <v>153</v>
      </c>
    </row>
    <row r="2111" s="14" customFormat="1">
      <c r="A2111" s="14"/>
      <c r="B2111" s="236"/>
      <c r="C2111" s="237"/>
      <c r="D2111" s="227" t="s">
        <v>164</v>
      </c>
      <c r="E2111" s="238" t="s">
        <v>19</v>
      </c>
      <c r="F2111" s="239" t="s">
        <v>2075</v>
      </c>
      <c r="G2111" s="237"/>
      <c r="H2111" s="240">
        <v>13.869999999999999</v>
      </c>
      <c r="I2111" s="241"/>
      <c r="J2111" s="237"/>
      <c r="K2111" s="237"/>
      <c r="L2111" s="242"/>
      <c r="M2111" s="243"/>
      <c r="N2111" s="244"/>
      <c r="O2111" s="244"/>
      <c r="P2111" s="244"/>
      <c r="Q2111" s="244"/>
      <c r="R2111" s="244"/>
      <c r="S2111" s="244"/>
      <c r="T2111" s="245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46" t="s">
        <v>164</v>
      </c>
      <c r="AU2111" s="246" t="s">
        <v>79</v>
      </c>
      <c r="AV2111" s="14" t="s">
        <v>79</v>
      </c>
      <c r="AW2111" s="14" t="s">
        <v>31</v>
      </c>
      <c r="AX2111" s="14" t="s">
        <v>69</v>
      </c>
      <c r="AY2111" s="246" t="s">
        <v>153</v>
      </c>
    </row>
    <row r="2112" s="13" customFormat="1">
      <c r="A2112" s="13"/>
      <c r="B2112" s="225"/>
      <c r="C2112" s="226"/>
      <c r="D2112" s="227" t="s">
        <v>164</v>
      </c>
      <c r="E2112" s="228" t="s">
        <v>19</v>
      </c>
      <c r="F2112" s="229" t="s">
        <v>2076</v>
      </c>
      <c r="G2112" s="226"/>
      <c r="H2112" s="228" t="s">
        <v>19</v>
      </c>
      <c r="I2112" s="230"/>
      <c r="J2112" s="226"/>
      <c r="K2112" s="226"/>
      <c r="L2112" s="231"/>
      <c r="M2112" s="232"/>
      <c r="N2112" s="233"/>
      <c r="O2112" s="233"/>
      <c r="P2112" s="233"/>
      <c r="Q2112" s="233"/>
      <c r="R2112" s="233"/>
      <c r="S2112" s="233"/>
      <c r="T2112" s="23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5" t="s">
        <v>164</v>
      </c>
      <c r="AU2112" s="235" t="s">
        <v>79</v>
      </c>
      <c r="AV2112" s="13" t="s">
        <v>77</v>
      </c>
      <c r="AW2112" s="13" t="s">
        <v>31</v>
      </c>
      <c r="AX2112" s="13" t="s">
        <v>69</v>
      </c>
      <c r="AY2112" s="235" t="s">
        <v>153</v>
      </c>
    </row>
    <row r="2113" s="14" customFormat="1">
      <c r="A2113" s="14"/>
      <c r="B2113" s="236"/>
      <c r="C2113" s="237"/>
      <c r="D2113" s="227" t="s">
        <v>164</v>
      </c>
      <c r="E2113" s="238" t="s">
        <v>19</v>
      </c>
      <c r="F2113" s="239" t="s">
        <v>2077</v>
      </c>
      <c r="G2113" s="237"/>
      <c r="H2113" s="240">
        <v>107.09999999999999</v>
      </c>
      <c r="I2113" s="241"/>
      <c r="J2113" s="237"/>
      <c r="K2113" s="237"/>
      <c r="L2113" s="242"/>
      <c r="M2113" s="243"/>
      <c r="N2113" s="244"/>
      <c r="O2113" s="244"/>
      <c r="P2113" s="244"/>
      <c r="Q2113" s="244"/>
      <c r="R2113" s="244"/>
      <c r="S2113" s="244"/>
      <c r="T2113" s="245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46" t="s">
        <v>164</v>
      </c>
      <c r="AU2113" s="246" t="s">
        <v>79</v>
      </c>
      <c r="AV2113" s="14" t="s">
        <v>79</v>
      </c>
      <c r="AW2113" s="14" t="s">
        <v>31</v>
      </c>
      <c r="AX2113" s="14" t="s">
        <v>69</v>
      </c>
      <c r="AY2113" s="246" t="s">
        <v>153</v>
      </c>
    </row>
    <row r="2114" s="13" customFormat="1">
      <c r="A2114" s="13"/>
      <c r="B2114" s="225"/>
      <c r="C2114" s="226"/>
      <c r="D2114" s="227" t="s">
        <v>164</v>
      </c>
      <c r="E2114" s="228" t="s">
        <v>19</v>
      </c>
      <c r="F2114" s="229" t="s">
        <v>2078</v>
      </c>
      <c r="G2114" s="226"/>
      <c r="H2114" s="228" t="s">
        <v>19</v>
      </c>
      <c r="I2114" s="230"/>
      <c r="J2114" s="226"/>
      <c r="K2114" s="226"/>
      <c r="L2114" s="231"/>
      <c r="M2114" s="232"/>
      <c r="N2114" s="233"/>
      <c r="O2114" s="233"/>
      <c r="P2114" s="233"/>
      <c r="Q2114" s="233"/>
      <c r="R2114" s="233"/>
      <c r="S2114" s="233"/>
      <c r="T2114" s="234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35" t="s">
        <v>164</v>
      </c>
      <c r="AU2114" s="235" t="s">
        <v>79</v>
      </c>
      <c r="AV2114" s="13" t="s">
        <v>77</v>
      </c>
      <c r="AW2114" s="13" t="s">
        <v>31</v>
      </c>
      <c r="AX2114" s="13" t="s">
        <v>69</v>
      </c>
      <c r="AY2114" s="235" t="s">
        <v>153</v>
      </c>
    </row>
    <row r="2115" s="14" customFormat="1">
      <c r="A2115" s="14"/>
      <c r="B2115" s="236"/>
      <c r="C2115" s="237"/>
      <c r="D2115" s="227" t="s">
        <v>164</v>
      </c>
      <c r="E2115" s="238" t="s">
        <v>19</v>
      </c>
      <c r="F2115" s="239" t="s">
        <v>2079</v>
      </c>
      <c r="G2115" s="237"/>
      <c r="H2115" s="240">
        <v>120.3</v>
      </c>
      <c r="I2115" s="241"/>
      <c r="J2115" s="237"/>
      <c r="K2115" s="237"/>
      <c r="L2115" s="242"/>
      <c r="M2115" s="243"/>
      <c r="N2115" s="244"/>
      <c r="O2115" s="244"/>
      <c r="P2115" s="244"/>
      <c r="Q2115" s="244"/>
      <c r="R2115" s="244"/>
      <c r="S2115" s="244"/>
      <c r="T2115" s="245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46" t="s">
        <v>164</v>
      </c>
      <c r="AU2115" s="246" t="s">
        <v>79</v>
      </c>
      <c r="AV2115" s="14" t="s">
        <v>79</v>
      </c>
      <c r="AW2115" s="14" t="s">
        <v>31</v>
      </c>
      <c r="AX2115" s="14" t="s">
        <v>69</v>
      </c>
      <c r="AY2115" s="246" t="s">
        <v>153</v>
      </c>
    </row>
    <row r="2116" s="13" customFormat="1">
      <c r="A2116" s="13"/>
      <c r="B2116" s="225"/>
      <c r="C2116" s="226"/>
      <c r="D2116" s="227" t="s">
        <v>164</v>
      </c>
      <c r="E2116" s="228" t="s">
        <v>19</v>
      </c>
      <c r="F2116" s="229" t="s">
        <v>2080</v>
      </c>
      <c r="G2116" s="226"/>
      <c r="H2116" s="228" t="s">
        <v>19</v>
      </c>
      <c r="I2116" s="230"/>
      <c r="J2116" s="226"/>
      <c r="K2116" s="226"/>
      <c r="L2116" s="231"/>
      <c r="M2116" s="232"/>
      <c r="N2116" s="233"/>
      <c r="O2116" s="233"/>
      <c r="P2116" s="233"/>
      <c r="Q2116" s="233"/>
      <c r="R2116" s="233"/>
      <c r="S2116" s="233"/>
      <c r="T2116" s="234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5" t="s">
        <v>164</v>
      </c>
      <c r="AU2116" s="235" t="s">
        <v>79</v>
      </c>
      <c r="AV2116" s="13" t="s">
        <v>77</v>
      </c>
      <c r="AW2116" s="13" t="s">
        <v>31</v>
      </c>
      <c r="AX2116" s="13" t="s">
        <v>69</v>
      </c>
      <c r="AY2116" s="235" t="s">
        <v>153</v>
      </c>
    </row>
    <row r="2117" s="14" customFormat="1">
      <c r="A2117" s="14"/>
      <c r="B2117" s="236"/>
      <c r="C2117" s="237"/>
      <c r="D2117" s="227" t="s">
        <v>164</v>
      </c>
      <c r="E2117" s="238" t="s">
        <v>19</v>
      </c>
      <c r="F2117" s="239" t="s">
        <v>2081</v>
      </c>
      <c r="G2117" s="237"/>
      <c r="H2117" s="240">
        <v>139.13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6" t="s">
        <v>164</v>
      </c>
      <c r="AU2117" s="246" t="s">
        <v>79</v>
      </c>
      <c r="AV2117" s="14" t="s">
        <v>79</v>
      </c>
      <c r="AW2117" s="14" t="s">
        <v>31</v>
      </c>
      <c r="AX2117" s="14" t="s">
        <v>69</v>
      </c>
      <c r="AY2117" s="246" t="s">
        <v>153</v>
      </c>
    </row>
    <row r="2118" s="15" customFormat="1">
      <c r="A2118" s="15"/>
      <c r="B2118" s="247"/>
      <c r="C2118" s="248"/>
      <c r="D2118" s="227" t="s">
        <v>164</v>
      </c>
      <c r="E2118" s="249" t="s">
        <v>19</v>
      </c>
      <c r="F2118" s="250" t="s">
        <v>167</v>
      </c>
      <c r="G2118" s="248"/>
      <c r="H2118" s="251">
        <v>380.39999999999998</v>
      </c>
      <c r="I2118" s="252"/>
      <c r="J2118" s="248"/>
      <c r="K2118" s="248"/>
      <c r="L2118" s="253"/>
      <c r="M2118" s="254"/>
      <c r="N2118" s="255"/>
      <c r="O2118" s="255"/>
      <c r="P2118" s="255"/>
      <c r="Q2118" s="255"/>
      <c r="R2118" s="255"/>
      <c r="S2118" s="255"/>
      <c r="T2118" s="256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57" t="s">
        <v>164</v>
      </c>
      <c r="AU2118" s="257" t="s">
        <v>79</v>
      </c>
      <c r="AV2118" s="15" t="s">
        <v>160</v>
      </c>
      <c r="AW2118" s="15" t="s">
        <v>31</v>
      </c>
      <c r="AX2118" s="15" t="s">
        <v>77</v>
      </c>
      <c r="AY2118" s="257" t="s">
        <v>153</v>
      </c>
    </row>
    <row r="2119" s="2" customFormat="1" ht="16.5" customHeight="1">
      <c r="A2119" s="41"/>
      <c r="B2119" s="42"/>
      <c r="C2119" s="207" t="s">
        <v>2082</v>
      </c>
      <c r="D2119" s="207" t="s">
        <v>155</v>
      </c>
      <c r="E2119" s="208" t="s">
        <v>2083</v>
      </c>
      <c r="F2119" s="209" t="s">
        <v>2084</v>
      </c>
      <c r="G2119" s="210" t="s">
        <v>158</v>
      </c>
      <c r="H2119" s="211">
        <v>408.25</v>
      </c>
      <c r="I2119" s="212"/>
      <c r="J2119" s="213">
        <f>ROUND(I2119*H2119,2)</f>
        <v>0</v>
      </c>
      <c r="K2119" s="209" t="s">
        <v>159</v>
      </c>
      <c r="L2119" s="47"/>
      <c r="M2119" s="214" t="s">
        <v>19</v>
      </c>
      <c r="N2119" s="215" t="s">
        <v>40</v>
      </c>
      <c r="O2119" s="87"/>
      <c r="P2119" s="216">
        <f>O2119*H2119</f>
        <v>0</v>
      </c>
      <c r="Q2119" s="216">
        <v>0.00029999999999999997</v>
      </c>
      <c r="R2119" s="216">
        <f>Q2119*H2119</f>
        <v>0.12247499999999999</v>
      </c>
      <c r="S2119" s="216">
        <v>0</v>
      </c>
      <c r="T2119" s="217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18" t="s">
        <v>252</v>
      </c>
      <c r="AT2119" s="218" t="s">
        <v>155</v>
      </c>
      <c r="AU2119" s="218" t="s">
        <v>79</v>
      </c>
      <c r="AY2119" s="20" t="s">
        <v>153</v>
      </c>
      <c r="BE2119" s="219">
        <f>IF(N2119="základní",J2119,0)</f>
        <v>0</v>
      </c>
      <c r="BF2119" s="219">
        <f>IF(N2119="snížená",J2119,0)</f>
        <v>0</v>
      </c>
      <c r="BG2119" s="219">
        <f>IF(N2119="zákl. přenesená",J2119,0)</f>
        <v>0</v>
      </c>
      <c r="BH2119" s="219">
        <f>IF(N2119="sníž. přenesená",J2119,0)</f>
        <v>0</v>
      </c>
      <c r="BI2119" s="219">
        <f>IF(N2119="nulová",J2119,0)</f>
        <v>0</v>
      </c>
      <c r="BJ2119" s="20" t="s">
        <v>77</v>
      </c>
      <c r="BK2119" s="219">
        <f>ROUND(I2119*H2119,2)</f>
        <v>0</v>
      </c>
      <c r="BL2119" s="20" t="s">
        <v>252</v>
      </c>
      <c r="BM2119" s="218" t="s">
        <v>2085</v>
      </c>
    </row>
    <row r="2120" s="2" customFormat="1">
      <c r="A2120" s="41"/>
      <c r="B2120" s="42"/>
      <c r="C2120" s="43"/>
      <c r="D2120" s="220" t="s">
        <v>162</v>
      </c>
      <c r="E2120" s="43"/>
      <c r="F2120" s="221" t="s">
        <v>2086</v>
      </c>
      <c r="G2120" s="43"/>
      <c r="H2120" s="43"/>
      <c r="I2120" s="222"/>
      <c r="J2120" s="43"/>
      <c r="K2120" s="43"/>
      <c r="L2120" s="47"/>
      <c r="M2120" s="223"/>
      <c r="N2120" s="224"/>
      <c r="O2120" s="87"/>
      <c r="P2120" s="87"/>
      <c r="Q2120" s="87"/>
      <c r="R2120" s="87"/>
      <c r="S2120" s="87"/>
      <c r="T2120" s="88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T2120" s="20" t="s">
        <v>162</v>
      </c>
      <c r="AU2120" s="20" t="s">
        <v>79</v>
      </c>
    </row>
    <row r="2121" s="13" customFormat="1">
      <c r="A2121" s="13"/>
      <c r="B2121" s="225"/>
      <c r="C2121" s="226"/>
      <c r="D2121" s="227" t="s">
        <v>164</v>
      </c>
      <c r="E2121" s="228" t="s">
        <v>19</v>
      </c>
      <c r="F2121" s="229" t="s">
        <v>1993</v>
      </c>
      <c r="G2121" s="226"/>
      <c r="H2121" s="228" t="s">
        <v>19</v>
      </c>
      <c r="I2121" s="230"/>
      <c r="J2121" s="226"/>
      <c r="K2121" s="226"/>
      <c r="L2121" s="231"/>
      <c r="M2121" s="232"/>
      <c r="N2121" s="233"/>
      <c r="O2121" s="233"/>
      <c r="P2121" s="233"/>
      <c r="Q2121" s="233"/>
      <c r="R2121" s="233"/>
      <c r="S2121" s="233"/>
      <c r="T2121" s="234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35" t="s">
        <v>164</v>
      </c>
      <c r="AU2121" s="235" t="s">
        <v>79</v>
      </c>
      <c r="AV2121" s="13" t="s">
        <v>77</v>
      </c>
      <c r="AW2121" s="13" t="s">
        <v>31</v>
      </c>
      <c r="AX2121" s="13" t="s">
        <v>69</v>
      </c>
      <c r="AY2121" s="235" t="s">
        <v>153</v>
      </c>
    </row>
    <row r="2122" s="13" customFormat="1">
      <c r="A2122" s="13"/>
      <c r="B2122" s="225"/>
      <c r="C2122" s="226"/>
      <c r="D2122" s="227" t="s">
        <v>164</v>
      </c>
      <c r="E2122" s="228" t="s">
        <v>19</v>
      </c>
      <c r="F2122" s="229" t="s">
        <v>2049</v>
      </c>
      <c r="G2122" s="226"/>
      <c r="H2122" s="228" t="s">
        <v>19</v>
      </c>
      <c r="I2122" s="230"/>
      <c r="J2122" s="226"/>
      <c r="K2122" s="226"/>
      <c r="L2122" s="231"/>
      <c r="M2122" s="232"/>
      <c r="N2122" s="233"/>
      <c r="O2122" s="233"/>
      <c r="P2122" s="233"/>
      <c r="Q2122" s="233"/>
      <c r="R2122" s="233"/>
      <c r="S2122" s="233"/>
      <c r="T2122" s="23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5" t="s">
        <v>164</v>
      </c>
      <c r="AU2122" s="235" t="s">
        <v>79</v>
      </c>
      <c r="AV2122" s="13" t="s">
        <v>77</v>
      </c>
      <c r="AW2122" s="13" t="s">
        <v>31</v>
      </c>
      <c r="AX2122" s="13" t="s">
        <v>69</v>
      </c>
      <c r="AY2122" s="235" t="s">
        <v>153</v>
      </c>
    </row>
    <row r="2123" s="13" customFormat="1">
      <c r="A2123" s="13"/>
      <c r="B2123" s="225"/>
      <c r="C2123" s="226"/>
      <c r="D2123" s="227" t="s">
        <v>164</v>
      </c>
      <c r="E2123" s="228" t="s">
        <v>19</v>
      </c>
      <c r="F2123" s="229" t="s">
        <v>282</v>
      </c>
      <c r="G2123" s="226"/>
      <c r="H2123" s="228" t="s">
        <v>19</v>
      </c>
      <c r="I2123" s="230"/>
      <c r="J2123" s="226"/>
      <c r="K2123" s="226"/>
      <c r="L2123" s="231"/>
      <c r="M2123" s="232"/>
      <c r="N2123" s="233"/>
      <c r="O2123" s="233"/>
      <c r="P2123" s="233"/>
      <c r="Q2123" s="233"/>
      <c r="R2123" s="233"/>
      <c r="S2123" s="233"/>
      <c r="T2123" s="23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5" t="s">
        <v>164</v>
      </c>
      <c r="AU2123" s="235" t="s">
        <v>79</v>
      </c>
      <c r="AV2123" s="13" t="s">
        <v>77</v>
      </c>
      <c r="AW2123" s="13" t="s">
        <v>31</v>
      </c>
      <c r="AX2123" s="13" t="s">
        <v>69</v>
      </c>
      <c r="AY2123" s="235" t="s">
        <v>153</v>
      </c>
    </row>
    <row r="2124" s="14" customFormat="1">
      <c r="A2124" s="14"/>
      <c r="B2124" s="236"/>
      <c r="C2124" s="237"/>
      <c r="D2124" s="227" t="s">
        <v>164</v>
      </c>
      <c r="E2124" s="238" t="s">
        <v>19</v>
      </c>
      <c r="F2124" s="239" t="s">
        <v>2050</v>
      </c>
      <c r="G2124" s="237"/>
      <c r="H2124" s="240">
        <v>52.630000000000003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6" t="s">
        <v>164</v>
      </c>
      <c r="AU2124" s="246" t="s">
        <v>79</v>
      </c>
      <c r="AV2124" s="14" t="s">
        <v>79</v>
      </c>
      <c r="AW2124" s="14" t="s">
        <v>31</v>
      </c>
      <c r="AX2124" s="14" t="s">
        <v>69</v>
      </c>
      <c r="AY2124" s="246" t="s">
        <v>153</v>
      </c>
    </row>
    <row r="2125" s="13" customFormat="1">
      <c r="A2125" s="13"/>
      <c r="B2125" s="225"/>
      <c r="C2125" s="226"/>
      <c r="D2125" s="227" t="s">
        <v>164</v>
      </c>
      <c r="E2125" s="228" t="s">
        <v>19</v>
      </c>
      <c r="F2125" s="229" t="s">
        <v>300</v>
      </c>
      <c r="G2125" s="226"/>
      <c r="H2125" s="228" t="s">
        <v>19</v>
      </c>
      <c r="I2125" s="230"/>
      <c r="J2125" s="226"/>
      <c r="K2125" s="226"/>
      <c r="L2125" s="231"/>
      <c r="M2125" s="232"/>
      <c r="N2125" s="233"/>
      <c r="O2125" s="233"/>
      <c r="P2125" s="233"/>
      <c r="Q2125" s="233"/>
      <c r="R2125" s="233"/>
      <c r="S2125" s="233"/>
      <c r="T2125" s="234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5" t="s">
        <v>164</v>
      </c>
      <c r="AU2125" s="235" t="s">
        <v>79</v>
      </c>
      <c r="AV2125" s="13" t="s">
        <v>77</v>
      </c>
      <c r="AW2125" s="13" t="s">
        <v>31</v>
      </c>
      <c r="AX2125" s="13" t="s">
        <v>69</v>
      </c>
      <c r="AY2125" s="235" t="s">
        <v>153</v>
      </c>
    </row>
    <row r="2126" s="14" customFormat="1">
      <c r="A2126" s="14"/>
      <c r="B2126" s="236"/>
      <c r="C2126" s="237"/>
      <c r="D2126" s="227" t="s">
        <v>164</v>
      </c>
      <c r="E2126" s="238" t="s">
        <v>19</v>
      </c>
      <c r="F2126" s="239" t="s">
        <v>2051</v>
      </c>
      <c r="G2126" s="237"/>
      <c r="H2126" s="240">
        <v>121.47</v>
      </c>
      <c r="I2126" s="241"/>
      <c r="J2126" s="237"/>
      <c r="K2126" s="237"/>
      <c r="L2126" s="242"/>
      <c r="M2126" s="243"/>
      <c r="N2126" s="244"/>
      <c r="O2126" s="244"/>
      <c r="P2126" s="244"/>
      <c r="Q2126" s="244"/>
      <c r="R2126" s="244"/>
      <c r="S2126" s="244"/>
      <c r="T2126" s="245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6" t="s">
        <v>164</v>
      </c>
      <c r="AU2126" s="246" t="s">
        <v>79</v>
      </c>
      <c r="AV2126" s="14" t="s">
        <v>79</v>
      </c>
      <c r="AW2126" s="14" t="s">
        <v>31</v>
      </c>
      <c r="AX2126" s="14" t="s">
        <v>69</v>
      </c>
      <c r="AY2126" s="246" t="s">
        <v>153</v>
      </c>
    </row>
    <row r="2127" s="13" customFormat="1">
      <c r="A2127" s="13"/>
      <c r="B2127" s="225"/>
      <c r="C2127" s="226"/>
      <c r="D2127" s="227" t="s">
        <v>164</v>
      </c>
      <c r="E2127" s="228" t="s">
        <v>19</v>
      </c>
      <c r="F2127" s="229" t="s">
        <v>320</v>
      </c>
      <c r="G2127" s="226"/>
      <c r="H2127" s="228" t="s">
        <v>19</v>
      </c>
      <c r="I2127" s="230"/>
      <c r="J2127" s="226"/>
      <c r="K2127" s="226"/>
      <c r="L2127" s="231"/>
      <c r="M2127" s="232"/>
      <c r="N2127" s="233"/>
      <c r="O2127" s="233"/>
      <c r="P2127" s="233"/>
      <c r="Q2127" s="233"/>
      <c r="R2127" s="233"/>
      <c r="S2127" s="233"/>
      <c r="T2127" s="23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5" t="s">
        <v>164</v>
      </c>
      <c r="AU2127" s="235" t="s">
        <v>79</v>
      </c>
      <c r="AV2127" s="13" t="s">
        <v>77</v>
      </c>
      <c r="AW2127" s="13" t="s">
        <v>31</v>
      </c>
      <c r="AX2127" s="13" t="s">
        <v>69</v>
      </c>
      <c r="AY2127" s="235" t="s">
        <v>153</v>
      </c>
    </row>
    <row r="2128" s="14" customFormat="1">
      <c r="A2128" s="14"/>
      <c r="B2128" s="236"/>
      <c r="C2128" s="237"/>
      <c r="D2128" s="227" t="s">
        <v>164</v>
      </c>
      <c r="E2128" s="238" t="s">
        <v>19</v>
      </c>
      <c r="F2128" s="239" t="s">
        <v>2052</v>
      </c>
      <c r="G2128" s="237"/>
      <c r="H2128" s="240">
        <v>118.59</v>
      </c>
      <c r="I2128" s="241"/>
      <c r="J2128" s="237"/>
      <c r="K2128" s="237"/>
      <c r="L2128" s="242"/>
      <c r="M2128" s="243"/>
      <c r="N2128" s="244"/>
      <c r="O2128" s="244"/>
      <c r="P2128" s="244"/>
      <c r="Q2128" s="244"/>
      <c r="R2128" s="244"/>
      <c r="S2128" s="244"/>
      <c r="T2128" s="24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46" t="s">
        <v>164</v>
      </c>
      <c r="AU2128" s="246" t="s">
        <v>79</v>
      </c>
      <c r="AV2128" s="14" t="s">
        <v>79</v>
      </c>
      <c r="AW2128" s="14" t="s">
        <v>31</v>
      </c>
      <c r="AX2128" s="14" t="s">
        <v>69</v>
      </c>
      <c r="AY2128" s="246" t="s">
        <v>153</v>
      </c>
    </row>
    <row r="2129" s="13" customFormat="1">
      <c r="A2129" s="13"/>
      <c r="B2129" s="225"/>
      <c r="C2129" s="226"/>
      <c r="D2129" s="227" t="s">
        <v>164</v>
      </c>
      <c r="E2129" s="228" t="s">
        <v>19</v>
      </c>
      <c r="F2129" s="229" t="s">
        <v>321</v>
      </c>
      <c r="G2129" s="226"/>
      <c r="H2129" s="228" t="s">
        <v>19</v>
      </c>
      <c r="I2129" s="230"/>
      <c r="J2129" s="226"/>
      <c r="K2129" s="226"/>
      <c r="L2129" s="231"/>
      <c r="M2129" s="232"/>
      <c r="N2129" s="233"/>
      <c r="O2129" s="233"/>
      <c r="P2129" s="233"/>
      <c r="Q2129" s="233"/>
      <c r="R2129" s="233"/>
      <c r="S2129" s="233"/>
      <c r="T2129" s="23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5" t="s">
        <v>164</v>
      </c>
      <c r="AU2129" s="235" t="s">
        <v>79</v>
      </c>
      <c r="AV2129" s="13" t="s">
        <v>77</v>
      </c>
      <c r="AW2129" s="13" t="s">
        <v>31</v>
      </c>
      <c r="AX2129" s="13" t="s">
        <v>69</v>
      </c>
      <c r="AY2129" s="235" t="s">
        <v>153</v>
      </c>
    </row>
    <row r="2130" s="14" customFormat="1">
      <c r="A2130" s="14"/>
      <c r="B2130" s="236"/>
      <c r="C2130" s="237"/>
      <c r="D2130" s="227" t="s">
        <v>164</v>
      </c>
      <c r="E2130" s="238" t="s">
        <v>19</v>
      </c>
      <c r="F2130" s="239" t="s">
        <v>2087</v>
      </c>
      <c r="G2130" s="237"/>
      <c r="H2130" s="240">
        <v>115.56</v>
      </c>
      <c r="I2130" s="241"/>
      <c r="J2130" s="237"/>
      <c r="K2130" s="237"/>
      <c r="L2130" s="242"/>
      <c r="M2130" s="243"/>
      <c r="N2130" s="244"/>
      <c r="O2130" s="244"/>
      <c r="P2130" s="244"/>
      <c r="Q2130" s="244"/>
      <c r="R2130" s="244"/>
      <c r="S2130" s="244"/>
      <c r="T2130" s="24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6" t="s">
        <v>164</v>
      </c>
      <c r="AU2130" s="246" t="s">
        <v>79</v>
      </c>
      <c r="AV2130" s="14" t="s">
        <v>79</v>
      </c>
      <c r="AW2130" s="14" t="s">
        <v>31</v>
      </c>
      <c r="AX2130" s="14" t="s">
        <v>69</v>
      </c>
      <c r="AY2130" s="246" t="s">
        <v>153</v>
      </c>
    </row>
    <row r="2131" s="15" customFormat="1">
      <c r="A2131" s="15"/>
      <c r="B2131" s="247"/>
      <c r="C2131" s="248"/>
      <c r="D2131" s="227" t="s">
        <v>164</v>
      </c>
      <c r="E2131" s="249" t="s">
        <v>19</v>
      </c>
      <c r="F2131" s="250" t="s">
        <v>167</v>
      </c>
      <c r="G2131" s="248"/>
      <c r="H2131" s="251">
        <v>408.25</v>
      </c>
      <c r="I2131" s="252"/>
      <c r="J2131" s="248"/>
      <c r="K2131" s="248"/>
      <c r="L2131" s="253"/>
      <c r="M2131" s="254"/>
      <c r="N2131" s="255"/>
      <c r="O2131" s="255"/>
      <c r="P2131" s="255"/>
      <c r="Q2131" s="255"/>
      <c r="R2131" s="255"/>
      <c r="S2131" s="255"/>
      <c r="T2131" s="256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T2131" s="257" t="s">
        <v>164</v>
      </c>
      <c r="AU2131" s="257" t="s">
        <v>79</v>
      </c>
      <c r="AV2131" s="15" t="s">
        <v>160</v>
      </c>
      <c r="AW2131" s="15" t="s">
        <v>31</v>
      </c>
      <c r="AX2131" s="15" t="s">
        <v>77</v>
      </c>
      <c r="AY2131" s="257" t="s">
        <v>153</v>
      </c>
    </row>
    <row r="2132" s="2" customFormat="1" ht="16.5" customHeight="1">
      <c r="A2132" s="41"/>
      <c r="B2132" s="42"/>
      <c r="C2132" s="258" t="s">
        <v>2088</v>
      </c>
      <c r="D2132" s="258" t="s">
        <v>253</v>
      </c>
      <c r="E2132" s="259" t="s">
        <v>2089</v>
      </c>
      <c r="F2132" s="260" t="s">
        <v>2090</v>
      </c>
      <c r="G2132" s="261" t="s">
        <v>158</v>
      </c>
      <c r="H2132" s="262">
        <v>449.07499999999999</v>
      </c>
      <c r="I2132" s="263"/>
      <c r="J2132" s="264">
        <f>ROUND(I2132*H2132,2)</f>
        <v>0</v>
      </c>
      <c r="K2132" s="260" t="s">
        <v>19</v>
      </c>
      <c r="L2132" s="265"/>
      <c r="M2132" s="266" t="s">
        <v>19</v>
      </c>
      <c r="N2132" s="267" t="s">
        <v>40</v>
      </c>
      <c r="O2132" s="87"/>
      <c r="P2132" s="216">
        <f>O2132*H2132</f>
        <v>0</v>
      </c>
      <c r="Q2132" s="216">
        <v>0.0032000000000000002</v>
      </c>
      <c r="R2132" s="216">
        <f>Q2132*H2132</f>
        <v>1.4370400000000001</v>
      </c>
      <c r="S2132" s="216">
        <v>0</v>
      </c>
      <c r="T2132" s="217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18" t="s">
        <v>403</v>
      </c>
      <c r="AT2132" s="218" t="s">
        <v>253</v>
      </c>
      <c r="AU2132" s="218" t="s">
        <v>79</v>
      </c>
      <c r="AY2132" s="20" t="s">
        <v>153</v>
      </c>
      <c r="BE2132" s="219">
        <f>IF(N2132="základní",J2132,0)</f>
        <v>0</v>
      </c>
      <c r="BF2132" s="219">
        <f>IF(N2132="snížená",J2132,0)</f>
        <v>0</v>
      </c>
      <c r="BG2132" s="219">
        <f>IF(N2132="zákl. přenesená",J2132,0)</f>
        <v>0</v>
      </c>
      <c r="BH2132" s="219">
        <f>IF(N2132="sníž. přenesená",J2132,0)</f>
        <v>0</v>
      </c>
      <c r="BI2132" s="219">
        <f>IF(N2132="nulová",J2132,0)</f>
        <v>0</v>
      </c>
      <c r="BJ2132" s="20" t="s">
        <v>77</v>
      </c>
      <c r="BK2132" s="219">
        <f>ROUND(I2132*H2132,2)</f>
        <v>0</v>
      </c>
      <c r="BL2132" s="20" t="s">
        <v>252</v>
      </c>
      <c r="BM2132" s="218" t="s">
        <v>2091</v>
      </c>
    </row>
    <row r="2133" s="14" customFormat="1">
      <c r="A2133" s="14"/>
      <c r="B2133" s="236"/>
      <c r="C2133" s="237"/>
      <c r="D2133" s="227" t="s">
        <v>164</v>
      </c>
      <c r="E2133" s="237"/>
      <c r="F2133" s="239" t="s">
        <v>2092</v>
      </c>
      <c r="G2133" s="237"/>
      <c r="H2133" s="240">
        <v>449.07499999999999</v>
      </c>
      <c r="I2133" s="241"/>
      <c r="J2133" s="237"/>
      <c r="K2133" s="237"/>
      <c r="L2133" s="242"/>
      <c r="M2133" s="243"/>
      <c r="N2133" s="244"/>
      <c r="O2133" s="244"/>
      <c r="P2133" s="244"/>
      <c r="Q2133" s="244"/>
      <c r="R2133" s="244"/>
      <c r="S2133" s="244"/>
      <c r="T2133" s="245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46" t="s">
        <v>164</v>
      </c>
      <c r="AU2133" s="246" t="s">
        <v>79</v>
      </c>
      <c r="AV2133" s="14" t="s">
        <v>79</v>
      </c>
      <c r="AW2133" s="14" t="s">
        <v>4</v>
      </c>
      <c r="AX2133" s="14" t="s">
        <v>77</v>
      </c>
      <c r="AY2133" s="246" t="s">
        <v>153</v>
      </c>
    </row>
    <row r="2134" s="2" customFormat="1" ht="16.5" customHeight="1">
      <c r="A2134" s="41"/>
      <c r="B2134" s="42"/>
      <c r="C2134" s="207" t="s">
        <v>2093</v>
      </c>
      <c r="D2134" s="207" t="s">
        <v>155</v>
      </c>
      <c r="E2134" s="208" t="s">
        <v>2094</v>
      </c>
      <c r="F2134" s="209" t="s">
        <v>2095</v>
      </c>
      <c r="G2134" s="210" t="s">
        <v>371</v>
      </c>
      <c r="H2134" s="211">
        <v>323.33999999999997</v>
      </c>
      <c r="I2134" s="212"/>
      <c r="J2134" s="213">
        <f>ROUND(I2134*H2134,2)</f>
        <v>0</v>
      </c>
      <c r="K2134" s="209" t="s">
        <v>159</v>
      </c>
      <c r="L2134" s="47"/>
      <c r="M2134" s="214" t="s">
        <v>19</v>
      </c>
      <c r="N2134" s="215" t="s">
        <v>40</v>
      </c>
      <c r="O2134" s="87"/>
      <c r="P2134" s="216">
        <f>O2134*H2134</f>
        <v>0</v>
      </c>
      <c r="Q2134" s="216">
        <v>0</v>
      </c>
      <c r="R2134" s="216">
        <f>Q2134*H2134</f>
        <v>0</v>
      </c>
      <c r="S2134" s="216">
        <v>0.00029999999999999997</v>
      </c>
      <c r="T2134" s="217">
        <f>S2134*H2134</f>
        <v>0.097001999999999977</v>
      </c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R2134" s="218" t="s">
        <v>252</v>
      </c>
      <c r="AT2134" s="218" t="s">
        <v>155</v>
      </c>
      <c r="AU2134" s="218" t="s">
        <v>79</v>
      </c>
      <c r="AY2134" s="20" t="s">
        <v>153</v>
      </c>
      <c r="BE2134" s="219">
        <f>IF(N2134="základní",J2134,0)</f>
        <v>0</v>
      </c>
      <c r="BF2134" s="219">
        <f>IF(N2134="snížená",J2134,0)</f>
        <v>0</v>
      </c>
      <c r="BG2134" s="219">
        <f>IF(N2134="zákl. přenesená",J2134,0)</f>
        <v>0</v>
      </c>
      <c r="BH2134" s="219">
        <f>IF(N2134="sníž. přenesená",J2134,0)</f>
        <v>0</v>
      </c>
      <c r="BI2134" s="219">
        <f>IF(N2134="nulová",J2134,0)</f>
        <v>0</v>
      </c>
      <c r="BJ2134" s="20" t="s">
        <v>77</v>
      </c>
      <c r="BK2134" s="219">
        <f>ROUND(I2134*H2134,2)</f>
        <v>0</v>
      </c>
      <c r="BL2134" s="20" t="s">
        <v>252</v>
      </c>
      <c r="BM2134" s="218" t="s">
        <v>2096</v>
      </c>
    </row>
    <row r="2135" s="2" customFormat="1">
      <c r="A2135" s="41"/>
      <c r="B2135" s="42"/>
      <c r="C2135" s="43"/>
      <c r="D2135" s="220" t="s">
        <v>162</v>
      </c>
      <c r="E2135" s="43"/>
      <c r="F2135" s="221" t="s">
        <v>2097</v>
      </c>
      <c r="G2135" s="43"/>
      <c r="H2135" s="43"/>
      <c r="I2135" s="222"/>
      <c r="J2135" s="43"/>
      <c r="K2135" s="43"/>
      <c r="L2135" s="47"/>
      <c r="M2135" s="223"/>
      <c r="N2135" s="224"/>
      <c r="O2135" s="87"/>
      <c r="P2135" s="87"/>
      <c r="Q2135" s="87"/>
      <c r="R2135" s="87"/>
      <c r="S2135" s="87"/>
      <c r="T2135" s="88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T2135" s="20" t="s">
        <v>162</v>
      </c>
      <c r="AU2135" s="20" t="s">
        <v>79</v>
      </c>
    </row>
    <row r="2136" s="14" customFormat="1">
      <c r="A2136" s="14"/>
      <c r="B2136" s="236"/>
      <c r="C2136" s="237"/>
      <c r="D2136" s="227" t="s">
        <v>164</v>
      </c>
      <c r="E2136" s="238" t="s">
        <v>19</v>
      </c>
      <c r="F2136" s="239" t="s">
        <v>2098</v>
      </c>
      <c r="G2136" s="237"/>
      <c r="H2136" s="240">
        <v>323.33999999999997</v>
      </c>
      <c r="I2136" s="241"/>
      <c r="J2136" s="237"/>
      <c r="K2136" s="237"/>
      <c r="L2136" s="242"/>
      <c r="M2136" s="243"/>
      <c r="N2136" s="244"/>
      <c r="O2136" s="244"/>
      <c r="P2136" s="244"/>
      <c r="Q2136" s="244"/>
      <c r="R2136" s="244"/>
      <c r="S2136" s="244"/>
      <c r="T2136" s="24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46" t="s">
        <v>164</v>
      </c>
      <c r="AU2136" s="246" t="s">
        <v>79</v>
      </c>
      <c r="AV2136" s="14" t="s">
        <v>79</v>
      </c>
      <c r="AW2136" s="14" t="s">
        <v>31</v>
      </c>
      <c r="AX2136" s="14" t="s">
        <v>69</v>
      </c>
      <c r="AY2136" s="246" t="s">
        <v>153</v>
      </c>
    </row>
    <row r="2137" s="15" customFormat="1">
      <c r="A2137" s="15"/>
      <c r="B2137" s="247"/>
      <c r="C2137" s="248"/>
      <c r="D2137" s="227" t="s">
        <v>164</v>
      </c>
      <c r="E2137" s="249" t="s">
        <v>19</v>
      </c>
      <c r="F2137" s="250" t="s">
        <v>167</v>
      </c>
      <c r="G2137" s="248"/>
      <c r="H2137" s="251">
        <v>323.33999999999997</v>
      </c>
      <c r="I2137" s="252"/>
      <c r="J2137" s="248"/>
      <c r="K2137" s="248"/>
      <c r="L2137" s="253"/>
      <c r="M2137" s="254"/>
      <c r="N2137" s="255"/>
      <c r="O2137" s="255"/>
      <c r="P2137" s="255"/>
      <c r="Q2137" s="255"/>
      <c r="R2137" s="255"/>
      <c r="S2137" s="255"/>
      <c r="T2137" s="256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57" t="s">
        <v>164</v>
      </c>
      <c r="AU2137" s="257" t="s">
        <v>79</v>
      </c>
      <c r="AV2137" s="15" t="s">
        <v>160</v>
      </c>
      <c r="AW2137" s="15" t="s">
        <v>31</v>
      </c>
      <c r="AX2137" s="15" t="s">
        <v>77</v>
      </c>
      <c r="AY2137" s="257" t="s">
        <v>153</v>
      </c>
    </row>
    <row r="2138" s="2" customFormat="1" ht="16.5" customHeight="1">
      <c r="A2138" s="41"/>
      <c r="B2138" s="42"/>
      <c r="C2138" s="207" t="s">
        <v>2099</v>
      </c>
      <c r="D2138" s="207" t="s">
        <v>155</v>
      </c>
      <c r="E2138" s="208" t="s">
        <v>2100</v>
      </c>
      <c r="F2138" s="209" t="s">
        <v>2101</v>
      </c>
      <c r="G2138" s="210" t="s">
        <v>371</v>
      </c>
      <c r="H2138" s="211">
        <v>428.66300000000001</v>
      </c>
      <c r="I2138" s="212"/>
      <c r="J2138" s="213">
        <f>ROUND(I2138*H2138,2)</f>
        <v>0</v>
      </c>
      <c r="K2138" s="209" t="s">
        <v>159</v>
      </c>
      <c r="L2138" s="47"/>
      <c r="M2138" s="214" t="s">
        <v>19</v>
      </c>
      <c r="N2138" s="215" t="s">
        <v>40</v>
      </c>
      <c r="O2138" s="87"/>
      <c r="P2138" s="216">
        <f>O2138*H2138</f>
        <v>0</v>
      </c>
      <c r="Q2138" s="216">
        <v>1.0000000000000001E-05</v>
      </c>
      <c r="R2138" s="216">
        <f>Q2138*H2138</f>
        <v>0.0042866300000000005</v>
      </c>
      <c r="S2138" s="216">
        <v>0</v>
      </c>
      <c r="T2138" s="217">
        <f>S2138*H2138</f>
        <v>0</v>
      </c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R2138" s="218" t="s">
        <v>252</v>
      </c>
      <c r="AT2138" s="218" t="s">
        <v>155</v>
      </c>
      <c r="AU2138" s="218" t="s">
        <v>79</v>
      </c>
      <c r="AY2138" s="20" t="s">
        <v>153</v>
      </c>
      <c r="BE2138" s="219">
        <f>IF(N2138="základní",J2138,0)</f>
        <v>0</v>
      </c>
      <c r="BF2138" s="219">
        <f>IF(N2138="snížená",J2138,0)</f>
        <v>0</v>
      </c>
      <c r="BG2138" s="219">
        <f>IF(N2138="zákl. přenesená",J2138,0)</f>
        <v>0</v>
      </c>
      <c r="BH2138" s="219">
        <f>IF(N2138="sníž. přenesená",J2138,0)</f>
        <v>0</v>
      </c>
      <c r="BI2138" s="219">
        <f>IF(N2138="nulová",J2138,0)</f>
        <v>0</v>
      </c>
      <c r="BJ2138" s="20" t="s">
        <v>77</v>
      </c>
      <c r="BK2138" s="219">
        <f>ROUND(I2138*H2138,2)</f>
        <v>0</v>
      </c>
      <c r="BL2138" s="20" t="s">
        <v>252</v>
      </c>
      <c r="BM2138" s="218" t="s">
        <v>2102</v>
      </c>
    </row>
    <row r="2139" s="2" customFormat="1">
      <c r="A2139" s="41"/>
      <c r="B2139" s="42"/>
      <c r="C2139" s="43"/>
      <c r="D2139" s="220" t="s">
        <v>162</v>
      </c>
      <c r="E2139" s="43"/>
      <c r="F2139" s="221" t="s">
        <v>2103</v>
      </c>
      <c r="G2139" s="43"/>
      <c r="H2139" s="43"/>
      <c r="I2139" s="222"/>
      <c r="J2139" s="43"/>
      <c r="K2139" s="43"/>
      <c r="L2139" s="47"/>
      <c r="M2139" s="223"/>
      <c r="N2139" s="224"/>
      <c r="O2139" s="87"/>
      <c r="P2139" s="87"/>
      <c r="Q2139" s="87"/>
      <c r="R2139" s="87"/>
      <c r="S2139" s="87"/>
      <c r="T2139" s="88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T2139" s="20" t="s">
        <v>162</v>
      </c>
      <c r="AU2139" s="20" t="s">
        <v>79</v>
      </c>
    </row>
    <row r="2140" s="14" customFormat="1">
      <c r="A2140" s="14"/>
      <c r="B2140" s="236"/>
      <c r="C2140" s="237"/>
      <c r="D2140" s="227" t="s">
        <v>164</v>
      </c>
      <c r="E2140" s="238" t="s">
        <v>19</v>
      </c>
      <c r="F2140" s="239" t="s">
        <v>2104</v>
      </c>
      <c r="G2140" s="237"/>
      <c r="H2140" s="240">
        <v>428.66300000000001</v>
      </c>
      <c r="I2140" s="241"/>
      <c r="J2140" s="237"/>
      <c r="K2140" s="237"/>
      <c r="L2140" s="242"/>
      <c r="M2140" s="243"/>
      <c r="N2140" s="244"/>
      <c r="O2140" s="244"/>
      <c r="P2140" s="244"/>
      <c r="Q2140" s="244"/>
      <c r="R2140" s="244"/>
      <c r="S2140" s="244"/>
      <c r="T2140" s="245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46" t="s">
        <v>164</v>
      </c>
      <c r="AU2140" s="246" t="s">
        <v>79</v>
      </c>
      <c r="AV2140" s="14" t="s">
        <v>79</v>
      </c>
      <c r="AW2140" s="14" t="s">
        <v>31</v>
      </c>
      <c r="AX2140" s="14" t="s">
        <v>69</v>
      </c>
      <c r="AY2140" s="246" t="s">
        <v>153</v>
      </c>
    </row>
    <row r="2141" s="15" customFormat="1">
      <c r="A2141" s="15"/>
      <c r="B2141" s="247"/>
      <c r="C2141" s="248"/>
      <c r="D2141" s="227" t="s">
        <v>164</v>
      </c>
      <c r="E2141" s="249" t="s">
        <v>19</v>
      </c>
      <c r="F2141" s="250" t="s">
        <v>167</v>
      </c>
      <c r="G2141" s="248"/>
      <c r="H2141" s="251">
        <v>428.66300000000001</v>
      </c>
      <c r="I2141" s="252"/>
      <c r="J2141" s="248"/>
      <c r="K2141" s="248"/>
      <c r="L2141" s="253"/>
      <c r="M2141" s="254"/>
      <c r="N2141" s="255"/>
      <c r="O2141" s="255"/>
      <c r="P2141" s="255"/>
      <c r="Q2141" s="255"/>
      <c r="R2141" s="255"/>
      <c r="S2141" s="255"/>
      <c r="T2141" s="256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57" t="s">
        <v>164</v>
      </c>
      <c r="AU2141" s="257" t="s">
        <v>79</v>
      </c>
      <c r="AV2141" s="15" t="s">
        <v>160</v>
      </c>
      <c r="AW2141" s="15" t="s">
        <v>31</v>
      </c>
      <c r="AX2141" s="15" t="s">
        <v>77</v>
      </c>
      <c r="AY2141" s="257" t="s">
        <v>153</v>
      </c>
    </row>
    <row r="2142" s="2" customFormat="1" ht="16.5" customHeight="1">
      <c r="A2142" s="41"/>
      <c r="B2142" s="42"/>
      <c r="C2142" s="258" t="s">
        <v>2105</v>
      </c>
      <c r="D2142" s="258" t="s">
        <v>253</v>
      </c>
      <c r="E2142" s="259" t="s">
        <v>2106</v>
      </c>
      <c r="F2142" s="260" t="s">
        <v>2107</v>
      </c>
      <c r="G2142" s="261" t="s">
        <v>371</v>
      </c>
      <c r="H2142" s="262">
        <v>437.23599999999999</v>
      </c>
      <c r="I2142" s="263"/>
      <c r="J2142" s="264">
        <f>ROUND(I2142*H2142,2)</f>
        <v>0</v>
      </c>
      <c r="K2142" s="260" t="s">
        <v>159</v>
      </c>
      <c r="L2142" s="265"/>
      <c r="M2142" s="266" t="s">
        <v>19</v>
      </c>
      <c r="N2142" s="267" t="s">
        <v>40</v>
      </c>
      <c r="O2142" s="87"/>
      <c r="P2142" s="216">
        <f>O2142*H2142</f>
        <v>0</v>
      </c>
      <c r="Q2142" s="216">
        <v>0.00029999999999999997</v>
      </c>
      <c r="R2142" s="216">
        <f>Q2142*H2142</f>
        <v>0.13117079999999998</v>
      </c>
      <c r="S2142" s="216">
        <v>0</v>
      </c>
      <c r="T2142" s="217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18" t="s">
        <v>403</v>
      </c>
      <c r="AT2142" s="218" t="s">
        <v>253</v>
      </c>
      <c r="AU2142" s="218" t="s">
        <v>79</v>
      </c>
      <c r="AY2142" s="20" t="s">
        <v>153</v>
      </c>
      <c r="BE2142" s="219">
        <f>IF(N2142="základní",J2142,0)</f>
        <v>0</v>
      </c>
      <c r="BF2142" s="219">
        <f>IF(N2142="snížená",J2142,0)</f>
        <v>0</v>
      </c>
      <c r="BG2142" s="219">
        <f>IF(N2142="zákl. přenesená",J2142,0)</f>
        <v>0</v>
      </c>
      <c r="BH2142" s="219">
        <f>IF(N2142="sníž. přenesená",J2142,0)</f>
        <v>0</v>
      </c>
      <c r="BI2142" s="219">
        <f>IF(N2142="nulová",J2142,0)</f>
        <v>0</v>
      </c>
      <c r="BJ2142" s="20" t="s">
        <v>77</v>
      </c>
      <c r="BK2142" s="219">
        <f>ROUND(I2142*H2142,2)</f>
        <v>0</v>
      </c>
      <c r="BL2142" s="20" t="s">
        <v>252</v>
      </c>
      <c r="BM2142" s="218" t="s">
        <v>2108</v>
      </c>
    </row>
    <row r="2143" s="14" customFormat="1">
      <c r="A2143" s="14"/>
      <c r="B2143" s="236"/>
      <c r="C2143" s="237"/>
      <c r="D2143" s="227" t="s">
        <v>164</v>
      </c>
      <c r="E2143" s="237"/>
      <c r="F2143" s="239" t="s">
        <v>2109</v>
      </c>
      <c r="G2143" s="237"/>
      <c r="H2143" s="240">
        <v>437.23599999999999</v>
      </c>
      <c r="I2143" s="241"/>
      <c r="J2143" s="237"/>
      <c r="K2143" s="237"/>
      <c r="L2143" s="242"/>
      <c r="M2143" s="243"/>
      <c r="N2143" s="244"/>
      <c r="O2143" s="244"/>
      <c r="P2143" s="244"/>
      <c r="Q2143" s="244"/>
      <c r="R2143" s="244"/>
      <c r="S2143" s="244"/>
      <c r="T2143" s="245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46" t="s">
        <v>164</v>
      </c>
      <c r="AU2143" s="246" t="s">
        <v>79</v>
      </c>
      <c r="AV2143" s="14" t="s">
        <v>79</v>
      </c>
      <c r="AW2143" s="14" t="s">
        <v>4</v>
      </c>
      <c r="AX2143" s="14" t="s">
        <v>77</v>
      </c>
      <c r="AY2143" s="246" t="s">
        <v>153</v>
      </c>
    </row>
    <row r="2144" s="2" customFormat="1" ht="24.15" customHeight="1">
      <c r="A2144" s="41"/>
      <c r="B2144" s="42"/>
      <c r="C2144" s="207" t="s">
        <v>2110</v>
      </c>
      <c r="D2144" s="207" t="s">
        <v>155</v>
      </c>
      <c r="E2144" s="208" t="s">
        <v>2111</v>
      </c>
      <c r="F2144" s="209" t="s">
        <v>2112</v>
      </c>
      <c r="G2144" s="210" t="s">
        <v>225</v>
      </c>
      <c r="H2144" s="211">
        <v>3.972</v>
      </c>
      <c r="I2144" s="212"/>
      <c r="J2144" s="213">
        <f>ROUND(I2144*H2144,2)</f>
        <v>0</v>
      </c>
      <c r="K2144" s="209" t="s">
        <v>159</v>
      </c>
      <c r="L2144" s="47"/>
      <c r="M2144" s="214" t="s">
        <v>19</v>
      </c>
      <c r="N2144" s="215" t="s">
        <v>40</v>
      </c>
      <c r="O2144" s="87"/>
      <c r="P2144" s="216">
        <f>O2144*H2144</f>
        <v>0</v>
      </c>
      <c r="Q2144" s="216">
        <v>0</v>
      </c>
      <c r="R2144" s="216">
        <f>Q2144*H2144</f>
        <v>0</v>
      </c>
      <c r="S2144" s="216">
        <v>0</v>
      </c>
      <c r="T2144" s="217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18" t="s">
        <v>252</v>
      </c>
      <c r="AT2144" s="218" t="s">
        <v>155</v>
      </c>
      <c r="AU2144" s="218" t="s">
        <v>79</v>
      </c>
      <c r="AY2144" s="20" t="s">
        <v>153</v>
      </c>
      <c r="BE2144" s="219">
        <f>IF(N2144="základní",J2144,0)</f>
        <v>0</v>
      </c>
      <c r="BF2144" s="219">
        <f>IF(N2144="snížená",J2144,0)</f>
        <v>0</v>
      </c>
      <c r="BG2144" s="219">
        <f>IF(N2144="zákl. přenesená",J2144,0)</f>
        <v>0</v>
      </c>
      <c r="BH2144" s="219">
        <f>IF(N2144="sníž. přenesená",J2144,0)</f>
        <v>0</v>
      </c>
      <c r="BI2144" s="219">
        <f>IF(N2144="nulová",J2144,0)</f>
        <v>0</v>
      </c>
      <c r="BJ2144" s="20" t="s">
        <v>77</v>
      </c>
      <c r="BK2144" s="219">
        <f>ROUND(I2144*H2144,2)</f>
        <v>0</v>
      </c>
      <c r="BL2144" s="20" t="s">
        <v>252</v>
      </c>
      <c r="BM2144" s="218" t="s">
        <v>2113</v>
      </c>
    </row>
    <row r="2145" s="2" customFormat="1">
      <c r="A2145" s="41"/>
      <c r="B2145" s="42"/>
      <c r="C2145" s="43"/>
      <c r="D2145" s="220" t="s">
        <v>162</v>
      </c>
      <c r="E2145" s="43"/>
      <c r="F2145" s="221" t="s">
        <v>2114</v>
      </c>
      <c r="G2145" s="43"/>
      <c r="H2145" s="43"/>
      <c r="I2145" s="222"/>
      <c r="J2145" s="43"/>
      <c r="K2145" s="43"/>
      <c r="L2145" s="47"/>
      <c r="M2145" s="223"/>
      <c r="N2145" s="224"/>
      <c r="O2145" s="87"/>
      <c r="P2145" s="87"/>
      <c r="Q2145" s="87"/>
      <c r="R2145" s="87"/>
      <c r="S2145" s="87"/>
      <c r="T2145" s="88"/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T2145" s="20" t="s">
        <v>162</v>
      </c>
      <c r="AU2145" s="20" t="s">
        <v>79</v>
      </c>
    </row>
    <row r="2146" s="2" customFormat="1" ht="37.8" customHeight="1">
      <c r="A2146" s="41"/>
      <c r="B2146" s="42"/>
      <c r="C2146" s="207" t="s">
        <v>2115</v>
      </c>
      <c r="D2146" s="207" t="s">
        <v>155</v>
      </c>
      <c r="E2146" s="208" t="s">
        <v>2116</v>
      </c>
      <c r="F2146" s="209" t="s">
        <v>2117</v>
      </c>
      <c r="G2146" s="210" t="s">
        <v>225</v>
      </c>
      <c r="H2146" s="211">
        <v>3.972</v>
      </c>
      <c r="I2146" s="212"/>
      <c r="J2146" s="213">
        <f>ROUND(I2146*H2146,2)</f>
        <v>0</v>
      </c>
      <c r="K2146" s="209" t="s">
        <v>159</v>
      </c>
      <c r="L2146" s="47"/>
      <c r="M2146" s="214" t="s">
        <v>19</v>
      </c>
      <c r="N2146" s="215" t="s">
        <v>40</v>
      </c>
      <c r="O2146" s="87"/>
      <c r="P2146" s="216">
        <f>O2146*H2146</f>
        <v>0</v>
      </c>
      <c r="Q2146" s="216">
        <v>0</v>
      </c>
      <c r="R2146" s="216">
        <f>Q2146*H2146</f>
        <v>0</v>
      </c>
      <c r="S2146" s="216">
        <v>0</v>
      </c>
      <c r="T2146" s="217">
        <f>S2146*H2146</f>
        <v>0</v>
      </c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R2146" s="218" t="s">
        <v>252</v>
      </c>
      <c r="AT2146" s="218" t="s">
        <v>155</v>
      </c>
      <c r="AU2146" s="218" t="s">
        <v>79</v>
      </c>
      <c r="AY2146" s="20" t="s">
        <v>153</v>
      </c>
      <c r="BE2146" s="219">
        <f>IF(N2146="základní",J2146,0)</f>
        <v>0</v>
      </c>
      <c r="BF2146" s="219">
        <f>IF(N2146="snížená",J2146,0)</f>
        <v>0</v>
      </c>
      <c r="BG2146" s="219">
        <f>IF(N2146="zákl. přenesená",J2146,0)</f>
        <v>0</v>
      </c>
      <c r="BH2146" s="219">
        <f>IF(N2146="sníž. přenesená",J2146,0)</f>
        <v>0</v>
      </c>
      <c r="BI2146" s="219">
        <f>IF(N2146="nulová",J2146,0)</f>
        <v>0</v>
      </c>
      <c r="BJ2146" s="20" t="s">
        <v>77</v>
      </c>
      <c r="BK2146" s="219">
        <f>ROUND(I2146*H2146,2)</f>
        <v>0</v>
      </c>
      <c r="BL2146" s="20" t="s">
        <v>252</v>
      </c>
      <c r="BM2146" s="218" t="s">
        <v>2118</v>
      </c>
    </row>
    <row r="2147" s="2" customFormat="1">
      <c r="A2147" s="41"/>
      <c r="B2147" s="42"/>
      <c r="C2147" s="43"/>
      <c r="D2147" s="220" t="s">
        <v>162</v>
      </c>
      <c r="E2147" s="43"/>
      <c r="F2147" s="221" t="s">
        <v>2119</v>
      </c>
      <c r="G2147" s="43"/>
      <c r="H2147" s="43"/>
      <c r="I2147" s="222"/>
      <c r="J2147" s="43"/>
      <c r="K2147" s="43"/>
      <c r="L2147" s="47"/>
      <c r="M2147" s="223"/>
      <c r="N2147" s="224"/>
      <c r="O2147" s="87"/>
      <c r="P2147" s="87"/>
      <c r="Q2147" s="87"/>
      <c r="R2147" s="87"/>
      <c r="S2147" s="87"/>
      <c r="T2147" s="88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T2147" s="20" t="s">
        <v>162</v>
      </c>
      <c r="AU2147" s="20" t="s">
        <v>79</v>
      </c>
    </row>
    <row r="2148" s="12" customFormat="1" ht="22.8" customHeight="1">
      <c r="A2148" s="12"/>
      <c r="B2148" s="191"/>
      <c r="C2148" s="192"/>
      <c r="D2148" s="193" t="s">
        <v>68</v>
      </c>
      <c r="E2148" s="205" t="s">
        <v>2120</v>
      </c>
      <c r="F2148" s="205" t="s">
        <v>2121</v>
      </c>
      <c r="G2148" s="192"/>
      <c r="H2148" s="192"/>
      <c r="I2148" s="195"/>
      <c r="J2148" s="206">
        <f>BK2148</f>
        <v>0</v>
      </c>
      <c r="K2148" s="192"/>
      <c r="L2148" s="197"/>
      <c r="M2148" s="198"/>
      <c r="N2148" s="199"/>
      <c r="O2148" s="199"/>
      <c r="P2148" s="200">
        <f>SUM(P2149:P2256)</f>
        <v>0</v>
      </c>
      <c r="Q2148" s="199"/>
      <c r="R2148" s="200">
        <f>SUM(R2149:R2256)</f>
        <v>6.7312126800000005</v>
      </c>
      <c r="S2148" s="199"/>
      <c r="T2148" s="201">
        <f>SUM(T2149:T2256)</f>
        <v>12.016604500000002</v>
      </c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R2148" s="202" t="s">
        <v>79</v>
      </c>
      <c r="AT2148" s="203" t="s">
        <v>68</v>
      </c>
      <c r="AU2148" s="203" t="s">
        <v>77</v>
      </c>
      <c r="AY2148" s="202" t="s">
        <v>153</v>
      </c>
      <c r="BK2148" s="204">
        <f>SUM(BK2149:BK2256)</f>
        <v>0</v>
      </c>
    </row>
    <row r="2149" s="2" customFormat="1" ht="16.5" customHeight="1">
      <c r="A2149" s="41"/>
      <c r="B2149" s="42"/>
      <c r="C2149" s="207" t="s">
        <v>2122</v>
      </c>
      <c r="D2149" s="207" t="s">
        <v>155</v>
      </c>
      <c r="E2149" s="208" t="s">
        <v>2123</v>
      </c>
      <c r="F2149" s="209" t="s">
        <v>2124</v>
      </c>
      <c r="G2149" s="210" t="s">
        <v>158</v>
      </c>
      <c r="H2149" s="211">
        <v>192.33000000000001</v>
      </c>
      <c r="I2149" s="212"/>
      <c r="J2149" s="213">
        <f>ROUND(I2149*H2149,2)</f>
        <v>0</v>
      </c>
      <c r="K2149" s="209" t="s">
        <v>159</v>
      </c>
      <c r="L2149" s="47"/>
      <c r="M2149" s="214" t="s">
        <v>19</v>
      </c>
      <c r="N2149" s="215" t="s">
        <v>40</v>
      </c>
      <c r="O2149" s="87"/>
      <c r="P2149" s="216">
        <f>O2149*H2149</f>
        <v>0</v>
      </c>
      <c r="Q2149" s="216">
        <v>0.00029999999999999997</v>
      </c>
      <c r="R2149" s="216">
        <f>Q2149*H2149</f>
        <v>0.057699</v>
      </c>
      <c r="S2149" s="216">
        <v>0</v>
      </c>
      <c r="T2149" s="217">
        <f>S2149*H2149</f>
        <v>0</v>
      </c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R2149" s="218" t="s">
        <v>252</v>
      </c>
      <c r="AT2149" s="218" t="s">
        <v>155</v>
      </c>
      <c r="AU2149" s="218" t="s">
        <v>79</v>
      </c>
      <c r="AY2149" s="20" t="s">
        <v>153</v>
      </c>
      <c r="BE2149" s="219">
        <f>IF(N2149="základní",J2149,0)</f>
        <v>0</v>
      </c>
      <c r="BF2149" s="219">
        <f>IF(N2149="snížená",J2149,0)</f>
        <v>0</v>
      </c>
      <c r="BG2149" s="219">
        <f>IF(N2149="zákl. přenesená",J2149,0)</f>
        <v>0</v>
      </c>
      <c r="BH2149" s="219">
        <f>IF(N2149="sníž. přenesená",J2149,0)</f>
        <v>0</v>
      </c>
      <c r="BI2149" s="219">
        <f>IF(N2149="nulová",J2149,0)</f>
        <v>0</v>
      </c>
      <c r="BJ2149" s="20" t="s">
        <v>77</v>
      </c>
      <c r="BK2149" s="219">
        <f>ROUND(I2149*H2149,2)</f>
        <v>0</v>
      </c>
      <c r="BL2149" s="20" t="s">
        <v>252</v>
      </c>
      <c r="BM2149" s="218" t="s">
        <v>2125</v>
      </c>
    </row>
    <row r="2150" s="2" customFormat="1">
      <c r="A2150" s="41"/>
      <c r="B2150" s="42"/>
      <c r="C2150" s="43"/>
      <c r="D2150" s="220" t="s">
        <v>162</v>
      </c>
      <c r="E2150" s="43"/>
      <c r="F2150" s="221" t="s">
        <v>2126</v>
      </c>
      <c r="G2150" s="43"/>
      <c r="H2150" s="43"/>
      <c r="I2150" s="222"/>
      <c r="J2150" s="43"/>
      <c r="K2150" s="43"/>
      <c r="L2150" s="47"/>
      <c r="M2150" s="223"/>
      <c r="N2150" s="224"/>
      <c r="O2150" s="87"/>
      <c r="P2150" s="87"/>
      <c r="Q2150" s="87"/>
      <c r="R2150" s="87"/>
      <c r="S2150" s="87"/>
      <c r="T2150" s="88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T2150" s="20" t="s">
        <v>162</v>
      </c>
      <c r="AU2150" s="20" t="s">
        <v>79</v>
      </c>
    </row>
    <row r="2151" s="13" customFormat="1">
      <c r="A2151" s="13"/>
      <c r="B2151" s="225"/>
      <c r="C2151" s="226"/>
      <c r="D2151" s="227" t="s">
        <v>164</v>
      </c>
      <c r="E2151" s="228" t="s">
        <v>19</v>
      </c>
      <c r="F2151" s="229" t="s">
        <v>2127</v>
      </c>
      <c r="G2151" s="226"/>
      <c r="H2151" s="228" t="s">
        <v>19</v>
      </c>
      <c r="I2151" s="230"/>
      <c r="J2151" s="226"/>
      <c r="K2151" s="226"/>
      <c r="L2151" s="231"/>
      <c r="M2151" s="232"/>
      <c r="N2151" s="233"/>
      <c r="O2151" s="233"/>
      <c r="P2151" s="233"/>
      <c r="Q2151" s="233"/>
      <c r="R2151" s="233"/>
      <c r="S2151" s="233"/>
      <c r="T2151" s="23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5" t="s">
        <v>164</v>
      </c>
      <c r="AU2151" s="235" t="s">
        <v>79</v>
      </c>
      <c r="AV2151" s="13" t="s">
        <v>77</v>
      </c>
      <c r="AW2151" s="13" t="s">
        <v>31</v>
      </c>
      <c r="AX2151" s="13" t="s">
        <v>69</v>
      </c>
      <c r="AY2151" s="235" t="s">
        <v>153</v>
      </c>
    </row>
    <row r="2152" s="14" customFormat="1">
      <c r="A2152" s="14"/>
      <c r="B2152" s="236"/>
      <c r="C2152" s="237"/>
      <c r="D2152" s="227" t="s">
        <v>164</v>
      </c>
      <c r="E2152" s="238" t="s">
        <v>19</v>
      </c>
      <c r="F2152" s="239" t="s">
        <v>2128</v>
      </c>
      <c r="G2152" s="237"/>
      <c r="H2152" s="240">
        <v>192.33000000000001</v>
      </c>
      <c r="I2152" s="241"/>
      <c r="J2152" s="237"/>
      <c r="K2152" s="237"/>
      <c r="L2152" s="242"/>
      <c r="M2152" s="243"/>
      <c r="N2152" s="244"/>
      <c r="O2152" s="244"/>
      <c r="P2152" s="244"/>
      <c r="Q2152" s="244"/>
      <c r="R2152" s="244"/>
      <c r="S2152" s="244"/>
      <c r="T2152" s="245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46" t="s">
        <v>164</v>
      </c>
      <c r="AU2152" s="246" t="s">
        <v>79</v>
      </c>
      <c r="AV2152" s="14" t="s">
        <v>79</v>
      </c>
      <c r="AW2152" s="14" t="s">
        <v>31</v>
      </c>
      <c r="AX2152" s="14" t="s">
        <v>69</v>
      </c>
      <c r="AY2152" s="246" t="s">
        <v>153</v>
      </c>
    </row>
    <row r="2153" s="15" customFormat="1">
      <c r="A2153" s="15"/>
      <c r="B2153" s="247"/>
      <c r="C2153" s="248"/>
      <c r="D2153" s="227" t="s">
        <v>164</v>
      </c>
      <c r="E2153" s="249" t="s">
        <v>19</v>
      </c>
      <c r="F2153" s="250" t="s">
        <v>167</v>
      </c>
      <c r="G2153" s="248"/>
      <c r="H2153" s="251">
        <v>192.33000000000001</v>
      </c>
      <c r="I2153" s="252"/>
      <c r="J2153" s="248"/>
      <c r="K2153" s="248"/>
      <c r="L2153" s="253"/>
      <c r="M2153" s="254"/>
      <c r="N2153" s="255"/>
      <c r="O2153" s="255"/>
      <c r="P2153" s="255"/>
      <c r="Q2153" s="255"/>
      <c r="R2153" s="255"/>
      <c r="S2153" s="255"/>
      <c r="T2153" s="256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57" t="s">
        <v>164</v>
      </c>
      <c r="AU2153" s="257" t="s">
        <v>79</v>
      </c>
      <c r="AV2153" s="15" t="s">
        <v>160</v>
      </c>
      <c r="AW2153" s="15" t="s">
        <v>31</v>
      </c>
      <c r="AX2153" s="15" t="s">
        <v>77</v>
      </c>
      <c r="AY2153" s="257" t="s">
        <v>153</v>
      </c>
    </row>
    <row r="2154" s="2" customFormat="1" ht="16.5" customHeight="1">
      <c r="A2154" s="41"/>
      <c r="B2154" s="42"/>
      <c r="C2154" s="207" t="s">
        <v>2129</v>
      </c>
      <c r="D2154" s="207" t="s">
        <v>155</v>
      </c>
      <c r="E2154" s="208" t="s">
        <v>2130</v>
      </c>
      <c r="F2154" s="209" t="s">
        <v>2131</v>
      </c>
      <c r="G2154" s="210" t="s">
        <v>158</v>
      </c>
      <c r="H2154" s="211">
        <v>147.44300000000001</v>
      </c>
      <c r="I2154" s="212"/>
      <c r="J2154" s="213">
        <f>ROUND(I2154*H2154,2)</f>
        <v>0</v>
      </c>
      <c r="K2154" s="209" t="s">
        <v>159</v>
      </c>
      <c r="L2154" s="47"/>
      <c r="M2154" s="214" t="s">
        <v>19</v>
      </c>
      <c r="N2154" s="215" t="s">
        <v>40</v>
      </c>
      <c r="O2154" s="87"/>
      <c r="P2154" s="216">
        <f>O2154*H2154</f>
        <v>0</v>
      </c>
      <c r="Q2154" s="216">
        <v>0</v>
      </c>
      <c r="R2154" s="216">
        <f>Q2154*H2154</f>
        <v>0</v>
      </c>
      <c r="S2154" s="216">
        <v>0.081500000000000003</v>
      </c>
      <c r="T2154" s="217">
        <f>S2154*H2154</f>
        <v>12.016604500000002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18" t="s">
        <v>252</v>
      </c>
      <c r="AT2154" s="218" t="s">
        <v>155</v>
      </c>
      <c r="AU2154" s="218" t="s">
        <v>79</v>
      </c>
      <c r="AY2154" s="20" t="s">
        <v>153</v>
      </c>
      <c r="BE2154" s="219">
        <f>IF(N2154="základní",J2154,0)</f>
        <v>0</v>
      </c>
      <c r="BF2154" s="219">
        <f>IF(N2154="snížená",J2154,0)</f>
        <v>0</v>
      </c>
      <c r="BG2154" s="219">
        <f>IF(N2154="zákl. přenesená",J2154,0)</f>
        <v>0</v>
      </c>
      <c r="BH2154" s="219">
        <f>IF(N2154="sníž. přenesená",J2154,0)</f>
        <v>0</v>
      </c>
      <c r="BI2154" s="219">
        <f>IF(N2154="nulová",J2154,0)</f>
        <v>0</v>
      </c>
      <c r="BJ2154" s="20" t="s">
        <v>77</v>
      </c>
      <c r="BK2154" s="219">
        <f>ROUND(I2154*H2154,2)</f>
        <v>0</v>
      </c>
      <c r="BL2154" s="20" t="s">
        <v>252</v>
      </c>
      <c r="BM2154" s="218" t="s">
        <v>2132</v>
      </c>
    </row>
    <row r="2155" s="2" customFormat="1">
      <c r="A2155" s="41"/>
      <c r="B2155" s="42"/>
      <c r="C2155" s="43"/>
      <c r="D2155" s="220" t="s">
        <v>162</v>
      </c>
      <c r="E2155" s="43"/>
      <c r="F2155" s="221" t="s">
        <v>2133</v>
      </c>
      <c r="G2155" s="43"/>
      <c r="H2155" s="43"/>
      <c r="I2155" s="222"/>
      <c r="J2155" s="43"/>
      <c r="K2155" s="43"/>
      <c r="L2155" s="47"/>
      <c r="M2155" s="223"/>
      <c r="N2155" s="224"/>
      <c r="O2155" s="87"/>
      <c r="P2155" s="87"/>
      <c r="Q2155" s="87"/>
      <c r="R2155" s="87"/>
      <c r="S2155" s="87"/>
      <c r="T2155" s="88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20" t="s">
        <v>162</v>
      </c>
      <c r="AU2155" s="20" t="s">
        <v>79</v>
      </c>
    </row>
    <row r="2156" s="13" customFormat="1">
      <c r="A2156" s="13"/>
      <c r="B2156" s="225"/>
      <c r="C2156" s="226"/>
      <c r="D2156" s="227" t="s">
        <v>164</v>
      </c>
      <c r="E2156" s="228" t="s">
        <v>19</v>
      </c>
      <c r="F2156" s="229" t="s">
        <v>2134</v>
      </c>
      <c r="G2156" s="226"/>
      <c r="H2156" s="228" t="s">
        <v>19</v>
      </c>
      <c r="I2156" s="230"/>
      <c r="J2156" s="226"/>
      <c r="K2156" s="226"/>
      <c r="L2156" s="231"/>
      <c r="M2156" s="232"/>
      <c r="N2156" s="233"/>
      <c r="O2156" s="233"/>
      <c r="P2156" s="233"/>
      <c r="Q2156" s="233"/>
      <c r="R2156" s="233"/>
      <c r="S2156" s="233"/>
      <c r="T2156" s="23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5" t="s">
        <v>164</v>
      </c>
      <c r="AU2156" s="235" t="s">
        <v>79</v>
      </c>
      <c r="AV2156" s="13" t="s">
        <v>77</v>
      </c>
      <c r="AW2156" s="13" t="s">
        <v>31</v>
      </c>
      <c r="AX2156" s="13" t="s">
        <v>69</v>
      </c>
      <c r="AY2156" s="235" t="s">
        <v>153</v>
      </c>
    </row>
    <row r="2157" s="13" customFormat="1">
      <c r="A2157" s="13"/>
      <c r="B2157" s="225"/>
      <c r="C2157" s="226"/>
      <c r="D2157" s="227" t="s">
        <v>164</v>
      </c>
      <c r="E2157" s="228" t="s">
        <v>19</v>
      </c>
      <c r="F2157" s="229" t="s">
        <v>2135</v>
      </c>
      <c r="G2157" s="226"/>
      <c r="H2157" s="228" t="s">
        <v>19</v>
      </c>
      <c r="I2157" s="230"/>
      <c r="J2157" s="226"/>
      <c r="K2157" s="226"/>
      <c r="L2157" s="231"/>
      <c r="M2157" s="232"/>
      <c r="N2157" s="233"/>
      <c r="O2157" s="233"/>
      <c r="P2157" s="233"/>
      <c r="Q2157" s="233"/>
      <c r="R2157" s="233"/>
      <c r="S2157" s="233"/>
      <c r="T2157" s="234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5" t="s">
        <v>164</v>
      </c>
      <c r="AU2157" s="235" t="s">
        <v>79</v>
      </c>
      <c r="AV2157" s="13" t="s">
        <v>77</v>
      </c>
      <c r="AW2157" s="13" t="s">
        <v>31</v>
      </c>
      <c r="AX2157" s="13" t="s">
        <v>69</v>
      </c>
      <c r="AY2157" s="235" t="s">
        <v>153</v>
      </c>
    </row>
    <row r="2158" s="14" customFormat="1">
      <c r="A2158" s="14"/>
      <c r="B2158" s="236"/>
      <c r="C2158" s="237"/>
      <c r="D2158" s="227" t="s">
        <v>164</v>
      </c>
      <c r="E2158" s="238" t="s">
        <v>19</v>
      </c>
      <c r="F2158" s="239" t="s">
        <v>2136</v>
      </c>
      <c r="G2158" s="237"/>
      <c r="H2158" s="240">
        <v>8.1999999999999993</v>
      </c>
      <c r="I2158" s="241"/>
      <c r="J2158" s="237"/>
      <c r="K2158" s="237"/>
      <c r="L2158" s="242"/>
      <c r="M2158" s="243"/>
      <c r="N2158" s="244"/>
      <c r="O2158" s="244"/>
      <c r="P2158" s="244"/>
      <c r="Q2158" s="244"/>
      <c r="R2158" s="244"/>
      <c r="S2158" s="244"/>
      <c r="T2158" s="245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46" t="s">
        <v>164</v>
      </c>
      <c r="AU2158" s="246" t="s">
        <v>79</v>
      </c>
      <c r="AV2158" s="14" t="s">
        <v>79</v>
      </c>
      <c r="AW2158" s="14" t="s">
        <v>31</v>
      </c>
      <c r="AX2158" s="14" t="s">
        <v>69</v>
      </c>
      <c r="AY2158" s="246" t="s">
        <v>153</v>
      </c>
    </row>
    <row r="2159" s="13" customFormat="1">
      <c r="A2159" s="13"/>
      <c r="B2159" s="225"/>
      <c r="C2159" s="226"/>
      <c r="D2159" s="227" t="s">
        <v>164</v>
      </c>
      <c r="E2159" s="228" t="s">
        <v>19</v>
      </c>
      <c r="F2159" s="229" t="s">
        <v>2137</v>
      </c>
      <c r="G2159" s="226"/>
      <c r="H2159" s="228" t="s">
        <v>19</v>
      </c>
      <c r="I2159" s="230"/>
      <c r="J2159" s="226"/>
      <c r="K2159" s="226"/>
      <c r="L2159" s="231"/>
      <c r="M2159" s="232"/>
      <c r="N2159" s="233"/>
      <c r="O2159" s="233"/>
      <c r="P2159" s="233"/>
      <c r="Q2159" s="233"/>
      <c r="R2159" s="233"/>
      <c r="S2159" s="233"/>
      <c r="T2159" s="23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5" t="s">
        <v>164</v>
      </c>
      <c r="AU2159" s="235" t="s">
        <v>79</v>
      </c>
      <c r="AV2159" s="13" t="s">
        <v>77</v>
      </c>
      <c r="AW2159" s="13" t="s">
        <v>31</v>
      </c>
      <c r="AX2159" s="13" t="s">
        <v>69</v>
      </c>
      <c r="AY2159" s="235" t="s">
        <v>153</v>
      </c>
    </row>
    <row r="2160" s="14" customFormat="1">
      <c r="A2160" s="14"/>
      <c r="B2160" s="236"/>
      <c r="C2160" s="237"/>
      <c r="D2160" s="227" t="s">
        <v>164</v>
      </c>
      <c r="E2160" s="238" t="s">
        <v>19</v>
      </c>
      <c r="F2160" s="239" t="s">
        <v>2138</v>
      </c>
      <c r="G2160" s="237"/>
      <c r="H2160" s="240">
        <v>9.4000000000000004</v>
      </c>
      <c r="I2160" s="241"/>
      <c r="J2160" s="237"/>
      <c r="K2160" s="237"/>
      <c r="L2160" s="242"/>
      <c r="M2160" s="243"/>
      <c r="N2160" s="244"/>
      <c r="O2160" s="244"/>
      <c r="P2160" s="244"/>
      <c r="Q2160" s="244"/>
      <c r="R2160" s="244"/>
      <c r="S2160" s="244"/>
      <c r="T2160" s="245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46" t="s">
        <v>164</v>
      </c>
      <c r="AU2160" s="246" t="s">
        <v>79</v>
      </c>
      <c r="AV2160" s="14" t="s">
        <v>79</v>
      </c>
      <c r="AW2160" s="14" t="s">
        <v>31</v>
      </c>
      <c r="AX2160" s="14" t="s">
        <v>69</v>
      </c>
      <c r="AY2160" s="246" t="s">
        <v>153</v>
      </c>
    </row>
    <row r="2161" s="13" customFormat="1">
      <c r="A2161" s="13"/>
      <c r="B2161" s="225"/>
      <c r="C2161" s="226"/>
      <c r="D2161" s="227" t="s">
        <v>164</v>
      </c>
      <c r="E2161" s="228" t="s">
        <v>19</v>
      </c>
      <c r="F2161" s="229" t="s">
        <v>559</v>
      </c>
      <c r="G2161" s="226"/>
      <c r="H2161" s="228" t="s">
        <v>19</v>
      </c>
      <c r="I2161" s="230"/>
      <c r="J2161" s="226"/>
      <c r="K2161" s="226"/>
      <c r="L2161" s="231"/>
      <c r="M2161" s="232"/>
      <c r="N2161" s="233"/>
      <c r="O2161" s="233"/>
      <c r="P2161" s="233"/>
      <c r="Q2161" s="233"/>
      <c r="R2161" s="233"/>
      <c r="S2161" s="233"/>
      <c r="T2161" s="23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5" t="s">
        <v>164</v>
      </c>
      <c r="AU2161" s="235" t="s">
        <v>79</v>
      </c>
      <c r="AV2161" s="13" t="s">
        <v>77</v>
      </c>
      <c r="AW2161" s="13" t="s">
        <v>31</v>
      </c>
      <c r="AX2161" s="13" t="s">
        <v>69</v>
      </c>
      <c r="AY2161" s="235" t="s">
        <v>153</v>
      </c>
    </row>
    <row r="2162" s="14" customFormat="1">
      <c r="A2162" s="14"/>
      <c r="B2162" s="236"/>
      <c r="C2162" s="237"/>
      <c r="D2162" s="227" t="s">
        <v>164</v>
      </c>
      <c r="E2162" s="238" t="s">
        <v>19</v>
      </c>
      <c r="F2162" s="239" t="s">
        <v>2139</v>
      </c>
      <c r="G2162" s="237"/>
      <c r="H2162" s="240">
        <v>1.6200000000000001</v>
      </c>
      <c r="I2162" s="241"/>
      <c r="J2162" s="237"/>
      <c r="K2162" s="237"/>
      <c r="L2162" s="242"/>
      <c r="M2162" s="243"/>
      <c r="N2162" s="244"/>
      <c r="O2162" s="244"/>
      <c r="P2162" s="244"/>
      <c r="Q2162" s="244"/>
      <c r="R2162" s="244"/>
      <c r="S2162" s="244"/>
      <c r="T2162" s="245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46" t="s">
        <v>164</v>
      </c>
      <c r="AU2162" s="246" t="s">
        <v>79</v>
      </c>
      <c r="AV2162" s="14" t="s">
        <v>79</v>
      </c>
      <c r="AW2162" s="14" t="s">
        <v>31</v>
      </c>
      <c r="AX2162" s="14" t="s">
        <v>69</v>
      </c>
      <c r="AY2162" s="246" t="s">
        <v>153</v>
      </c>
    </row>
    <row r="2163" s="13" customFormat="1">
      <c r="A2163" s="13"/>
      <c r="B2163" s="225"/>
      <c r="C2163" s="226"/>
      <c r="D2163" s="227" t="s">
        <v>164</v>
      </c>
      <c r="E2163" s="228" t="s">
        <v>19</v>
      </c>
      <c r="F2163" s="229" t="s">
        <v>563</v>
      </c>
      <c r="G2163" s="226"/>
      <c r="H2163" s="228" t="s">
        <v>19</v>
      </c>
      <c r="I2163" s="230"/>
      <c r="J2163" s="226"/>
      <c r="K2163" s="226"/>
      <c r="L2163" s="231"/>
      <c r="M2163" s="232"/>
      <c r="N2163" s="233"/>
      <c r="O2163" s="233"/>
      <c r="P2163" s="233"/>
      <c r="Q2163" s="233"/>
      <c r="R2163" s="233"/>
      <c r="S2163" s="233"/>
      <c r="T2163" s="23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5" t="s">
        <v>164</v>
      </c>
      <c r="AU2163" s="235" t="s">
        <v>79</v>
      </c>
      <c r="AV2163" s="13" t="s">
        <v>77</v>
      </c>
      <c r="AW2163" s="13" t="s">
        <v>31</v>
      </c>
      <c r="AX2163" s="13" t="s">
        <v>69</v>
      </c>
      <c r="AY2163" s="235" t="s">
        <v>153</v>
      </c>
    </row>
    <row r="2164" s="14" customFormat="1">
      <c r="A2164" s="14"/>
      <c r="B2164" s="236"/>
      <c r="C2164" s="237"/>
      <c r="D2164" s="227" t="s">
        <v>164</v>
      </c>
      <c r="E2164" s="238" t="s">
        <v>19</v>
      </c>
      <c r="F2164" s="239" t="s">
        <v>2140</v>
      </c>
      <c r="G2164" s="237"/>
      <c r="H2164" s="240">
        <v>16.867999999999999</v>
      </c>
      <c r="I2164" s="241"/>
      <c r="J2164" s="237"/>
      <c r="K2164" s="237"/>
      <c r="L2164" s="242"/>
      <c r="M2164" s="243"/>
      <c r="N2164" s="244"/>
      <c r="O2164" s="244"/>
      <c r="P2164" s="244"/>
      <c r="Q2164" s="244"/>
      <c r="R2164" s="244"/>
      <c r="S2164" s="244"/>
      <c r="T2164" s="245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6" t="s">
        <v>164</v>
      </c>
      <c r="AU2164" s="246" t="s">
        <v>79</v>
      </c>
      <c r="AV2164" s="14" t="s">
        <v>79</v>
      </c>
      <c r="AW2164" s="14" t="s">
        <v>31</v>
      </c>
      <c r="AX2164" s="14" t="s">
        <v>69</v>
      </c>
      <c r="AY2164" s="246" t="s">
        <v>153</v>
      </c>
    </row>
    <row r="2165" s="13" customFormat="1">
      <c r="A2165" s="13"/>
      <c r="B2165" s="225"/>
      <c r="C2165" s="226"/>
      <c r="D2165" s="227" t="s">
        <v>164</v>
      </c>
      <c r="E2165" s="228" t="s">
        <v>19</v>
      </c>
      <c r="F2165" s="229" t="s">
        <v>2141</v>
      </c>
      <c r="G2165" s="226"/>
      <c r="H2165" s="228" t="s">
        <v>19</v>
      </c>
      <c r="I2165" s="230"/>
      <c r="J2165" s="226"/>
      <c r="K2165" s="226"/>
      <c r="L2165" s="231"/>
      <c r="M2165" s="232"/>
      <c r="N2165" s="233"/>
      <c r="O2165" s="233"/>
      <c r="P2165" s="233"/>
      <c r="Q2165" s="233"/>
      <c r="R2165" s="233"/>
      <c r="S2165" s="233"/>
      <c r="T2165" s="23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5" t="s">
        <v>164</v>
      </c>
      <c r="AU2165" s="235" t="s">
        <v>79</v>
      </c>
      <c r="AV2165" s="13" t="s">
        <v>77</v>
      </c>
      <c r="AW2165" s="13" t="s">
        <v>31</v>
      </c>
      <c r="AX2165" s="13" t="s">
        <v>69</v>
      </c>
      <c r="AY2165" s="235" t="s">
        <v>153</v>
      </c>
    </row>
    <row r="2166" s="13" customFormat="1">
      <c r="A2166" s="13"/>
      <c r="B2166" s="225"/>
      <c r="C2166" s="226"/>
      <c r="D2166" s="227" t="s">
        <v>164</v>
      </c>
      <c r="E2166" s="228" t="s">
        <v>19</v>
      </c>
      <c r="F2166" s="229" t="s">
        <v>2142</v>
      </c>
      <c r="G2166" s="226"/>
      <c r="H2166" s="228" t="s">
        <v>19</v>
      </c>
      <c r="I2166" s="230"/>
      <c r="J2166" s="226"/>
      <c r="K2166" s="226"/>
      <c r="L2166" s="231"/>
      <c r="M2166" s="232"/>
      <c r="N2166" s="233"/>
      <c r="O2166" s="233"/>
      <c r="P2166" s="233"/>
      <c r="Q2166" s="233"/>
      <c r="R2166" s="233"/>
      <c r="S2166" s="233"/>
      <c r="T2166" s="234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5" t="s">
        <v>164</v>
      </c>
      <c r="AU2166" s="235" t="s">
        <v>79</v>
      </c>
      <c r="AV2166" s="13" t="s">
        <v>77</v>
      </c>
      <c r="AW2166" s="13" t="s">
        <v>31</v>
      </c>
      <c r="AX2166" s="13" t="s">
        <v>69</v>
      </c>
      <c r="AY2166" s="235" t="s">
        <v>153</v>
      </c>
    </row>
    <row r="2167" s="14" customFormat="1">
      <c r="A2167" s="14"/>
      <c r="B2167" s="236"/>
      <c r="C2167" s="237"/>
      <c r="D2167" s="227" t="s">
        <v>164</v>
      </c>
      <c r="E2167" s="238" t="s">
        <v>19</v>
      </c>
      <c r="F2167" s="239" t="s">
        <v>2143</v>
      </c>
      <c r="G2167" s="237"/>
      <c r="H2167" s="240">
        <v>19.600000000000001</v>
      </c>
      <c r="I2167" s="241"/>
      <c r="J2167" s="237"/>
      <c r="K2167" s="237"/>
      <c r="L2167" s="242"/>
      <c r="M2167" s="243"/>
      <c r="N2167" s="244"/>
      <c r="O2167" s="244"/>
      <c r="P2167" s="244"/>
      <c r="Q2167" s="244"/>
      <c r="R2167" s="244"/>
      <c r="S2167" s="244"/>
      <c r="T2167" s="245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46" t="s">
        <v>164</v>
      </c>
      <c r="AU2167" s="246" t="s">
        <v>79</v>
      </c>
      <c r="AV2167" s="14" t="s">
        <v>79</v>
      </c>
      <c r="AW2167" s="14" t="s">
        <v>31</v>
      </c>
      <c r="AX2167" s="14" t="s">
        <v>69</v>
      </c>
      <c r="AY2167" s="246" t="s">
        <v>153</v>
      </c>
    </row>
    <row r="2168" s="13" customFormat="1">
      <c r="A2168" s="13"/>
      <c r="B2168" s="225"/>
      <c r="C2168" s="226"/>
      <c r="D2168" s="227" t="s">
        <v>164</v>
      </c>
      <c r="E2168" s="228" t="s">
        <v>19</v>
      </c>
      <c r="F2168" s="229" t="s">
        <v>601</v>
      </c>
      <c r="G2168" s="226"/>
      <c r="H2168" s="228" t="s">
        <v>19</v>
      </c>
      <c r="I2168" s="230"/>
      <c r="J2168" s="226"/>
      <c r="K2168" s="226"/>
      <c r="L2168" s="231"/>
      <c r="M2168" s="232"/>
      <c r="N2168" s="233"/>
      <c r="O2168" s="233"/>
      <c r="P2168" s="233"/>
      <c r="Q2168" s="233"/>
      <c r="R2168" s="233"/>
      <c r="S2168" s="233"/>
      <c r="T2168" s="23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5" t="s">
        <v>164</v>
      </c>
      <c r="AU2168" s="235" t="s">
        <v>79</v>
      </c>
      <c r="AV2168" s="13" t="s">
        <v>77</v>
      </c>
      <c r="AW2168" s="13" t="s">
        <v>31</v>
      </c>
      <c r="AX2168" s="13" t="s">
        <v>69</v>
      </c>
      <c r="AY2168" s="235" t="s">
        <v>153</v>
      </c>
    </row>
    <row r="2169" s="14" customFormat="1">
      <c r="A2169" s="14"/>
      <c r="B2169" s="236"/>
      <c r="C2169" s="237"/>
      <c r="D2169" s="227" t="s">
        <v>164</v>
      </c>
      <c r="E2169" s="238" t="s">
        <v>19</v>
      </c>
      <c r="F2169" s="239" t="s">
        <v>2144</v>
      </c>
      <c r="G2169" s="237"/>
      <c r="H2169" s="240">
        <v>18.52</v>
      </c>
      <c r="I2169" s="241"/>
      <c r="J2169" s="237"/>
      <c r="K2169" s="237"/>
      <c r="L2169" s="242"/>
      <c r="M2169" s="243"/>
      <c r="N2169" s="244"/>
      <c r="O2169" s="244"/>
      <c r="P2169" s="244"/>
      <c r="Q2169" s="244"/>
      <c r="R2169" s="244"/>
      <c r="S2169" s="244"/>
      <c r="T2169" s="245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46" t="s">
        <v>164</v>
      </c>
      <c r="AU2169" s="246" t="s">
        <v>79</v>
      </c>
      <c r="AV2169" s="14" t="s">
        <v>79</v>
      </c>
      <c r="AW2169" s="14" t="s">
        <v>31</v>
      </c>
      <c r="AX2169" s="14" t="s">
        <v>69</v>
      </c>
      <c r="AY2169" s="246" t="s">
        <v>153</v>
      </c>
    </row>
    <row r="2170" s="13" customFormat="1">
      <c r="A2170" s="13"/>
      <c r="B2170" s="225"/>
      <c r="C2170" s="226"/>
      <c r="D2170" s="227" t="s">
        <v>164</v>
      </c>
      <c r="E2170" s="228" t="s">
        <v>19</v>
      </c>
      <c r="F2170" s="229" t="s">
        <v>1238</v>
      </c>
      <c r="G2170" s="226"/>
      <c r="H2170" s="228" t="s">
        <v>19</v>
      </c>
      <c r="I2170" s="230"/>
      <c r="J2170" s="226"/>
      <c r="K2170" s="226"/>
      <c r="L2170" s="231"/>
      <c r="M2170" s="232"/>
      <c r="N2170" s="233"/>
      <c r="O2170" s="233"/>
      <c r="P2170" s="233"/>
      <c r="Q2170" s="233"/>
      <c r="R2170" s="233"/>
      <c r="S2170" s="233"/>
      <c r="T2170" s="234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5" t="s">
        <v>164</v>
      </c>
      <c r="AU2170" s="235" t="s">
        <v>79</v>
      </c>
      <c r="AV2170" s="13" t="s">
        <v>77</v>
      </c>
      <c r="AW2170" s="13" t="s">
        <v>31</v>
      </c>
      <c r="AX2170" s="13" t="s">
        <v>69</v>
      </c>
      <c r="AY2170" s="235" t="s">
        <v>153</v>
      </c>
    </row>
    <row r="2171" s="14" customFormat="1">
      <c r="A2171" s="14"/>
      <c r="B2171" s="236"/>
      <c r="C2171" s="237"/>
      <c r="D2171" s="227" t="s">
        <v>164</v>
      </c>
      <c r="E2171" s="238" t="s">
        <v>19</v>
      </c>
      <c r="F2171" s="239" t="s">
        <v>2145</v>
      </c>
      <c r="G2171" s="237"/>
      <c r="H2171" s="240">
        <v>17.239999999999998</v>
      </c>
      <c r="I2171" s="241"/>
      <c r="J2171" s="237"/>
      <c r="K2171" s="237"/>
      <c r="L2171" s="242"/>
      <c r="M2171" s="243"/>
      <c r="N2171" s="244"/>
      <c r="O2171" s="244"/>
      <c r="P2171" s="244"/>
      <c r="Q2171" s="244"/>
      <c r="R2171" s="244"/>
      <c r="S2171" s="244"/>
      <c r="T2171" s="245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46" t="s">
        <v>164</v>
      </c>
      <c r="AU2171" s="246" t="s">
        <v>79</v>
      </c>
      <c r="AV2171" s="14" t="s">
        <v>79</v>
      </c>
      <c r="AW2171" s="14" t="s">
        <v>31</v>
      </c>
      <c r="AX2171" s="14" t="s">
        <v>69</v>
      </c>
      <c r="AY2171" s="246" t="s">
        <v>153</v>
      </c>
    </row>
    <row r="2172" s="13" customFormat="1">
      <c r="A2172" s="13"/>
      <c r="B2172" s="225"/>
      <c r="C2172" s="226"/>
      <c r="D2172" s="227" t="s">
        <v>164</v>
      </c>
      <c r="E2172" s="228" t="s">
        <v>19</v>
      </c>
      <c r="F2172" s="229" t="s">
        <v>597</v>
      </c>
      <c r="G2172" s="226"/>
      <c r="H2172" s="228" t="s">
        <v>19</v>
      </c>
      <c r="I2172" s="230"/>
      <c r="J2172" s="226"/>
      <c r="K2172" s="226"/>
      <c r="L2172" s="231"/>
      <c r="M2172" s="232"/>
      <c r="N2172" s="233"/>
      <c r="O2172" s="233"/>
      <c r="P2172" s="233"/>
      <c r="Q2172" s="233"/>
      <c r="R2172" s="233"/>
      <c r="S2172" s="233"/>
      <c r="T2172" s="23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5" t="s">
        <v>164</v>
      </c>
      <c r="AU2172" s="235" t="s">
        <v>79</v>
      </c>
      <c r="AV2172" s="13" t="s">
        <v>77</v>
      </c>
      <c r="AW2172" s="13" t="s">
        <v>31</v>
      </c>
      <c r="AX2172" s="13" t="s">
        <v>69</v>
      </c>
      <c r="AY2172" s="235" t="s">
        <v>153</v>
      </c>
    </row>
    <row r="2173" s="14" customFormat="1">
      <c r="A2173" s="14"/>
      <c r="B2173" s="236"/>
      <c r="C2173" s="237"/>
      <c r="D2173" s="227" t="s">
        <v>164</v>
      </c>
      <c r="E2173" s="238" t="s">
        <v>19</v>
      </c>
      <c r="F2173" s="239" t="s">
        <v>2146</v>
      </c>
      <c r="G2173" s="237"/>
      <c r="H2173" s="240">
        <v>1.69</v>
      </c>
      <c r="I2173" s="241"/>
      <c r="J2173" s="237"/>
      <c r="K2173" s="237"/>
      <c r="L2173" s="242"/>
      <c r="M2173" s="243"/>
      <c r="N2173" s="244"/>
      <c r="O2173" s="244"/>
      <c r="P2173" s="244"/>
      <c r="Q2173" s="244"/>
      <c r="R2173" s="244"/>
      <c r="S2173" s="244"/>
      <c r="T2173" s="245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46" t="s">
        <v>164</v>
      </c>
      <c r="AU2173" s="246" t="s">
        <v>79</v>
      </c>
      <c r="AV2173" s="14" t="s">
        <v>79</v>
      </c>
      <c r="AW2173" s="14" t="s">
        <v>31</v>
      </c>
      <c r="AX2173" s="14" t="s">
        <v>69</v>
      </c>
      <c r="AY2173" s="246" t="s">
        <v>153</v>
      </c>
    </row>
    <row r="2174" s="13" customFormat="1">
      <c r="A2174" s="13"/>
      <c r="B2174" s="225"/>
      <c r="C2174" s="226"/>
      <c r="D2174" s="227" t="s">
        <v>164</v>
      </c>
      <c r="E2174" s="228" t="s">
        <v>19</v>
      </c>
      <c r="F2174" s="229" t="s">
        <v>613</v>
      </c>
      <c r="G2174" s="226"/>
      <c r="H2174" s="228" t="s">
        <v>19</v>
      </c>
      <c r="I2174" s="230"/>
      <c r="J2174" s="226"/>
      <c r="K2174" s="226"/>
      <c r="L2174" s="231"/>
      <c r="M2174" s="232"/>
      <c r="N2174" s="233"/>
      <c r="O2174" s="233"/>
      <c r="P2174" s="233"/>
      <c r="Q2174" s="233"/>
      <c r="R2174" s="233"/>
      <c r="S2174" s="233"/>
      <c r="T2174" s="23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5" t="s">
        <v>164</v>
      </c>
      <c r="AU2174" s="235" t="s">
        <v>79</v>
      </c>
      <c r="AV2174" s="13" t="s">
        <v>77</v>
      </c>
      <c r="AW2174" s="13" t="s">
        <v>31</v>
      </c>
      <c r="AX2174" s="13" t="s">
        <v>69</v>
      </c>
      <c r="AY2174" s="235" t="s">
        <v>153</v>
      </c>
    </row>
    <row r="2175" s="14" customFormat="1">
      <c r="A2175" s="14"/>
      <c r="B2175" s="236"/>
      <c r="C2175" s="237"/>
      <c r="D2175" s="227" t="s">
        <v>164</v>
      </c>
      <c r="E2175" s="238" t="s">
        <v>19</v>
      </c>
      <c r="F2175" s="239" t="s">
        <v>2147</v>
      </c>
      <c r="G2175" s="237"/>
      <c r="H2175" s="240">
        <v>9.0800000000000001</v>
      </c>
      <c r="I2175" s="241"/>
      <c r="J2175" s="237"/>
      <c r="K2175" s="237"/>
      <c r="L2175" s="242"/>
      <c r="M2175" s="243"/>
      <c r="N2175" s="244"/>
      <c r="O2175" s="244"/>
      <c r="P2175" s="244"/>
      <c r="Q2175" s="244"/>
      <c r="R2175" s="244"/>
      <c r="S2175" s="244"/>
      <c r="T2175" s="245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46" t="s">
        <v>164</v>
      </c>
      <c r="AU2175" s="246" t="s">
        <v>79</v>
      </c>
      <c r="AV2175" s="14" t="s">
        <v>79</v>
      </c>
      <c r="AW2175" s="14" t="s">
        <v>31</v>
      </c>
      <c r="AX2175" s="14" t="s">
        <v>69</v>
      </c>
      <c r="AY2175" s="246" t="s">
        <v>153</v>
      </c>
    </row>
    <row r="2176" s="13" customFormat="1">
      <c r="A2176" s="13"/>
      <c r="B2176" s="225"/>
      <c r="C2176" s="226"/>
      <c r="D2176" s="227" t="s">
        <v>164</v>
      </c>
      <c r="E2176" s="228" t="s">
        <v>19</v>
      </c>
      <c r="F2176" s="229" t="s">
        <v>616</v>
      </c>
      <c r="G2176" s="226"/>
      <c r="H2176" s="228" t="s">
        <v>19</v>
      </c>
      <c r="I2176" s="230"/>
      <c r="J2176" s="226"/>
      <c r="K2176" s="226"/>
      <c r="L2176" s="231"/>
      <c r="M2176" s="232"/>
      <c r="N2176" s="233"/>
      <c r="O2176" s="233"/>
      <c r="P2176" s="233"/>
      <c r="Q2176" s="233"/>
      <c r="R2176" s="233"/>
      <c r="S2176" s="233"/>
      <c r="T2176" s="23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5" t="s">
        <v>164</v>
      </c>
      <c r="AU2176" s="235" t="s">
        <v>79</v>
      </c>
      <c r="AV2176" s="13" t="s">
        <v>77</v>
      </c>
      <c r="AW2176" s="13" t="s">
        <v>31</v>
      </c>
      <c r="AX2176" s="13" t="s">
        <v>69</v>
      </c>
      <c r="AY2176" s="235" t="s">
        <v>153</v>
      </c>
    </row>
    <row r="2177" s="14" customFormat="1">
      <c r="A2177" s="14"/>
      <c r="B2177" s="236"/>
      <c r="C2177" s="237"/>
      <c r="D2177" s="227" t="s">
        <v>164</v>
      </c>
      <c r="E2177" s="238" t="s">
        <v>19</v>
      </c>
      <c r="F2177" s="239" t="s">
        <v>2147</v>
      </c>
      <c r="G2177" s="237"/>
      <c r="H2177" s="240">
        <v>9.0800000000000001</v>
      </c>
      <c r="I2177" s="241"/>
      <c r="J2177" s="237"/>
      <c r="K2177" s="237"/>
      <c r="L2177" s="242"/>
      <c r="M2177" s="243"/>
      <c r="N2177" s="244"/>
      <c r="O2177" s="244"/>
      <c r="P2177" s="244"/>
      <c r="Q2177" s="244"/>
      <c r="R2177" s="244"/>
      <c r="S2177" s="244"/>
      <c r="T2177" s="245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46" t="s">
        <v>164</v>
      </c>
      <c r="AU2177" s="246" t="s">
        <v>79</v>
      </c>
      <c r="AV2177" s="14" t="s">
        <v>79</v>
      </c>
      <c r="AW2177" s="14" t="s">
        <v>31</v>
      </c>
      <c r="AX2177" s="14" t="s">
        <v>69</v>
      </c>
      <c r="AY2177" s="246" t="s">
        <v>153</v>
      </c>
    </row>
    <row r="2178" s="13" customFormat="1">
      <c r="A2178" s="13"/>
      <c r="B2178" s="225"/>
      <c r="C2178" s="226"/>
      <c r="D2178" s="227" t="s">
        <v>164</v>
      </c>
      <c r="E2178" s="228" t="s">
        <v>19</v>
      </c>
      <c r="F2178" s="229" t="s">
        <v>618</v>
      </c>
      <c r="G2178" s="226"/>
      <c r="H2178" s="228" t="s">
        <v>19</v>
      </c>
      <c r="I2178" s="230"/>
      <c r="J2178" s="226"/>
      <c r="K2178" s="226"/>
      <c r="L2178" s="231"/>
      <c r="M2178" s="232"/>
      <c r="N2178" s="233"/>
      <c r="O2178" s="233"/>
      <c r="P2178" s="233"/>
      <c r="Q2178" s="233"/>
      <c r="R2178" s="233"/>
      <c r="S2178" s="233"/>
      <c r="T2178" s="23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5" t="s">
        <v>164</v>
      </c>
      <c r="AU2178" s="235" t="s">
        <v>79</v>
      </c>
      <c r="AV2178" s="13" t="s">
        <v>77</v>
      </c>
      <c r="AW2178" s="13" t="s">
        <v>31</v>
      </c>
      <c r="AX2178" s="13" t="s">
        <v>69</v>
      </c>
      <c r="AY2178" s="235" t="s">
        <v>153</v>
      </c>
    </row>
    <row r="2179" s="14" customFormat="1">
      <c r="A2179" s="14"/>
      <c r="B2179" s="236"/>
      <c r="C2179" s="237"/>
      <c r="D2179" s="227" t="s">
        <v>164</v>
      </c>
      <c r="E2179" s="238" t="s">
        <v>19</v>
      </c>
      <c r="F2179" s="239" t="s">
        <v>2148</v>
      </c>
      <c r="G2179" s="237"/>
      <c r="H2179" s="240">
        <v>15.6</v>
      </c>
      <c r="I2179" s="241"/>
      <c r="J2179" s="237"/>
      <c r="K2179" s="237"/>
      <c r="L2179" s="242"/>
      <c r="M2179" s="243"/>
      <c r="N2179" s="244"/>
      <c r="O2179" s="244"/>
      <c r="P2179" s="244"/>
      <c r="Q2179" s="244"/>
      <c r="R2179" s="244"/>
      <c r="S2179" s="244"/>
      <c r="T2179" s="245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46" t="s">
        <v>164</v>
      </c>
      <c r="AU2179" s="246" t="s">
        <v>79</v>
      </c>
      <c r="AV2179" s="14" t="s">
        <v>79</v>
      </c>
      <c r="AW2179" s="14" t="s">
        <v>31</v>
      </c>
      <c r="AX2179" s="14" t="s">
        <v>69</v>
      </c>
      <c r="AY2179" s="246" t="s">
        <v>153</v>
      </c>
    </row>
    <row r="2180" s="13" customFormat="1">
      <c r="A2180" s="13"/>
      <c r="B2180" s="225"/>
      <c r="C2180" s="226"/>
      <c r="D2180" s="227" t="s">
        <v>164</v>
      </c>
      <c r="E2180" s="228" t="s">
        <v>19</v>
      </c>
      <c r="F2180" s="229" t="s">
        <v>621</v>
      </c>
      <c r="G2180" s="226"/>
      <c r="H2180" s="228" t="s">
        <v>19</v>
      </c>
      <c r="I2180" s="230"/>
      <c r="J2180" s="226"/>
      <c r="K2180" s="226"/>
      <c r="L2180" s="231"/>
      <c r="M2180" s="232"/>
      <c r="N2180" s="233"/>
      <c r="O2180" s="233"/>
      <c r="P2180" s="233"/>
      <c r="Q2180" s="233"/>
      <c r="R2180" s="233"/>
      <c r="S2180" s="233"/>
      <c r="T2180" s="234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5" t="s">
        <v>164</v>
      </c>
      <c r="AU2180" s="235" t="s">
        <v>79</v>
      </c>
      <c r="AV2180" s="13" t="s">
        <v>77</v>
      </c>
      <c r="AW2180" s="13" t="s">
        <v>31</v>
      </c>
      <c r="AX2180" s="13" t="s">
        <v>69</v>
      </c>
      <c r="AY2180" s="235" t="s">
        <v>153</v>
      </c>
    </row>
    <row r="2181" s="14" customFormat="1">
      <c r="A2181" s="14"/>
      <c r="B2181" s="236"/>
      <c r="C2181" s="237"/>
      <c r="D2181" s="227" t="s">
        <v>164</v>
      </c>
      <c r="E2181" s="238" t="s">
        <v>19</v>
      </c>
      <c r="F2181" s="239" t="s">
        <v>2149</v>
      </c>
      <c r="G2181" s="237"/>
      <c r="H2181" s="240">
        <v>1.625</v>
      </c>
      <c r="I2181" s="241"/>
      <c r="J2181" s="237"/>
      <c r="K2181" s="237"/>
      <c r="L2181" s="242"/>
      <c r="M2181" s="243"/>
      <c r="N2181" s="244"/>
      <c r="O2181" s="244"/>
      <c r="P2181" s="244"/>
      <c r="Q2181" s="244"/>
      <c r="R2181" s="244"/>
      <c r="S2181" s="244"/>
      <c r="T2181" s="245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46" t="s">
        <v>164</v>
      </c>
      <c r="AU2181" s="246" t="s">
        <v>79</v>
      </c>
      <c r="AV2181" s="14" t="s">
        <v>79</v>
      </c>
      <c r="AW2181" s="14" t="s">
        <v>31</v>
      </c>
      <c r="AX2181" s="14" t="s">
        <v>69</v>
      </c>
      <c r="AY2181" s="246" t="s">
        <v>153</v>
      </c>
    </row>
    <row r="2182" s="13" customFormat="1">
      <c r="A2182" s="13"/>
      <c r="B2182" s="225"/>
      <c r="C2182" s="226"/>
      <c r="D2182" s="227" t="s">
        <v>164</v>
      </c>
      <c r="E2182" s="228" t="s">
        <v>19</v>
      </c>
      <c r="F2182" s="229" t="s">
        <v>626</v>
      </c>
      <c r="G2182" s="226"/>
      <c r="H2182" s="228" t="s">
        <v>19</v>
      </c>
      <c r="I2182" s="230"/>
      <c r="J2182" s="226"/>
      <c r="K2182" s="226"/>
      <c r="L2182" s="231"/>
      <c r="M2182" s="232"/>
      <c r="N2182" s="233"/>
      <c r="O2182" s="233"/>
      <c r="P2182" s="233"/>
      <c r="Q2182" s="233"/>
      <c r="R2182" s="233"/>
      <c r="S2182" s="233"/>
      <c r="T2182" s="234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5" t="s">
        <v>164</v>
      </c>
      <c r="AU2182" s="235" t="s">
        <v>79</v>
      </c>
      <c r="AV2182" s="13" t="s">
        <v>77</v>
      </c>
      <c r="AW2182" s="13" t="s">
        <v>31</v>
      </c>
      <c r="AX2182" s="13" t="s">
        <v>69</v>
      </c>
      <c r="AY2182" s="235" t="s">
        <v>153</v>
      </c>
    </row>
    <row r="2183" s="14" customFormat="1">
      <c r="A2183" s="14"/>
      <c r="B2183" s="236"/>
      <c r="C2183" s="237"/>
      <c r="D2183" s="227" t="s">
        <v>164</v>
      </c>
      <c r="E2183" s="238" t="s">
        <v>19</v>
      </c>
      <c r="F2183" s="239" t="s">
        <v>2150</v>
      </c>
      <c r="G2183" s="237"/>
      <c r="H2183" s="240">
        <v>18.920000000000002</v>
      </c>
      <c r="I2183" s="241"/>
      <c r="J2183" s="237"/>
      <c r="K2183" s="237"/>
      <c r="L2183" s="242"/>
      <c r="M2183" s="243"/>
      <c r="N2183" s="244"/>
      <c r="O2183" s="244"/>
      <c r="P2183" s="244"/>
      <c r="Q2183" s="244"/>
      <c r="R2183" s="244"/>
      <c r="S2183" s="244"/>
      <c r="T2183" s="245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46" t="s">
        <v>164</v>
      </c>
      <c r="AU2183" s="246" t="s">
        <v>79</v>
      </c>
      <c r="AV2183" s="14" t="s">
        <v>79</v>
      </c>
      <c r="AW2183" s="14" t="s">
        <v>31</v>
      </c>
      <c r="AX2183" s="14" t="s">
        <v>69</v>
      </c>
      <c r="AY2183" s="246" t="s">
        <v>153</v>
      </c>
    </row>
    <row r="2184" s="15" customFormat="1">
      <c r="A2184" s="15"/>
      <c r="B2184" s="247"/>
      <c r="C2184" s="248"/>
      <c r="D2184" s="227" t="s">
        <v>164</v>
      </c>
      <c r="E2184" s="249" t="s">
        <v>19</v>
      </c>
      <c r="F2184" s="250" t="s">
        <v>167</v>
      </c>
      <c r="G2184" s="248"/>
      <c r="H2184" s="251">
        <v>147.44300000000001</v>
      </c>
      <c r="I2184" s="252"/>
      <c r="J2184" s="248"/>
      <c r="K2184" s="248"/>
      <c r="L2184" s="253"/>
      <c r="M2184" s="254"/>
      <c r="N2184" s="255"/>
      <c r="O2184" s="255"/>
      <c r="P2184" s="255"/>
      <c r="Q2184" s="255"/>
      <c r="R2184" s="255"/>
      <c r="S2184" s="255"/>
      <c r="T2184" s="256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T2184" s="257" t="s">
        <v>164</v>
      </c>
      <c r="AU2184" s="257" t="s">
        <v>79</v>
      </c>
      <c r="AV2184" s="15" t="s">
        <v>160</v>
      </c>
      <c r="AW2184" s="15" t="s">
        <v>31</v>
      </c>
      <c r="AX2184" s="15" t="s">
        <v>77</v>
      </c>
      <c r="AY2184" s="257" t="s">
        <v>153</v>
      </c>
    </row>
    <row r="2185" s="2" customFormat="1" ht="21.75" customHeight="1">
      <c r="A2185" s="41"/>
      <c r="B2185" s="42"/>
      <c r="C2185" s="207" t="s">
        <v>2151</v>
      </c>
      <c r="D2185" s="207" t="s">
        <v>155</v>
      </c>
      <c r="E2185" s="208" t="s">
        <v>2152</v>
      </c>
      <c r="F2185" s="209" t="s">
        <v>2153</v>
      </c>
      <c r="G2185" s="210" t="s">
        <v>158</v>
      </c>
      <c r="H2185" s="211">
        <v>192.33000000000001</v>
      </c>
      <c r="I2185" s="212"/>
      <c r="J2185" s="213">
        <f>ROUND(I2185*H2185,2)</f>
        <v>0</v>
      </c>
      <c r="K2185" s="209" t="s">
        <v>159</v>
      </c>
      <c r="L2185" s="47"/>
      <c r="M2185" s="214" t="s">
        <v>19</v>
      </c>
      <c r="N2185" s="215" t="s">
        <v>40</v>
      </c>
      <c r="O2185" s="87"/>
      <c r="P2185" s="216">
        <f>O2185*H2185</f>
        <v>0</v>
      </c>
      <c r="Q2185" s="216">
        <v>0.0090900000000000009</v>
      </c>
      <c r="R2185" s="216">
        <f>Q2185*H2185</f>
        <v>1.7482797000000003</v>
      </c>
      <c r="S2185" s="216">
        <v>0</v>
      </c>
      <c r="T2185" s="217">
        <f>S2185*H2185</f>
        <v>0</v>
      </c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R2185" s="218" t="s">
        <v>252</v>
      </c>
      <c r="AT2185" s="218" t="s">
        <v>155</v>
      </c>
      <c r="AU2185" s="218" t="s">
        <v>79</v>
      </c>
      <c r="AY2185" s="20" t="s">
        <v>153</v>
      </c>
      <c r="BE2185" s="219">
        <f>IF(N2185="základní",J2185,0)</f>
        <v>0</v>
      </c>
      <c r="BF2185" s="219">
        <f>IF(N2185="snížená",J2185,0)</f>
        <v>0</v>
      </c>
      <c r="BG2185" s="219">
        <f>IF(N2185="zákl. přenesená",J2185,0)</f>
        <v>0</v>
      </c>
      <c r="BH2185" s="219">
        <f>IF(N2185="sníž. přenesená",J2185,0)</f>
        <v>0</v>
      </c>
      <c r="BI2185" s="219">
        <f>IF(N2185="nulová",J2185,0)</f>
        <v>0</v>
      </c>
      <c r="BJ2185" s="20" t="s">
        <v>77</v>
      </c>
      <c r="BK2185" s="219">
        <f>ROUND(I2185*H2185,2)</f>
        <v>0</v>
      </c>
      <c r="BL2185" s="20" t="s">
        <v>252</v>
      </c>
      <c r="BM2185" s="218" t="s">
        <v>2154</v>
      </c>
    </row>
    <row r="2186" s="2" customFormat="1">
      <c r="A2186" s="41"/>
      <c r="B2186" s="42"/>
      <c r="C2186" s="43"/>
      <c r="D2186" s="220" t="s">
        <v>162</v>
      </c>
      <c r="E2186" s="43"/>
      <c r="F2186" s="221" t="s">
        <v>2155</v>
      </c>
      <c r="G2186" s="43"/>
      <c r="H2186" s="43"/>
      <c r="I2186" s="222"/>
      <c r="J2186" s="43"/>
      <c r="K2186" s="43"/>
      <c r="L2186" s="47"/>
      <c r="M2186" s="223"/>
      <c r="N2186" s="224"/>
      <c r="O2186" s="87"/>
      <c r="P2186" s="87"/>
      <c r="Q2186" s="87"/>
      <c r="R2186" s="87"/>
      <c r="S2186" s="87"/>
      <c r="T2186" s="88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T2186" s="20" t="s">
        <v>162</v>
      </c>
      <c r="AU2186" s="20" t="s">
        <v>79</v>
      </c>
    </row>
    <row r="2187" s="13" customFormat="1">
      <c r="A2187" s="13"/>
      <c r="B2187" s="225"/>
      <c r="C2187" s="226"/>
      <c r="D2187" s="227" t="s">
        <v>164</v>
      </c>
      <c r="E2187" s="228" t="s">
        <v>19</v>
      </c>
      <c r="F2187" s="229" t="s">
        <v>1909</v>
      </c>
      <c r="G2187" s="226"/>
      <c r="H2187" s="228" t="s">
        <v>19</v>
      </c>
      <c r="I2187" s="230"/>
      <c r="J2187" s="226"/>
      <c r="K2187" s="226"/>
      <c r="L2187" s="231"/>
      <c r="M2187" s="232"/>
      <c r="N2187" s="233"/>
      <c r="O2187" s="233"/>
      <c r="P2187" s="233"/>
      <c r="Q2187" s="233"/>
      <c r="R2187" s="233"/>
      <c r="S2187" s="233"/>
      <c r="T2187" s="23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5" t="s">
        <v>164</v>
      </c>
      <c r="AU2187" s="235" t="s">
        <v>79</v>
      </c>
      <c r="AV2187" s="13" t="s">
        <v>77</v>
      </c>
      <c r="AW2187" s="13" t="s">
        <v>31</v>
      </c>
      <c r="AX2187" s="13" t="s">
        <v>69</v>
      </c>
      <c r="AY2187" s="235" t="s">
        <v>153</v>
      </c>
    </row>
    <row r="2188" s="13" customFormat="1">
      <c r="A2188" s="13"/>
      <c r="B2188" s="225"/>
      <c r="C2188" s="226"/>
      <c r="D2188" s="227" t="s">
        <v>164</v>
      </c>
      <c r="E2188" s="228" t="s">
        <v>19</v>
      </c>
      <c r="F2188" s="229" t="s">
        <v>2156</v>
      </c>
      <c r="G2188" s="226"/>
      <c r="H2188" s="228" t="s">
        <v>19</v>
      </c>
      <c r="I2188" s="230"/>
      <c r="J2188" s="226"/>
      <c r="K2188" s="226"/>
      <c r="L2188" s="231"/>
      <c r="M2188" s="232"/>
      <c r="N2188" s="233"/>
      <c r="O2188" s="233"/>
      <c r="P2188" s="233"/>
      <c r="Q2188" s="233"/>
      <c r="R2188" s="233"/>
      <c r="S2188" s="233"/>
      <c r="T2188" s="23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5" t="s">
        <v>164</v>
      </c>
      <c r="AU2188" s="235" t="s">
        <v>79</v>
      </c>
      <c r="AV2188" s="13" t="s">
        <v>77</v>
      </c>
      <c r="AW2188" s="13" t="s">
        <v>31</v>
      </c>
      <c r="AX2188" s="13" t="s">
        <v>69</v>
      </c>
      <c r="AY2188" s="235" t="s">
        <v>153</v>
      </c>
    </row>
    <row r="2189" s="14" customFormat="1">
      <c r="A2189" s="14"/>
      <c r="B2189" s="236"/>
      <c r="C2189" s="237"/>
      <c r="D2189" s="227" t="s">
        <v>164</v>
      </c>
      <c r="E2189" s="238" t="s">
        <v>19</v>
      </c>
      <c r="F2189" s="239" t="s">
        <v>2157</v>
      </c>
      <c r="G2189" s="237"/>
      <c r="H2189" s="240">
        <v>183.19999999999999</v>
      </c>
      <c r="I2189" s="241"/>
      <c r="J2189" s="237"/>
      <c r="K2189" s="237"/>
      <c r="L2189" s="242"/>
      <c r="M2189" s="243"/>
      <c r="N2189" s="244"/>
      <c r="O2189" s="244"/>
      <c r="P2189" s="244"/>
      <c r="Q2189" s="244"/>
      <c r="R2189" s="244"/>
      <c r="S2189" s="244"/>
      <c r="T2189" s="245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46" t="s">
        <v>164</v>
      </c>
      <c r="AU2189" s="246" t="s">
        <v>79</v>
      </c>
      <c r="AV2189" s="14" t="s">
        <v>79</v>
      </c>
      <c r="AW2189" s="14" t="s">
        <v>31</v>
      </c>
      <c r="AX2189" s="14" t="s">
        <v>69</v>
      </c>
      <c r="AY2189" s="246" t="s">
        <v>153</v>
      </c>
    </row>
    <row r="2190" s="16" customFormat="1">
      <c r="A2190" s="16"/>
      <c r="B2190" s="268"/>
      <c r="C2190" s="269"/>
      <c r="D2190" s="227" t="s">
        <v>164</v>
      </c>
      <c r="E2190" s="270" t="s">
        <v>19</v>
      </c>
      <c r="F2190" s="271" t="s">
        <v>571</v>
      </c>
      <c r="G2190" s="269"/>
      <c r="H2190" s="272">
        <v>183.19999999999999</v>
      </c>
      <c r="I2190" s="273"/>
      <c r="J2190" s="269"/>
      <c r="K2190" s="269"/>
      <c r="L2190" s="274"/>
      <c r="M2190" s="275"/>
      <c r="N2190" s="276"/>
      <c r="O2190" s="276"/>
      <c r="P2190" s="276"/>
      <c r="Q2190" s="276"/>
      <c r="R2190" s="276"/>
      <c r="S2190" s="276"/>
      <c r="T2190" s="277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T2190" s="278" t="s">
        <v>164</v>
      </c>
      <c r="AU2190" s="278" t="s">
        <v>79</v>
      </c>
      <c r="AV2190" s="16" t="s">
        <v>173</v>
      </c>
      <c r="AW2190" s="16" t="s">
        <v>31</v>
      </c>
      <c r="AX2190" s="16" t="s">
        <v>69</v>
      </c>
      <c r="AY2190" s="278" t="s">
        <v>153</v>
      </c>
    </row>
    <row r="2191" s="13" customFormat="1">
      <c r="A2191" s="13"/>
      <c r="B2191" s="225"/>
      <c r="C2191" s="226"/>
      <c r="D2191" s="227" t="s">
        <v>164</v>
      </c>
      <c r="E2191" s="228" t="s">
        <v>19</v>
      </c>
      <c r="F2191" s="229" t="s">
        <v>1912</v>
      </c>
      <c r="G2191" s="226"/>
      <c r="H2191" s="228" t="s">
        <v>19</v>
      </c>
      <c r="I2191" s="230"/>
      <c r="J2191" s="226"/>
      <c r="K2191" s="226"/>
      <c r="L2191" s="231"/>
      <c r="M2191" s="232"/>
      <c r="N2191" s="233"/>
      <c r="O2191" s="233"/>
      <c r="P2191" s="233"/>
      <c r="Q2191" s="233"/>
      <c r="R2191" s="233"/>
      <c r="S2191" s="233"/>
      <c r="T2191" s="23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5" t="s">
        <v>164</v>
      </c>
      <c r="AU2191" s="235" t="s">
        <v>79</v>
      </c>
      <c r="AV2191" s="13" t="s">
        <v>77</v>
      </c>
      <c r="AW2191" s="13" t="s">
        <v>31</v>
      </c>
      <c r="AX2191" s="13" t="s">
        <v>69</v>
      </c>
      <c r="AY2191" s="235" t="s">
        <v>153</v>
      </c>
    </row>
    <row r="2192" s="13" customFormat="1">
      <c r="A2192" s="13"/>
      <c r="B2192" s="225"/>
      <c r="C2192" s="226"/>
      <c r="D2192" s="227" t="s">
        <v>164</v>
      </c>
      <c r="E2192" s="228" t="s">
        <v>19</v>
      </c>
      <c r="F2192" s="229" t="s">
        <v>559</v>
      </c>
      <c r="G2192" s="226"/>
      <c r="H2192" s="228" t="s">
        <v>19</v>
      </c>
      <c r="I2192" s="230"/>
      <c r="J2192" s="226"/>
      <c r="K2192" s="226"/>
      <c r="L2192" s="231"/>
      <c r="M2192" s="232"/>
      <c r="N2192" s="233"/>
      <c r="O2192" s="233"/>
      <c r="P2192" s="233"/>
      <c r="Q2192" s="233"/>
      <c r="R2192" s="233"/>
      <c r="S2192" s="233"/>
      <c r="T2192" s="23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5" t="s">
        <v>164</v>
      </c>
      <c r="AU2192" s="235" t="s">
        <v>79</v>
      </c>
      <c r="AV2192" s="13" t="s">
        <v>77</v>
      </c>
      <c r="AW2192" s="13" t="s">
        <v>31</v>
      </c>
      <c r="AX2192" s="13" t="s">
        <v>69</v>
      </c>
      <c r="AY2192" s="235" t="s">
        <v>153</v>
      </c>
    </row>
    <row r="2193" s="14" customFormat="1">
      <c r="A2193" s="14"/>
      <c r="B2193" s="236"/>
      <c r="C2193" s="237"/>
      <c r="D2193" s="227" t="s">
        <v>164</v>
      </c>
      <c r="E2193" s="238" t="s">
        <v>19</v>
      </c>
      <c r="F2193" s="239" t="s">
        <v>2158</v>
      </c>
      <c r="G2193" s="237"/>
      <c r="H2193" s="240">
        <v>2.1600000000000001</v>
      </c>
      <c r="I2193" s="241"/>
      <c r="J2193" s="237"/>
      <c r="K2193" s="237"/>
      <c r="L2193" s="242"/>
      <c r="M2193" s="243"/>
      <c r="N2193" s="244"/>
      <c r="O2193" s="244"/>
      <c r="P2193" s="244"/>
      <c r="Q2193" s="244"/>
      <c r="R2193" s="244"/>
      <c r="S2193" s="244"/>
      <c r="T2193" s="245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46" t="s">
        <v>164</v>
      </c>
      <c r="AU2193" s="246" t="s">
        <v>79</v>
      </c>
      <c r="AV2193" s="14" t="s">
        <v>79</v>
      </c>
      <c r="AW2193" s="14" t="s">
        <v>31</v>
      </c>
      <c r="AX2193" s="14" t="s">
        <v>69</v>
      </c>
      <c r="AY2193" s="246" t="s">
        <v>153</v>
      </c>
    </row>
    <row r="2194" s="13" customFormat="1">
      <c r="A2194" s="13"/>
      <c r="B2194" s="225"/>
      <c r="C2194" s="226"/>
      <c r="D2194" s="227" t="s">
        <v>164</v>
      </c>
      <c r="E2194" s="228" t="s">
        <v>19</v>
      </c>
      <c r="F2194" s="229" t="s">
        <v>597</v>
      </c>
      <c r="G2194" s="226"/>
      <c r="H2194" s="228" t="s">
        <v>19</v>
      </c>
      <c r="I2194" s="230"/>
      <c r="J2194" s="226"/>
      <c r="K2194" s="226"/>
      <c r="L2194" s="231"/>
      <c r="M2194" s="232"/>
      <c r="N2194" s="233"/>
      <c r="O2194" s="233"/>
      <c r="P2194" s="233"/>
      <c r="Q2194" s="233"/>
      <c r="R2194" s="233"/>
      <c r="S2194" s="233"/>
      <c r="T2194" s="23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5" t="s">
        <v>164</v>
      </c>
      <c r="AU2194" s="235" t="s">
        <v>79</v>
      </c>
      <c r="AV2194" s="13" t="s">
        <v>77</v>
      </c>
      <c r="AW2194" s="13" t="s">
        <v>31</v>
      </c>
      <c r="AX2194" s="13" t="s">
        <v>69</v>
      </c>
      <c r="AY2194" s="235" t="s">
        <v>153</v>
      </c>
    </row>
    <row r="2195" s="14" customFormat="1">
      <c r="A2195" s="14"/>
      <c r="B2195" s="236"/>
      <c r="C2195" s="237"/>
      <c r="D2195" s="227" t="s">
        <v>164</v>
      </c>
      <c r="E2195" s="238" t="s">
        <v>19</v>
      </c>
      <c r="F2195" s="239" t="s">
        <v>2159</v>
      </c>
      <c r="G2195" s="237"/>
      <c r="H2195" s="240">
        <v>1.51</v>
      </c>
      <c r="I2195" s="241"/>
      <c r="J2195" s="237"/>
      <c r="K2195" s="237"/>
      <c r="L2195" s="242"/>
      <c r="M2195" s="243"/>
      <c r="N2195" s="244"/>
      <c r="O2195" s="244"/>
      <c r="P2195" s="244"/>
      <c r="Q2195" s="244"/>
      <c r="R2195" s="244"/>
      <c r="S2195" s="244"/>
      <c r="T2195" s="245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46" t="s">
        <v>164</v>
      </c>
      <c r="AU2195" s="246" t="s">
        <v>79</v>
      </c>
      <c r="AV2195" s="14" t="s">
        <v>79</v>
      </c>
      <c r="AW2195" s="14" t="s">
        <v>31</v>
      </c>
      <c r="AX2195" s="14" t="s">
        <v>69</v>
      </c>
      <c r="AY2195" s="246" t="s">
        <v>153</v>
      </c>
    </row>
    <row r="2196" s="13" customFormat="1">
      <c r="A2196" s="13"/>
      <c r="B2196" s="225"/>
      <c r="C2196" s="226"/>
      <c r="D2196" s="227" t="s">
        <v>164</v>
      </c>
      <c r="E2196" s="228" t="s">
        <v>19</v>
      </c>
      <c r="F2196" s="229" t="s">
        <v>621</v>
      </c>
      <c r="G2196" s="226"/>
      <c r="H2196" s="228" t="s">
        <v>19</v>
      </c>
      <c r="I2196" s="230"/>
      <c r="J2196" s="226"/>
      <c r="K2196" s="226"/>
      <c r="L2196" s="231"/>
      <c r="M2196" s="232"/>
      <c r="N2196" s="233"/>
      <c r="O2196" s="233"/>
      <c r="P2196" s="233"/>
      <c r="Q2196" s="233"/>
      <c r="R2196" s="233"/>
      <c r="S2196" s="233"/>
      <c r="T2196" s="234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35" t="s">
        <v>164</v>
      </c>
      <c r="AU2196" s="235" t="s">
        <v>79</v>
      </c>
      <c r="AV2196" s="13" t="s">
        <v>77</v>
      </c>
      <c r="AW2196" s="13" t="s">
        <v>31</v>
      </c>
      <c r="AX2196" s="13" t="s">
        <v>69</v>
      </c>
      <c r="AY2196" s="235" t="s">
        <v>153</v>
      </c>
    </row>
    <row r="2197" s="14" customFormat="1">
      <c r="A2197" s="14"/>
      <c r="B2197" s="236"/>
      <c r="C2197" s="237"/>
      <c r="D2197" s="227" t="s">
        <v>164</v>
      </c>
      <c r="E2197" s="238" t="s">
        <v>19</v>
      </c>
      <c r="F2197" s="239" t="s">
        <v>2160</v>
      </c>
      <c r="G2197" s="237"/>
      <c r="H2197" s="240">
        <v>1.76</v>
      </c>
      <c r="I2197" s="241"/>
      <c r="J2197" s="237"/>
      <c r="K2197" s="237"/>
      <c r="L2197" s="242"/>
      <c r="M2197" s="243"/>
      <c r="N2197" s="244"/>
      <c r="O2197" s="244"/>
      <c r="P2197" s="244"/>
      <c r="Q2197" s="244"/>
      <c r="R2197" s="244"/>
      <c r="S2197" s="244"/>
      <c r="T2197" s="245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46" t="s">
        <v>164</v>
      </c>
      <c r="AU2197" s="246" t="s">
        <v>79</v>
      </c>
      <c r="AV2197" s="14" t="s">
        <v>79</v>
      </c>
      <c r="AW2197" s="14" t="s">
        <v>31</v>
      </c>
      <c r="AX2197" s="14" t="s">
        <v>69</v>
      </c>
      <c r="AY2197" s="246" t="s">
        <v>153</v>
      </c>
    </row>
    <row r="2198" s="13" customFormat="1">
      <c r="A2198" s="13"/>
      <c r="B2198" s="225"/>
      <c r="C2198" s="226"/>
      <c r="D2198" s="227" t="s">
        <v>164</v>
      </c>
      <c r="E2198" s="228" t="s">
        <v>19</v>
      </c>
      <c r="F2198" s="229" t="s">
        <v>626</v>
      </c>
      <c r="G2198" s="226"/>
      <c r="H2198" s="228" t="s">
        <v>19</v>
      </c>
      <c r="I2198" s="230"/>
      <c r="J2198" s="226"/>
      <c r="K2198" s="226"/>
      <c r="L2198" s="231"/>
      <c r="M2198" s="232"/>
      <c r="N2198" s="233"/>
      <c r="O2198" s="233"/>
      <c r="P2198" s="233"/>
      <c r="Q2198" s="233"/>
      <c r="R2198" s="233"/>
      <c r="S2198" s="233"/>
      <c r="T2198" s="234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5" t="s">
        <v>164</v>
      </c>
      <c r="AU2198" s="235" t="s">
        <v>79</v>
      </c>
      <c r="AV2198" s="13" t="s">
        <v>77</v>
      </c>
      <c r="AW2198" s="13" t="s">
        <v>31</v>
      </c>
      <c r="AX2198" s="13" t="s">
        <v>69</v>
      </c>
      <c r="AY2198" s="235" t="s">
        <v>153</v>
      </c>
    </row>
    <row r="2199" s="14" customFormat="1">
      <c r="A2199" s="14"/>
      <c r="B2199" s="236"/>
      <c r="C2199" s="237"/>
      <c r="D2199" s="227" t="s">
        <v>164</v>
      </c>
      <c r="E2199" s="238" t="s">
        <v>19</v>
      </c>
      <c r="F2199" s="239" t="s">
        <v>2161</v>
      </c>
      <c r="G2199" s="237"/>
      <c r="H2199" s="240">
        <v>3.7000000000000002</v>
      </c>
      <c r="I2199" s="241"/>
      <c r="J2199" s="237"/>
      <c r="K2199" s="237"/>
      <c r="L2199" s="242"/>
      <c r="M2199" s="243"/>
      <c r="N2199" s="244"/>
      <c r="O2199" s="244"/>
      <c r="P2199" s="244"/>
      <c r="Q2199" s="244"/>
      <c r="R2199" s="244"/>
      <c r="S2199" s="244"/>
      <c r="T2199" s="245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46" t="s">
        <v>164</v>
      </c>
      <c r="AU2199" s="246" t="s">
        <v>79</v>
      </c>
      <c r="AV2199" s="14" t="s">
        <v>79</v>
      </c>
      <c r="AW2199" s="14" t="s">
        <v>31</v>
      </c>
      <c r="AX2199" s="14" t="s">
        <v>69</v>
      </c>
      <c r="AY2199" s="246" t="s">
        <v>153</v>
      </c>
    </row>
    <row r="2200" s="16" customFormat="1">
      <c r="A2200" s="16"/>
      <c r="B2200" s="268"/>
      <c r="C2200" s="269"/>
      <c r="D2200" s="227" t="s">
        <v>164</v>
      </c>
      <c r="E2200" s="270" t="s">
        <v>19</v>
      </c>
      <c r="F2200" s="271" t="s">
        <v>571</v>
      </c>
      <c r="G2200" s="269"/>
      <c r="H2200" s="272">
        <v>9.129999999999999</v>
      </c>
      <c r="I2200" s="273"/>
      <c r="J2200" s="269"/>
      <c r="K2200" s="269"/>
      <c r="L2200" s="274"/>
      <c r="M2200" s="275"/>
      <c r="N2200" s="276"/>
      <c r="O2200" s="276"/>
      <c r="P2200" s="276"/>
      <c r="Q2200" s="276"/>
      <c r="R2200" s="276"/>
      <c r="S2200" s="276"/>
      <c r="T2200" s="277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78" t="s">
        <v>164</v>
      </c>
      <c r="AU2200" s="278" t="s">
        <v>79</v>
      </c>
      <c r="AV2200" s="16" t="s">
        <v>173</v>
      </c>
      <c r="AW2200" s="16" t="s">
        <v>31</v>
      </c>
      <c r="AX2200" s="16" t="s">
        <v>69</v>
      </c>
      <c r="AY2200" s="278" t="s">
        <v>153</v>
      </c>
    </row>
    <row r="2201" s="15" customFormat="1">
      <c r="A2201" s="15"/>
      <c r="B2201" s="247"/>
      <c r="C2201" s="248"/>
      <c r="D2201" s="227" t="s">
        <v>164</v>
      </c>
      <c r="E2201" s="249" t="s">
        <v>19</v>
      </c>
      <c r="F2201" s="250" t="s">
        <v>167</v>
      </c>
      <c r="G2201" s="248"/>
      <c r="H2201" s="251">
        <v>192.32999999999996</v>
      </c>
      <c r="I2201" s="252"/>
      <c r="J2201" s="248"/>
      <c r="K2201" s="248"/>
      <c r="L2201" s="253"/>
      <c r="M2201" s="254"/>
      <c r="N2201" s="255"/>
      <c r="O2201" s="255"/>
      <c r="P2201" s="255"/>
      <c r="Q2201" s="255"/>
      <c r="R2201" s="255"/>
      <c r="S2201" s="255"/>
      <c r="T2201" s="256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57" t="s">
        <v>164</v>
      </c>
      <c r="AU2201" s="257" t="s">
        <v>79</v>
      </c>
      <c r="AV2201" s="15" t="s">
        <v>160</v>
      </c>
      <c r="AW2201" s="15" t="s">
        <v>31</v>
      </c>
      <c r="AX2201" s="15" t="s">
        <v>77</v>
      </c>
      <c r="AY2201" s="257" t="s">
        <v>153</v>
      </c>
    </row>
    <row r="2202" s="2" customFormat="1" ht="16.5" customHeight="1">
      <c r="A2202" s="41"/>
      <c r="B2202" s="42"/>
      <c r="C2202" s="258" t="s">
        <v>2162</v>
      </c>
      <c r="D2202" s="258" t="s">
        <v>253</v>
      </c>
      <c r="E2202" s="259" t="s">
        <v>2163</v>
      </c>
      <c r="F2202" s="260" t="s">
        <v>2164</v>
      </c>
      <c r="G2202" s="261" t="s">
        <v>158</v>
      </c>
      <c r="H2202" s="262">
        <v>242.28200000000001</v>
      </c>
      <c r="I2202" s="263"/>
      <c r="J2202" s="264">
        <f>ROUND(I2202*H2202,2)</f>
        <v>0</v>
      </c>
      <c r="K2202" s="260" t="s">
        <v>19</v>
      </c>
      <c r="L2202" s="265"/>
      <c r="M2202" s="266" t="s">
        <v>19</v>
      </c>
      <c r="N2202" s="267" t="s">
        <v>40</v>
      </c>
      <c r="O2202" s="87"/>
      <c r="P2202" s="216">
        <f>O2202*H2202</f>
        <v>0</v>
      </c>
      <c r="Q2202" s="216">
        <v>0.019</v>
      </c>
      <c r="R2202" s="216">
        <f>Q2202*H2202</f>
        <v>4.6033580000000001</v>
      </c>
      <c r="S2202" s="216">
        <v>0</v>
      </c>
      <c r="T2202" s="217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18" t="s">
        <v>403</v>
      </c>
      <c r="AT2202" s="218" t="s">
        <v>253</v>
      </c>
      <c r="AU2202" s="218" t="s">
        <v>79</v>
      </c>
      <c r="AY2202" s="20" t="s">
        <v>153</v>
      </c>
      <c r="BE2202" s="219">
        <f>IF(N2202="základní",J2202,0)</f>
        <v>0</v>
      </c>
      <c r="BF2202" s="219">
        <f>IF(N2202="snížená",J2202,0)</f>
        <v>0</v>
      </c>
      <c r="BG2202" s="219">
        <f>IF(N2202="zákl. přenesená",J2202,0)</f>
        <v>0</v>
      </c>
      <c r="BH2202" s="219">
        <f>IF(N2202="sníž. přenesená",J2202,0)</f>
        <v>0</v>
      </c>
      <c r="BI2202" s="219">
        <f>IF(N2202="nulová",J2202,0)</f>
        <v>0</v>
      </c>
      <c r="BJ2202" s="20" t="s">
        <v>77</v>
      </c>
      <c r="BK2202" s="219">
        <f>ROUND(I2202*H2202,2)</f>
        <v>0</v>
      </c>
      <c r="BL2202" s="20" t="s">
        <v>252</v>
      </c>
      <c r="BM2202" s="218" t="s">
        <v>2165</v>
      </c>
    </row>
    <row r="2203" s="13" customFormat="1">
      <c r="A2203" s="13"/>
      <c r="B2203" s="225"/>
      <c r="C2203" s="226"/>
      <c r="D2203" s="227" t="s">
        <v>164</v>
      </c>
      <c r="E2203" s="228" t="s">
        <v>19</v>
      </c>
      <c r="F2203" s="229" t="s">
        <v>2156</v>
      </c>
      <c r="G2203" s="226"/>
      <c r="H2203" s="228" t="s">
        <v>19</v>
      </c>
      <c r="I2203" s="230"/>
      <c r="J2203" s="226"/>
      <c r="K2203" s="226"/>
      <c r="L2203" s="231"/>
      <c r="M2203" s="232"/>
      <c r="N2203" s="233"/>
      <c r="O2203" s="233"/>
      <c r="P2203" s="233"/>
      <c r="Q2203" s="233"/>
      <c r="R2203" s="233"/>
      <c r="S2203" s="233"/>
      <c r="T2203" s="234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35" t="s">
        <v>164</v>
      </c>
      <c r="AU2203" s="235" t="s">
        <v>79</v>
      </c>
      <c r="AV2203" s="13" t="s">
        <v>77</v>
      </c>
      <c r="AW2203" s="13" t="s">
        <v>31</v>
      </c>
      <c r="AX2203" s="13" t="s">
        <v>69</v>
      </c>
      <c r="AY2203" s="235" t="s">
        <v>153</v>
      </c>
    </row>
    <row r="2204" s="14" customFormat="1">
      <c r="A2204" s="14"/>
      <c r="B2204" s="236"/>
      <c r="C2204" s="237"/>
      <c r="D2204" s="227" t="s">
        <v>164</v>
      </c>
      <c r="E2204" s="238" t="s">
        <v>19</v>
      </c>
      <c r="F2204" s="239" t="s">
        <v>2166</v>
      </c>
      <c r="G2204" s="237"/>
      <c r="H2204" s="240">
        <v>210.68000000000001</v>
      </c>
      <c r="I2204" s="241"/>
      <c r="J2204" s="237"/>
      <c r="K2204" s="237"/>
      <c r="L2204" s="242"/>
      <c r="M2204" s="243"/>
      <c r="N2204" s="244"/>
      <c r="O2204" s="244"/>
      <c r="P2204" s="244"/>
      <c r="Q2204" s="244"/>
      <c r="R2204" s="244"/>
      <c r="S2204" s="244"/>
      <c r="T2204" s="245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46" t="s">
        <v>164</v>
      </c>
      <c r="AU2204" s="246" t="s">
        <v>79</v>
      </c>
      <c r="AV2204" s="14" t="s">
        <v>79</v>
      </c>
      <c r="AW2204" s="14" t="s">
        <v>31</v>
      </c>
      <c r="AX2204" s="14" t="s">
        <v>69</v>
      </c>
      <c r="AY2204" s="246" t="s">
        <v>153</v>
      </c>
    </row>
    <row r="2205" s="15" customFormat="1">
      <c r="A2205" s="15"/>
      <c r="B2205" s="247"/>
      <c r="C2205" s="248"/>
      <c r="D2205" s="227" t="s">
        <v>164</v>
      </c>
      <c r="E2205" s="249" t="s">
        <v>19</v>
      </c>
      <c r="F2205" s="250" t="s">
        <v>167</v>
      </c>
      <c r="G2205" s="248"/>
      <c r="H2205" s="251">
        <v>210.68000000000001</v>
      </c>
      <c r="I2205" s="252"/>
      <c r="J2205" s="248"/>
      <c r="K2205" s="248"/>
      <c r="L2205" s="253"/>
      <c r="M2205" s="254"/>
      <c r="N2205" s="255"/>
      <c r="O2205" s="255"/>
      <c r="P2205" s="255"/>
      <c r="Q2205" s="255"/>
      <c r="R2205" s="255"/>
      <c r="S2205" s="255"/>
      <c r="T2205" s="256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T2205" s="257" t="s">
        <v>164</v>
      </c>
      <c r="AU2205" s="257" t="s">
        <v>79</v>
      </c>
      <c r="AV2205" s="15" t="s">
        <v>160</v>
      </c>
      <c r="AW2205" s="15" t="s">
        <v>31</v>
      </c>
      <c r="AX2205" s="15" t="s">
        <v>77</v>
      </c>
      <c r="AY2205" s="257" t="s">
        <v>153</v>
      </c>
    </row>
    <row r="2206" s="14" customFormat="1">
      <c r="A2206" s="14"/>
      <c r="B2206" s="236"/>
      <c r="C2206" s="237"/>
      <c r="D2206" s="227" t="s">
        <v>164</v>
      </c>
      <c r="E2206" s="237"/>
      <c r="F2206" s="239" t="s">
        <v>2167</v>
      </c>
      <c r="G2206" s="237"/>
      <c r="H2206" s="240">
        <v>242.28200000000001</v>
      </c>
      <c r="I2206" s="241"/>
      <c r="J2206" s="237"/>
      <c r="K2206" s="237"/>
      <c r="L2206" s="242"/>
      <c r="M2206" s="243"/>
      <c r="N2206" s="244"/>
      <c r="O2206" s="244"/>
      <c r="P2206" s="244"/>
      <c r="Q2206" s="244"/>
      <c r="R2206" s="244"/>
      <c r="S2206" s="244"/>
      <c r="T2206" s="245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46" t="s">
        <v>164</v>
      </c>
      <c r="AU2206" s="246" t="s">
        <v>79</v>
      </c>
      <c r="AV2206" s="14" t="s">
        <v>79</v>
      </c>
      <c r="AW2206" s="14" t="s">
        <v>4</v>
      </c>
      <c r="AX2206" s="14" t="s">
        <v>77</v>
      </c>
      <c r="AY2206" s="246" t="s">
        <v>153</v>
      </c>
    </row>
    <row r="2207" s="2" customFormat="1" ht="16.5" customHeight="1">
      <c r="A2207" s="41"/>
      <c r="B2207" s="42"/>
      <c r="C2207" s="258" t="s">
        <v>2168</v>
      </c>
      <c r="D2207" s="258" t="s">
        <v>253</v>
      </c>
      <c r="E2207" s="259" t="s">
        <v>2169</v>
      </c>
      <c r="F2207" s="260" t="s">
        <v>2170</v>
      </c>
      <c r="G2207" s="261" t="s">
        <v>158</v>
      </c>
      <c r="H2207" s="262">
        <v>12.074999999999999</v>
      </c>
      <c r="I2207" s="263"/>
      <c r="J2207" s="264">
        <f>ROUND(I2207*H2207,2)</f>
        <v>0</v>
      </c>
      <c r="K2207" s="260" t="s">
        <v>19</v>
      </c>
      <c r="L2207" s="265"/>
      <c r="M2207" s="266" t="s">
        <v>19</v>
      </c>
      <c r="N2207" s="267" t="s">
        <v>40</v>
      </c>
      <c r="O2207" s="87"/>
      <c r="P2207" s="216">
        <f>O2207*H2207</f>
        <v>0</v>
      </c>
      <c r="Q2207" s="216">
        <v>0.019</v>
      </c>
      <c r="R2207" s="216">
        <f>Q2207*H2207</f>
        <v>0.22942499999999999</v>
      </c>
      <c r="S2207" s="216">
        <v>0</v>
      </c>
      <c r="T2207" s="217">
        <f>S2207*H2207</f>
        <v>0</v>
      </c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R2207" s="218" t="s">
        <v>403</v>
      </c>
      <c r="AT2207" s="218" t="s">
        <v>253</v>
      </c>
      <c r="AU2207" s="218" t="s">
        <v>79</v>
      </c>
      <c r="AY2207" s="20" t="s">
        <v>153</v>
      </c>
      <c r="BE2207" s="219">
        <f>IF(N2207="základní",J2207,0)</f>
        <v>0</v>
      </c>
      <c r="BF2207" s="219">
        <f>IF(N2207="snížená",J2207,0)</f>
        <v>0</v>
      </c>
      <c r="BG2207" s="219">
        <f>IF(N2207="zákl. přenesená",J2207,0)</f>
        <v>0</v>
      </c>
      <c r="BH2207" s="219">
        <f>IF(N2207="sníž. přenesená",J2207,0)</f>
        <v>0</v>
      </c>
      <c r="BI2207" s="219">
        <f>IF(N2207="nulová",J2207,0)</f>
        <v>0</v>
      </c>
      <c r="BJ2207" s="20" t="s">
        <v>77</v>
      </c>
      <c r="BK2207" s="219">
        <f>ROUND(I2207*H2207,2)</f>
        <v>0</v>
      </c>
      <c r="BL2207" s="20" t="s">
        <v>252</v>
      </c>
      <c r="BM2207" s="218" t="s">
        <v>2171</v>
      </c>
    </row>
    <row r="2208" s="13" customFormat="1">
      <c r="A2208" s="13"/>
      <c r="B2208" s="225"/>
      <c r="C2208" s="226"/>
      <c r="D2208" s="227" t="s">
        <v>164</v>
      </c>
      <c r="E2208" s="228" t="s">
        <v>19</v>
      </c>
      <c r="F2208" s="229" t="s">
        <v>1188</v>
      </c>
      <c r="G2208" s="226"/>
      <c r="H2208" s="228" t="s">
        <v>19</v>
      </c>
      <c r="I2208" s="230"/>
      <c r="J2208" s="226"/>
      <c r="K2208" s="226"/>
      <c r="L2208" s="231"/>
      <c r="M2208" s="232"/>
      <c r="N2208" s="233"/>
      <c r="O2208" s="233"/>
      <c r="P2208" s="233"/>
      <c r="Q2208" s="233"/>
      <c r="R2208" s="233"/>
      <c r="S2208" s="233"/>
      <c r="T2208" s="234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5" t="s">
        <v>164</v>
      </c>
      <c r="AU2208" s="235" t="s">
        <v>79</v>
      </c>
      <c r="AV2208" s="13" t="s">
        <v>77</v>
      </c>
      <c r="AW2208" s="13" t="s">
        <v>31</v>
      </c>
      <c r="AX2208" s="13" t="s">
        <v>69</v>
      </c>
      <c r="AY2208" s="235" t="s">
        <v>153</v>
      </c>
    </row>
    <row r="2209" s="13" customFormat="1">
      <c r="A2209" s="13"/>
      <c r="B2209" s="225"/>
      <c r="C2209" s="226"/>
      <c r="D2209" s="227" t="s">
        <v>164</v>
      </c>
      <c r="E2209" s="228" t="s">
        <v>19</v>
      </c>
      <c r="F2209" s="229" t="s">
        <v>559</v>
      </c>
      <c r="G2209" s="226"/>
      <c r="H2209" s="228" t="s">
        <v>19</v>
      </c>
      <c r="I2209" s="230"/>
      <c r="J2209" s="226"/>
      <c r="K2209" s="226"/>
      <c r="L2209" s="231"/>
      <c r="M2209" s="232"/>
      <c r="N2209" s="233"/>
      <c r="O2209" s="233"/>
      <c r="P2209" s="233"/>
      <c r="Q2209" s="233"/>
      <c r="R2209" s="233"/>
      <c r="S2209" s="233"/>
      <c r="T2209" s="23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5" t="s">
        <v>164</v>
      </c>
      <c r="AU2209" s="235" t="s">
        <v>79</v>
      </c>
      <c r="AV2209" s="13" t="s">
        <v>77</v>
      </c>
      <c r="AW2209" s="13" t="s">
        <v>31</v>
      </c>
      <c r="AX2209" s="13" t="s">
        <v>69</v>
      </c>
      <c r="AY2209" s="235" t="s">
        <v>153</v>
      </c>
    </row>
    <row r="2210" s="14" customFormat="1">
      <c r="A2210" s="14"/>
      <c r="B2210" s="236"/>
      <c r="C2210" s="237"/>
      <c r="D2210" s="227" t="s">
        <v>164</v>
      </c>
      <c r="E2210" s="238" t="s">
        <v>19</v>
      </c>
      <c r="F2210" s="239" t="s">
        <v>2172</v>
      </c>
      <c r="G2210" s="237"/>
      <c r="H2210" s="240">
        <v>2.484</v>
      </c>
      <c r="I2210" s="241"/>
      <c r="J2210" s="237"/>
      <c r="K2210" s="237"/>
      <c r="L2210" s="242"/>
      <c r="M2210" s="243"/>
      <c r="N2210" s="244"/>
      <c r="O2210" s="244"/>
      <c r="P2210" s="244"/>
      <c r="Q2210" s="244"/>
      <c r="R2210" s="244"/>
      <c r="S2210" s="244"/>
      <c r="T2210" s="245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46" t="s">
        <v>164</v>
      </c>
      <c r="AU2210" s="246" t="s">
        <v>79</v>
      </c>
      <c r="AV2210" s="14" t="s">
        <v>79</v>
      </c>
      <c r="AW2210" s="14" t="s">
        <v>31</v>
      </c>
      <c r="AX2210" s="14" t="s">
        <v>69</v>
      </c>
      <c r="AY2210" s="246" t="s">
        <v>153</v>
      </c>
    </row>
    <row r="2211" s="13" customFormat="1">
      <c r="A2211" s="13"/>
      <c r="B2211" s="225"/>
      <c r="C2211" s="226"/>
      <c r="D2211" s="227" t="s">
        <v>164</v>
      </c>
      <c r="E2211" s="228" t="s">
        <v>19</v>
      </c>
      <c r="F2211" s="229" t="s">
        <v>597</v>
      </c>
      <c r="G2211" s="226"/>
      <c r="H2211" s="228" t="s">
        <v>19</v>
      </c>
      <c r="I2211" s="230"/>
      <c r="J2211" s="226"/>
      <c r="K2211" s="226"/>
      <c r="L2211" s="231"/>
      <c r="M2211" s="232"/>
      <c r="N2211" s="233"/>
      <c r="O2211" s="233"/>
      <c r="P2211" s="233"/>
      <c r="Q2211" s="233"/>
      <c r="R2211" s="233"/>
      <c r="S2211" s="233"/>
      <c r="T2211" s="234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35" t="s">
        <v>164</v>
      </c>
      <c r="AU2211" s="235" t="s">
        <v>79</v>
      </c>
      <c r="AV2211" s="13" t="s">
        <v>77</v>
      </c>
      <c r="AW2211" s="13" t="s">
        <v>31</v>
      </c>
      <c r="AX2211" s="13" t="s">
        <v>69</v>
      </c>
      <c r="AY2211" s="235" t="s">
        <v>153</v>
      </c>
    </row>
    <row r="2212" s="14" customFormat="1">
      <c r="A2212" s="14"/>
      <c r="B2212" s="236"/>
      <c r="C2212" s="237"/>
      <c r="D2212" s="227" t="s">
        <v>164</v>
      </c>
      <c r="E2212" s="238" t="s">
        <v>19</v>
      </c>
      <c r="F2212" s="239" t="s">
        <v>2173</v>
      </c>
      <c r="G2212" s="237"/>
      <c r="H2212" s="240">
        <v>1.7370000000000001</v>
      </c>
      <c r="I2212" s="241"/>
      <c r="J2212" s="237"/>
      <c r="K2212" s="237"/>
      <c r="L2212" s="242"/>
      <c r="M2212" s="243"/>
      <c r="N2212" s="244"/>
      <c r="O2212" s="244"/>
      <c r="P2212" s="244"/>
      <c r="Q2212" s="244"/>
      <c r="R2212" s="244"/>
      <c r="S2212" s="244"/>
      <c r="T2212" s="245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46" t="s">
        <v>164</v>
      </c>
      <c r="AU2212" s="246" t="s">
        <v>79</v>
      </c>
      <c r="AV2212" s="14" t="s">
        <v>79</v>
      </c>
      <c r="AW2212" s="14" t="s">
        <v>31</v>
      </c>
      <c r="AX2212" s="14" t="s">
        <v>69</v>
      </c>
      <c r="AY2212" s="246" t="s">
        <v>153</v>
      </c>
    </row>
    <row r="2213" s="13" customFormat="1">
      <c r="A2213" s="13"/>
      <c r="B2213" s="225"/>
      <c r="C2213" s="226"/>
      <c r="D2213" s="227" t="s">
        <v>164</v>
      </c>
      <c r="E2213" s="228" t="s">
        <v>19</v>
      </c>
      <c r="F2213" s="229" t="s">
        <v>621</v>
      </c>
      <c r="G2213" s="226"/>
      <c r="H2213" s="228" t="s">
        <v>19</v>
      </c>
      <c r="I2213" s="230"/>
      <c r="J2213" s="226"/>
      <c r="K2213" s="226"/>
      <c r="L2213" s="231"/>
      <c r="M2213" s="232"/>
      <c r="N2213" s="233"/>
      <c r="O2213" s="233"/>
      <c r="P2213" s="233"/>
      <c r="Q2213" s="233"/>
      <c r="R2213" s="233"/>
      <c r="S2213" s="233"/>
      <c r="T2213" s="23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5" t="s">
        <v>164</v>
      </c>
      <c r="AU2213" s="235" t="s">
        <v>79</v>
      </c>
      <c r="AV2213" s="13" t="s">
        <v>77</v>
      </c>
      <c r="AW2213" s="13" t="s">
        <v>31</v>
      </c>
      <c r="AX2213" s="13" t="s">
        <v>69</v>
      </c>
      <c r="AY2213" s="235" t="s">
        <v>153</v>
      </c>
    </row>
    <row r="2214" s="14" customFormat="1">
      <c r="A2214" s="14"/>
      <c r="B2214" s="236"/>
      <c r="C2214" s="237"/>
      <c r="D2214" s="227" t="s">
        <v>164</v>
      </c>
      <c r="E2214" s="238" t="s">
        <v>19</v>
      </c>
      <c r="F2214" s="239" t="s">
        <v>2174</v>
      </c>
      <c r="G2214" s="237"/>
      <c r="H2214" s="240">
        <v>2.024</v>
      </c>
      <c r="I2214" s="241"/>
      <c r="J2214" s="237"/>
      <c r="K2214" s="237"/>
      <c r="L2214" s="242"/>
      <c r="M2214" s="243"/>
      <c r="N2214" s="244"/>
      <c r="O2214" s="244"/>
      <c r="P2214" s="244"/>
      <c r="Q2214" s="244"/>
      <c r="R2214" s="244"/>
      <c r="S2214" s="244"/>
      <c r="T2214" s="245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46" t="s">
        <v>164</v>
      </c>
      <c r="AU2214" s="246" t="s">
        <v>79</v>
      </c>
      <c r="AV2214" s="14" t="s">
        <v>79</v>
      </c>
      <c r="AW2214" s="14" t="s">
        <v>31</v>
      </c>
      <c r="AX2214" s="14" t="s">
        <v>69</v>
      </c>
      <c r="AY2214" s="246" t="s">
        <v>153</v>
      </c>
    </row>
    <row r="2215" s="13" customFormat="1">
      <c r="A2215" s="13"/>
      <c r="B2215" s="225"/>
      <c r="C2215" s="226"/>
      <c r="D2215" s="227" t="s">
        <v>164</v>
      </c>
      <c r="E2215" s="228" t="s">
        <v>19</v>
      </c>
      <c r="F2215" s="229" t="s">
        <v>626</v>
      </c>
      <c r="G2215" s="226"/>
      <c r="H2215" s="228" t="s">
        <v>19</v>
      </c>
      <c r="I2215" s="230"/>
      <c r="J2215" s="226"/>
      <c r="K2215" s="226"/>
      <c r="L2215" s="231"/>
      <c r="M2215" s="232"/>
      <c r="N2215" s="233"/>
      <c r="O2215" s="233"/>
      <c r="P2215" s="233"/>
      <c r="Q2215" s="233"/>
      <c r="R2215" s="233"/>
      <c r="S2215" s="233"/>
      <c r="T2215" s="23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5" t="s">
        <v>164</v>
      </c>
      <c r="AU2215" s="235" t="s">
        <v>79</v>
      </c>
      <c r="AV2215" s="13" t="s">
        <v>77</v>
      </c>
      <c r="AW2215" s="13" t="s">
        <v>31</v>
      </c>
      <c r="AX2215" s="13" t="s">
        <v>69</v>
      </c>
      <c r="AY2215" s="235" t="s">
        <v>153</v>
      </c>
    </row>
    <row r="2216" s="14" customFormat="1">
      <c r="A2216" s="14"/>
      <c r="B2216" s="236"/>
      <c r="C2216" s="237"/>
      <c r="D2216" s="227" t="s">
        <v>164</v>
      </c>
      <c r="E2216" s="238" t="s">
        <v>19</v>
      </c>
      <c r="F2216" s="239" t="s">
        <v>2175</v>
      </c>
      <c r="G2216" s="237"/>
      <c r="H2216" s="240">
        <v>4.2549999999999999</v>
      </c>
      <c r="I2216" s="241"/>
      <c r="J2216" s="237"/>
      <c r="K2216" s="237"/>
      <c r="L2216" s="242"/>
      <c r="M2216" s="243"/>
      <c r="N2216" s="244"/>
      <c r="O2216" s="244"/>
      <c r="P2216" s="244"/>
      <c r="Q2216" s="244"/>
      <c r="R2216" s="244"/>
      <c r="S2216" s="244"/>
      <c r="T2216" s="245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46" t="s">
        <v>164</v>
      </c>
      <c r="AU2216" s="246" t="s">
        <v>79</v>
      </c>
      <c r="AV2216" s="14" t="s">
        <v>79</v>
      </c>
      <c r="AW2216" s="14" t="s">
        <v>31</v>
      </c>
      <c r="AX2216" s="14" t="s">
        <v>69</v>
      </c>
      <c r="AY2216" s="246" t="s">
        <v>153</v>
      </c>
    </row>
    <row r="2217" s="15" customFormat="1">
      <c r="A2217" s="15"/>
      <c r="B2217" s="247"/>
      <c r="C2217" s="248"/>
      <c r="D2217" s="227" t="s">
        <v>164</v>
      </c>
      <c r="E2217" s="249" t="s">
        <v>19</v>
      </c>
      <c r="F2217" s="250" t="s">
        <v>167</v>
      </c>
      <c r="G2217" s="248"/>
      <c r="H2217" s="251">
        <v>10.5</v>
      </c>
      <c r="I2217" s="252"/>
      <c r="J2217" s="248"/>
      <c r="K2217" s="248"/>
      <c r="L2217" s="253"/>
      <c r="M2217" s="254"/>
      <c r="N2217" s="255"/>
      <c r="O2217" s="255"/>
      <c r="P2217" s="255"/>
      <c r="Q2217" s="255"/>
      <c r="R2217" s="255"/>
      <c r="S2217" s="255"/>
      <c r="T2217" s="256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57" t="s">
        <v>164</v>
      </c>
      <c r="AU2217" s="257" t="s">
        <v>79</v>
      </c>
      <c r="AV2217" s="15" t="s">
        <v>160</v>
      </c>
      <c r="AW2217" s="15" t="s">
        <v>31</v>
      </c>
      <c r="AX2217" s="15" t="s">
        <v>77</v>
      </c>
      <c r="AY2217" s="257" t="s">
        <v>153</v>
      </c>
    </row>
    <row r="2218" s="14" customFormat="1">
      <c r="A2218" s="14"/>
      <c r="B2218" s="236"/>
      <c r="C2218" s="237"/>
      <c r="D2218" s="227" t="s">
        <v>164</v>
      </c>
      <c r="E2218" s="237"/>
      <c r="F2218" s="239" t="s">
        <v>2176</v>
      </c>
      <c r="G2218" s="237"/>
      <c r="H2218" s="240">
        <v>12.074999999999999</v>
      </c>
      <c r="I2218" s="241"/>
      <c r="J2218" s="237"/>
      <c r="K2218" s="237"/>
      <c r="L2218" s="242"/>
      <c r="M2218" s="243"/>
      <c r="N2218" s="244"/>
      <c r="O2218" s="244"/>
      <c r="P2218" s="244"/>
      <c r="Q2218" s="244"/>
      <c r="R2218" s="244"/>
      <c r="S2218" s="244"/>
      <c r="T2218" s="245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6" t="s">
        <v>164</v>
      </c>
      <c r="AU2218" s="246" t="s">
        <v>79</v>
      </c>
      <c r="AV2218" s="14" t="s">
        <v>79</v>
      </c>
      <c r="AW2218" s="14" t="s">
        <v>4</v>
      </c>
      <c r="AX2218" s="14" t="s">
        <v>77</v>
      </c>
      <c r="AY2218" s="246" t="s">
        <v>153</v>
      </c>
    </row>
    <row r="2219" s="2" customFormat="1" ht="24.15" customHeight="1">
      <c r="A2219" s="41"/>
      <c r="B2219" s="42"/>
      <c r="C2219" s="207" t="s">
        <v>2177</v>
      </c>
      <c r="D2219" s="207" t="s">
        <v>155</v>
      </c>
      <c r="E2219" s="208" t="s">
        <v>2178</v>
      </c>
      <c r="F2219" s="209" t="s">
        <v>2179</v>
      </c>
      <c r="G2219" s="210" t="s">
        <v>158</v>
      </c>
      <c r="H2219" s="211">
        <v>192.33000000000001</v>
      </c>
      <c r="I2219" s="212"/>
      <c r="J2219" s="213">
        <f>ROUND(I2219*H2219,2)</f>
        <v>0</v>
      </c>
      <c r="K2219" s="209" t="s">
        <v>159</v>
      </c>
      <c r="L2219" s="47"/>
      <c r="M2219" s="214" t="s">
        <v>19</v>
      </c>
      <c r="N2219" s="215" t="s">
        <v>40</v>
      </c>
      <c r="O2219" s="87"/>
      <c r="P2219" s="216">
        <f>O2219*H2219</f>
        <v>0</v>
      </c>
      <c r="Q2219" s="216">
        <v>0</v>
      </c>
      <c r="R2219" s="216">
        <f>Q2219*H2219</f>
        <v>0</v>
      </c>
      <c r="S2219" s="216">
        <v>0</v>
      </c>
      <c r="T2219" s="217">
        <f>S2219*H2219</f>
        <v>0</v>
      </c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R2219" s="218" t="s">
        <v>252</v>
      </c>
      <c r="AT2219" s="218" t="s">
        <v>155</v>
      </c>
      <c r="AU2219" s="218" t="s">
        <v>79</v>
      </c>
      <c r="AY2219" s="20" t="s">
        <v>153</v>
      </c>
      <c r="BE2219" s="219">
        <f>IF(N2219="základní",J2219,0)</f>
        <v>0</v>
      </c>
      <c r="BF2219" s="219">
        <f>IF(N2219="snížená",J2219,0)</f>
        <v>0</v>
      </c>
      <c r="BG2219" s="219">
        <f>IF(N2219="zákl. přenesená",J2219,0)</f>
        <v>0</v>
      </c>
      <c r="BH2219" s="219">
        <f>IF(N2219="sníž. přenesená",J2219,0)</f>
        <v>0</v>
      </c>
      <c r="BI2219" s="219">
        <f>IF(N2219="nulová",J2219,0)</f>
        <v>0</v>
      </c>
      <c r="BJ2219" s="20" t="s">
        <v>77</v>
      </c>
      <c r="BK2219" s="219">
        <f>ROUND(I2219*H2219,2)</f>
        <v>0</v>
      </c>
      <c r="BL2219" s="20" t="s">
        <v>252</v>
      </c>
      <c r="BM2219" s="218" t="s">
        <v>2180</v>
      </c>
    </row>
    <row r="2220" s="2" customFormat="1">
      <c r="A2220" s="41"/>
      <c r="B2220" s="42"/>
      <c r="C2220" s="43"/>
      <c r="D2220" s="220" t="s">
        <v>162</v>
      </c>
      <c r="E2220" s="43"/>
      <c r="F2220" s="221" t="s">
        <v>2181</v>
      </c>
      <c r="G2220" s="43"/>
      <c r="H2220" s="43"/>
      <c r="I2220" s="222"/>
      <c r="J2220" s="43"/>
      <c r="K2220" s="43"/>
      <c r="L2220" s="47"/>
      <c r="M2220" s="223"/>
      <c r="N2220" s="224"/>
      <c r="O2220" s="87"/>
      <c r="P2220" s="87"/>
      <c r="Q2220" s="87"/>
      <c r="R2220" s="87"/>
      <c r="S2220" s="87"/>
      <c r="T2220" s="88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T2220" s="20" t="s">
        <v>162</v>
      </c>
      <c r="AU2220" s="20" t="s">
        <v>79</v>
      </c>
    </row>
    <row r="2221" s="2" customFormat="1" ht="16.5" customHeight="1">
      <c r="A2221" s="41"/>
      <c r="B2221" s="42"/>
      <c r="C2221" s="207" t="s">
        <v>2182</v>
      </c>
      <c r="D2221" s="207" t="s">
        <v>155</v>
      </c>
      <c r="E2221" s="208" t="s">
        <v>2183</v>
      </c>
      <c r="F2221" s="209" t="s">
        <v>2184</v>
      </c>
      <c r="G2221" s="210" t="s">
        <v>158</v>
      </c>
      <c r="H2221" s="211">
        <v>5.2199999999999998</v>
      </c>
      <c r="I2221" s="212"/>
      <c r="J2221" s="213">
        <f>ROUND(I2221*H2221,2)</f>
        <v>0</v>
      </c>
      <c r="K2221" s="209" t="s">
        <v>159</v>
      </c>
      <c r="L2221" s="47"/>
      <c r="M2221" s="214" t="s">
        <v>19</v>
      </c>
      <c r="N2221" s="215" t="s">
        <v>40</v>
      </c>
      <c r="O2221" s="87"/>
      <c r="P2221" s="216">
        <f>O2221*H2221</f>
        <v>0</v>
      </c>
      <c r="Q2221" s="216">
        <v>0.00142</v>
      </c>
      <c r="R2221" s="216">
        <f>Q2221*H2221</f>
        <v>0.0074123999999999995</v>
      </c>
      <c r="S2221" s="216">
        <v>0</v>
      </c>
      <c r="T2221" s="217">
        <f>S2221*H2221</f>
        <v>0</v>
      </c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R2221" s="218" t="s">
        <v>252</v>
      </c>
      <c r="AT2221" s="218" t="s">
        <v>155</v>
      </c>
      <c r="AU2221" s="218" t="s">
        <v>79</v>
      </c>
      <c r="AY2221" s="20" t="s">
        <v>153</v>
      </c>
      <c r="BE2221" s="219">
        <f>IF(N2221="základní",J2221,0)</f>
        <v>0</v>
      </c>
      <c r="BF2221" s="219">
        <f>IF(N2221="snížená",J2221,0)</f>
        <v>0</v>
      </c>
      <c r="BG2221" s="219">
        <f>IF(N2221="zákl. přenesená",J2221,0)</f>
        <v>0</v>
      </c>
      <c r="BH2221" s="219">
        <f>IF(N2221="sníž. přenesená",J2221,0)</f>
        <v>0</v>
      </c>
      <c r="BI2221" s="219">
        <f>IF(N2221="nulová",J2221,0)</f>
        <v>0</v>
      </c>
      <c r="BJ2221" s="20" t="s">
        <v>77</v>
      </c>
      <c r="BK2221" s="219">
        <f>ROUND(I2221*H2221,2)</f>
        <v>0</v>
      </c>
      <c r="BL2221" s="20" t="s">
        <v>252</v>
      </c>
      <c r="BM2221" s="218" t="s">
        <v>2185</v>
      </c>
    </row>
    <row r="2222" s="2" customFormat="1">
      <c r="A2222" s="41"/>
      <c r="B2222" s="42"/>
      <c r="C2222" s="43"/>
      <c r="D2222" s="220" t="s">
        <v>162</v>
      </c>
      <c r="E2222" s="43"/>
      <c r="F2222" s="221" t="s">
        <v>2186</v>
      </c>
      <c r="G2222" s="43"/>
      <c r="H2222" s="43"/>
      <c r="I2222" s="222"/>
      <c r="J2222" s="43"/>
      <c r="K2222" s="43"/>
      <c r="L2222" s="47"/>
      <c r="M2222" s="223"/>
      <c r="N2222" s="224"/>
      <c r="O2222" s="87"/>
      <c r="P2222" s="87"/>
      <c r="Q2222" s="87"/>
      <c r="R2222" s="87"/>
      <c r="S2222" s="87"/>
      <c r="T2222" s="88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T2222" s="20" t="s">
        <v>162</v>
      </c>
      <c r="AU2222" s="20" t="s">
        <v>79</v>
      </c>
    </row>
    <row r="2223" s="13" customFormat="1">
      <c r="A2223" s="13"/>
      <c r="B2223" s="225"/>
      <c r="C2223" s="226"/>
      <c r="D2223" s="227" t="s">
        <v>164</v>
      </c>
      <c r="E2223" s="228" t="s">
        <v>19</v>
      </c>
      <c r="F2223" s="229" t="s">
        <v>2187</v>
      </c>
      <c r="G2223" s="226"/>
      <c r="H2223" s="228" t="s">
        <v>19</v>
      </c>
      <c r="I2223" s="230"/>
      <c r="J2223" s="226"/>
      <c r="K2223" s="226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164</v>
      </c>
      <c r="AU2223" s="235" t="s">
        <v>79</v>
      </c>
      <c r="AV2223" s="13" t="s">
        <v>77</v>
      </c>
      <c r="AW2223" s="13" t="s">
        <v>31</v>
      </c>
      <c r="AX2223" s="13" t="s">
        <v>69</v>
      </c>
      <c r="AY2223" s="235" t="s">
        <v>153</v>
      </c>
    </row>
    <row r="2224" s="14" customFormat="1">
      <c r="A2224" s="14"/>
      <c r="B2224" s="236"/>
      <c r="C2224" s="237"/>
      <c r="D2224" s="227" t="s">
        <v>164</v>
      </c>
      <c r="E2224" s="238" t="s">
        <v>19</v>
      </c>
      <c r="F2224" s="239" t="s">
        <v>2188</v>
      </c>
      <c r="G2224" s="237"/>
      <c r="H2224" s="240">
        <v>0.81000000000000005</v>
      </c>
      <c r="I2224" s="241"/>
      <c r="J2224" s="237"/>
      <c r="K2224" s="237"/>
      <c r="L2224" s="242"/>
      <c r="M2224" s="243"/>
      <c r="N2224" s="244"/>
      <c r="O2224" s="244"/>
      <c r="P2224" s="244"/>
      <c r="Q2224" s="244"/>
      <c r="R2224" s="244"/>
      <c r="S2224" s="244"/>
      <c r="T2224" s="245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46" t="s">
        <v>164</v>
      </c>
      <c r="AU2224" s="246" t="s">
        <v>79</v>
      </c>
      <c r="AV2224" s="14" t="s">
        <v>79</v>
      </c>
      <c r="AW2224" s="14" t="s">
        <v>31</v>
      </c>
      <c r="AX2224" s="14" t="s">
        <v>69</v>
      </c>
      <c r="AY2224" s="246" t="s">
        <v>153</v>
      </c>
    </row>
    <row r="2225" s="14" customFormat="1">
      <c r="A2225" s="14"/>
      <c r="B2225" s="236"/>
      <c r="C2225" s="237"/>
      <c r="D2225" s="227" t="s">
        <v>164</v>
      </c>
      <c r="E2225" s="238" t="s">
        <v>19</v>
      </c>
      <c r="F2225" s="239" t="s">
        <v>2189</v>
      </c>
      <c r="G2225" s="237"/>
      <c r="H2225" s="240">
        <v>1.3500000000000001</v>
      </c>
      <c r="I2225" s="241"/>
      <c r="J2225" s="237"/>
      <c r="K2225" s="237"/>
      <c r="L2225" s="242"/>
      <c r="M2225" s="243"/>
      <c r="N2225" s="244"/>
      <c r="O2225" s="244"/>
      <c r="P2225" s="244"/>
      <c r="Q2225" s="244"/>
      <c r="R2225" s="244"/>
      <c r="S2225" s="244"/>
      <c r="T2225" s="245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46" t="s">
        <v>164</v>
      </c>
      <c r="AU2225" s="246" t="s">
        <v>79</v>
      </c>
      <c r="AV2225" s="14" t="s">
        <v>79</v>
      </c>
      <c r="AW2225" s="14" t="s">
        <v>31</v>
      </c>
      <c r="AX2225" s="14" t="s">
        <v>69</v>
      </c>
      <c r="AY2225" s="246" t="s">
        <v>153</v>
      </c>
    </row>
    <row r="2226" s="14" customFormat="1">
      <c r="A2226" s="14"/>
      <c r="B2226" s="236"/>
      <c r="C2226" s="237"/>
      <c r="D2226" s="227" t="s">
        <v>164</v>
      </c>
      <c r="E2226" s="238" t="s">
        <v>19</v>
      </c>
      <c r="F2226" s="239" t="s">
        <v>2190</v>
      </c>
      <c r="G2226" s="237"/>
      <c r="H2226" s="240">
        <v>0.90000000000000002</v>
      </c>
      <c r="I2226" s="241"/>
      <c r="J2226" s="237"/>
      <c r="K2226" s="237"/>
      <c r="L2226" s="242"/>
      <c r="M2226" s="243"/>
      <c r="N2226" s="244"/>
      <c r="O2226" s="244"/>
      <c r="P2226" s="244"/>
      <c r="Q2226" s="244"/>
      <c r="R2226" s="244"/>
      <c r="S2226" s="244"/>
      <c r="T2226" s="245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46" t="s">
        <v>164</v>
      </c>
      <c r="AU2226" s="246" t="s">
        <v>79</v>
      </c>
      <c r="AV2226" s="14" t="s">
        <v>79</v>
      </c>
      <c r="AW2226" s="14" t="s">
        <v>31</v>
      </c>
      <c r="AX2226" s="14" t="s">
        <v>69</v>
      </c>
      <c r="AY2226" s="246" t="s">
        <v>153</v>
      </c>
    </row>
    <row r="2227" s="14" customFormat="1">
      <c r="A2227" s="14"/>
      <c r="B2227" s="236"/>
      <c r="C2227" s="237"/>
      <c r="D2227" s="227" t="s">
        <v>164</v>
      </c>
      <c r="E2227" s="238" t="s">
        <v>19</v>
      </c>
      <c r="F2227" s="239" t="s">
        <v>2191</v>
      </c>
      <c r="G2227" s="237"/>
      <c r="H2227" s="240">
        <v>2.1600000000000001</v>
      </c>
      <c r="I2227" s="241"/>
      <c r="J2227" s="237"/>
      <c r="K2227" s="237"/>
      <c r="L2227" s="242"/>
      <c r="M2227" s="243"/>
      <c r="N2227" s="244"/>
      <c r="O2227" s="244"/>
      <c r="P2227" s="244"/>
      <c r="Q2227" s="244"/>
      <c r="R2227" s="244"/>
      <c r="S2227" s="244"/>
      <c r="T2227" s="245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46" t="s">
        <v>164</v>
      </c>
      <c r="AU2227" s="246" t="s">
        <v>79</v>
      </c>
      <c r="AV2227" s="14" t="s">
        <v>79</v>
      </c>
      <c r="AW2227" s="14" t="s">
        <v>31</v>
      </c>
      <c r="AX2227" s="14" t="s">
        <v>69</v>
      </c>
      <c r="AY2227" s="246" t="s">
        <v>153</v>
      </c>
    </row>
    <row r="2228" s="15" customFormat="1">
      <c r="A2228" s="15"/>
      <c r="B2228" s="247"/>
      <c r="C2228" s="248"/>
      <c r="D2228" s="227" t="s">
        <v>164</v>
      </c>
      <c r="E2228" s="249" t="s">
        <v>19</v>
      </c>
      <c r="F2228" s="250" t="s">
        <v>167</v>
      </c>
      <c r="G2228" s="248"/>
      <c r="H2228" s="251">
        <v>5.2200000000000006</v>
      </c>
      <c r="I2228" s="252"/>
      <c r="J2228" s="248"/>
      <c r="K2228" s="248"/>
      <c r="L2228" s="253"/>
      <c r="M2228" s="254"/>
      <c r="N2228" s="255"/>
      <c r="O2228" s="255"/>
      <c r="P2228" s="255"/>
      <c r="Q2228" s="255"/>
      <c r="R2228" s="255"/>
      <c r="S2228" s="255"/>
      <c r="T2228" s="256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57" t="s">
        <v>164</v>
      </c>
      <c r="AU2228" s="257" t="s">
        <v>79</v>
      </c>
      <c r="AV2228" s="15" t="s">
        <v>160</v>
      </c>
      <c r="AW2228" s="15" t="s">
        <v>31</v>
      </c>
      <c r="AX2228" s="15" t="s">
        <v>77</v>
      </c>
      <c r="AY2228" s="257" t="s">
        <v>153</v>
      </c>
    </row>
    <row r="2229" s="2" customFormat="1" ht="16.5" customHeight="1">
      <c r="A2229" s="41"/>
      <c r="B2229" s="42"/>
      <c r="C2229" s="258" t="s">
        <v>2192</v>
      </c>
      <c r="D2229" s="258" t="s">
        <v>253</v>
      </c>
      <c r="E2229" s="259" t="s">
        <v>2193</v>
      </c>
      <c r="F2229" s="260" t="s">
        <v>2194</v>
      </c>
      <c r="G2229" s="261" t="s">
        <v>158</v>
      </c>
      <c r="H2229" s="262">
        <v>5.742</v>
      </c>
      <c r="I2229" s="263"/>
      <c r="J2229" s="264">
        <f>ROUND(I2229*H2229,2)</f>
        <v>0</v>
      </c>
      <c r="K2229" s="260" t="s">
        <v>159</v>
      </c>
      <c r="L2229" s="265"/>
      <c r="M2229" s="266" t="s">
        <v>19</v>
      </c>
      <c r="N2229" s="267" t="s">
        <v>40</v>
      </c>
      <c r="O2229" s="87"/>
      <c r="P2229" s="216">
        <f>O2229*H2229</f>
        <v>0</v>
      </c>
      <c r="Q2229" s="216">
        <v>0.01</v>
      </c>
      <c r="R2229" s="216">
        <f>Q2229*H2229</f>
        <v>0.057419999999999999</v>
      </c>
      <c r="S2229" s="216">
        <v>0</v>
      </c>
      <c r="T2229" s="217">
        <f>S2229*H2229</f>
        <v>0</v>
      </c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R2229" s="218" t="s">
        <v>403</v>
      </c>
      <c r="AT2229" s="218" t="s">
        <v>253</v>
      </c>
      <c r="AU2229" s="218" t="s">
        <v>79</v>
      </c>
      <c r="AY2229" s="20" t="s">
        <v>153</v>
      </c>
      <c r="BE2229" s="219">
        <f>IF(N2229="základní",J2229,0)</f>
        <v>0</v>
      </c>
      <c r="BF2229" s="219">
        <f>IF(N2229="snížená",J2229,0)</f>
        <v>0</v>
      </c>
      <c r="BG2229" s="219">
        <f>IF(N2229="zákl. přenesená",J2229,0)</f>
        <v>0</v>
      </c>
      <c r="BH2229" s="219">
        <f>IF(N2229="sníž. přenesená",J2229,0)</f>
        <v>0</v>
      </c>
      <c r="BI2229" s="219">
        <f>IF(N2229="nulová",J2229,0)</f>
        <v>0</v>
      </c>
      <c r="BJ2229" s="20" t="s">
        <v>77</v>
      </c>
      <c r="BK2229" s="219">
        <f>ROUND(I2229*H2229,2)</f>
        <v>0</v>
      </c>
      <c r="BL2229" s="20" t="s">
        <v>252</v>
      </c>
      <c r="BM2229" s="218" t="s">
        <v>2195</v>
      </c>
    </row>
    <row r="2230" s="14" customFormat="1">
      <c r="A2230" s="14"/>
      <c r="B2230" s="236"/>
      <c r="C2230" s="237"/>
      <c r="D2230" s="227" t="s">
        <v>164</v>
      </c>
      <c r="E2230" s="237"/>
      <c r="F2230" s="239" t="s">
        <v>2196</v>
      </c>
      <c r="G2230" s="237"/>
      <c r="H2230" s="240">
        <v>5.742</v>
      </c>
      <c r="I2230" s="241"/>
      <c r="J2230" s="237"/>
      <c r="K2230" s="237"/>
      <c r="L2230" s="242"/>
      <c r="M2230" s="243"/>
      <c r="N2230" s="244"/>
      <c r="O2230" s="244"/>
      <c r="P2230" s="244"/>
      <c r="Q2230" s="244"/>
      <c r="R2230" s="244"/>
      <c r="S2230" s="244"/>
      <c r="T2230" s="245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46" t="s">
        <v>164</v>
      </c>
      <c r="AU2230" s="246" t="s">
        <v>79</v>
      </c>
      <c r="AV2230" s="14" t="s">
        <v>79</v>
      </c>
      <c r="AW2230" s="14" t="s">
        <v>4</v>
      </c>
      <c r="AX2230" s="14" t="s">
        <v>77</v>
      </c>
      <c r="AY2230" s="246" t="s">
        <v>153</v>
      </c>
    </row>
    <row r="2231" s="2" customFormat="1" ht="16.5" customHeight="1">
      <c r="A2231" s="41"/>
      <c r="B2231" s="42"/>
      <c r="C2231" s="207" t="s">
        <v>2197</v>
      </c>
      <c r="D2231" s="207" t="s">
        <v>155</v>
      </c>
      <c r="E2231" s="208" t="s">
        <v>2198</v>
      </c>
      <c r="F2231" s="209" t="s">
        <v>2199</v>
      </c>
      <c r="G2231" s="210" t="s">
        <v>371</v>
      </c>
      <c r="H2231" s="211">
        <v>51.079999999999998</v>
      </c>
      <c r="I2231" s="212"/>
      <c r="J2231" s="213">
        <f>ROUND(I2231*H2231,2)</f>
        <v>0</v>
      </c>
      <c r="K2231" s="209" t="s">
        <v>159</v>
      </c>
      <c r="L2231" s="47"/>
      <c r="M2231" s="214" t="s">
        <v>19</v>
      </c>
      <c r="N2231" s="215" t="s">
        <v>40</v>
      </c>
      <c r="O2231" s="87"/>
      <c r="P2231" s="216">
        <f>O2231*H2231</f>
        <v>0</v>
      </c>
      <c r="Q2231" s="216">
        <v>0.00020000000000000001</v>
      </c>
      <c r="R2231" s="216">
        <f>Q2231*H2231</f>
        <v>0.010215999999999999</v>
      </c>
      <c r="S2231" s="216">
        <v>0</v>
      </c>
      <c r="T2231" s="217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18" t="s">
        <v>252</v>
      </c>
      <c r="AT2231" s="218" t="s">
        <v>155</v>
      </c>
      <c r="AU2231" s="218" t="s">
        <v>79</v>
      </c>
      <c r="AY2231" s="20" t="s">
        <v>153</v>
      </c>
      <c r="BE2231" s="219">
        <f>IF(N2231="základní",J2231,0)</f>
        <v>0</v>
      </c>
      <c r="BF2231" s="219">
        <f>IF(N2231="snížená",J2231,0)</f>
        <v>0</v>
      </c>
      <c r="BG2231" s="219">
        <f>IF(N2231="zákl. přenesená",J2231,0)</f>
        <v>0</v>
      </c>
      <c r="BH2231" s="219">
        <f>IF(N2231="sníž. přenesená",J2231,0)</f>
        <v>0</v>
      </c>
      <c r="BI2231" s="219">
        <f>IF(N2231="nulová",J2231,0)</f>
        <v>0</v>
      </c>
      <c r="BJ2231" s="20" t="s">
        <v>77</v>
      </c>
      <c r="BK2231" s="219">
        <f>ROUND(I2231*H2231,2)</f>
        <v>0</v>
      </c>
      <c r="BL2231" s="20" t="s">
        <v>252</v>
      </c>
      <c r="BM2231" s="218" t="s">
        <v>2200</v>
      </c>
    </row>
    <row r="2232" s="2" customFormat="1">
      <c r="A2232" s="41"/>
      <c r="B2232" s="42"/>
      <c r="C2232" s="43"/>
      <c r="D2232" s="220" t="s">
        <v>162</v>
      </c>
      <c r="E2232" s="43"/>
      <c r="F2232" s="221" t="s">
        <v>2201</v>
      </c>
      <c r="G2232" s="43"/>
      <c r="H2232" s="43"/>
      <c r="I2232" s="222"/>
      <c r="J2232" s="43"/>
      <c r="K2232" s="43"/>
      <c r="L2232" s="47"/>
      <c r="M2232" s="223"/>
      <c r="N2232" s="224"/>
      <c r="O2232" s="87"/>
      <c r="P2232" s="87"/>
      <c r="Q2232" s="87"/>
      <c r="R2232" s="87"/>
      <c r="S2232" s="87"/>
      <c r="T2232" s="88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T2232" s="20" t="s">
        <v>162</v>
      </c>
      <c r="AU2232" s="20" t="s">
        <v>79</v>
      </c>
    </row>
    <row r="2233" s="13" customFormat="1">
      <c r="A2233" s="13"/>
      <c r="B2233" s="225"/>
      <c r="C2233" s="226"/>
      <c r="D2233" s="227" t="s">
        <v>164</v>
      </c>
      <c r="E2233" s="228" t="s">
        <v>19</v>
      </c>
      <c r="F2233" s="229" t="s">
        <v>1943</v>
      </c>
      <c r="G2233" s="226"/>
      <c r="H2233" s="228" t="s">
        <v>19</v>
      </c>
      <c r="I2233" s="230"/>
      <c r="J2233" s="226"/>
      <c r="K2233" s="226"/>
      <c r="L2233" s="231"/>
      <c r="M2233" s="232"/>
      <c r="N2233" s="233"/>
      <c r="O2233" s="233"/>
      <c r="P2233" s="233"/>
      <c r="Q2233" s="233"/>
      <c r="R2233" s="233"/>
      <c r="S2233" s="233"/>
      <c r="T2233" s="234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35" t="s">
        <v>164</v>
      </c>
      <c r="AU2233" s="235" t="s">
        <v>79</v>
      </c>
      <c r="AV2233" s="13" t="s">
        <v>77</v>
      </c>
      <c r="AW2233" s="13" t="s">
        <v>31</v>
      </c>
      <c r="AX2233" s="13" t="s">
        <v>69</v>
      </c>
      <c r="AY2233" s="235" t="s">
        <v>153</v>
      </c>
    </row>
    <row r="2234" s="13" customFormat="1">
      <c r="A2234" s="13"/>
      <c r="B2234" s="225"/>
      <c r="C2234" s="226"/>
      <c r="D2234" s="227" t="s">
        <v>164</v>
      </c>
      <c r="E2234" s="228" t="s">
        <v>19</v>
      </c>
      <c r="F2234" s="229" t="s">
        <v>2202</v>
      </c>
      <c r="G2234" s="226"/>
      <c r="H2234" s="228" t="s">
        <v>19</v>
      </c>
      <c r="I2234" s="230"/>
      <c r="J2234" s="226"/>
      <c r="K2234" s="226"/>
      <c r="L2234" s="231"/>
      <c r="M2234" s="232"/>
      <c r="N2234" s="233"/>
      <c r="O2234" s="233"/>
      <c r="P2234" s="233"/>
      <c r="Q2234" s="233"/>
      <c r="R2234" s="233"/>
      <c r="S2234" s="233"/>
      <c r="T2234" s="234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5" t="s">
        <v>164</v>
      </c>
      <c r="AU2234" s="235" t="s">
        <v>79</v>
      </c>
      <c r="AV2234" s="13" t="s">
        <v>77</v>
      </c>
      <c r="AW2234" s="13" t="s">
        <v>31</v>
      </c>
      <c r="AX2234" s="13" t="s">
        <v>69</v>
      </c>
      <c r="AY2234" s="235" t="s">
        <v>153</v>
      </c>
    </row>
    <row r="2235" s="14" customFormat="1">
      <c r="A2235" s="14"/>
      <c r="B2235" s="236"/>
      <c r="C2235" s="237"/>
      <c r="D2235" s="227" t="s">
        <v>164</v>
      </c>
      <c r="E2235" s="238" t="s">
        <v>19</v>
      </c>
      <c r="F2235" s="239" t="s">
        <v>2203</v>
      </c>
      <c r="G2235" s="237"/>
      <c r="H2235" s="240">
        <v>51.079999999999998</v>
      </c>
      <c r="I2235" s="241"/>
      <c r="J2235" s="237"/>
      <c r="K2235" s="237"/>
      <c r="L2235" s="242"/>
      <c r="M2235" s="243"/>
      <c r="N2235" s="244"/>
      <c r="O2235" s="244"/>
      <c r="P2235" s="244"/>
      <c r="Q2235" s="244"/>
      <c r="R2235" s="244"/>
      <c r="S2235" s="244"/>
      <c r="T2235" s="245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46" t="s">
        <v>164</v>
      </c>
      <c r="AU2235" s="246" t="s">
        <v>79</v>
      </c>
      <c r="AV2235" s="14" t="s">
        <v>79</v>
      </c>
      <c r="AW2235" s="14" t="s">
        <v>31</v>
      </c>
      <c r="AX2235" s="14" t="s">
        <v>69</v>
      </c>
      <c r="AY2235" s="246" t="s">
        <v>153</v>
      </c>
    </row>
    <row r="2236" s="15" customFormat="1">
      <c r="A2236" s="15"/>
      <c r="B2236" s="247"/>
      <c r="C2236" s="248"/>
      <c r="D2236" s="227" t="s">
        <v>164</v>
      </c>
      <c r="E2236" s="249" t="s">
        <v>19</v>
      </c>
      <c r="F2236" s="250" t="s">
        <v>167</v>
      </c>
      <c r="G2236" s="248"/>
      <c r="H2236" s="251">
        <v>51.079999999999998</v>
      </c>
      <c r="I2236" s="252"/>
      <c r="J2236" s="248"/>
      <c r="K2236" s="248"/>
      <c r="L2236" s="253"/>
      <c r="M2236" s="254"/>
      <c r="N2236" s="255"/>
      <c r="O2236" s="255"/>
      <c r="P2236" s="255"/>
      <c r="Q2236" s="255"/>
      <c r="R2236" s="255"/>
      <c r="S2236" s="255"/>
      <c r="T2236" s="256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T2236" s="257" t="s">
        <v>164</v>
      </c>
      <c r="AU2236" s="257" t="s">
        <v>79</v>
      </c>
      <c r="AV2236" s="15" t="s">
        <v>160</v>
      </c>
      <c r="AW2236" s="15" t="s">
        <v>31</v>
      </c>
      <c r="AX2236" s="15" t="s">
        <v>77</v>
      </c>
      <c r="AY2236" s="257" t="s">
        <v>153</v>
      </c>
    </row>
    <row r="2237" s="2" customFormat="1" ht="16.5" customHeight="1">
      <c r="A2237" s="41"/>
      <c r="B2237" s="42"/>
      <c r="C2237" s="258" t="s">
        <v>2204</v>
      </c>
      <c r="D2237" s="258" t="s">
        <v>253</v>
      </c>
      <c r="E2237" s="259" t="s">
        <v>2205</v>
      </c>
      <c r="F2237" s="260" t="s">
        <v>2206</v>
      </c>
      <c r="G2237" s="261" t="s">
        <v>371</v>
      </c>
      <c r="H2237" s="262">
        <v>53.634</v>
      </c>
      <c r="I2237" s="263"/>
      <c r="J2237" s="264">
        <f>ROUND(I2237*H2237,2)</f>
        <v>0</v>
      </c>
      <c r="K2237" s="260" t="s">
        <v>159</v>
      </c>
      <c r="L2237" s="265"/>
      <c r="M2237" s="266" t="s">
        <v>19</v>
      </c>
      <c r="N2237" s="267" t="s">
        <v>40</v>
      </c>
      <c r="O2237" s="87"/>
      <c r="P2237" s="216">
        <f>O2237*H2237</f>
        <v>0</v>
      </c>
      <c r="Q2237" s="216">
        <v>0.00012</v>
      </c>
      <c r="R2237" s="216">
        <f>Q2237*H2237</f>
        <v>0.0064360800000000003</v>
      </c>
      <c r="S2237" s="216">
        <v>0</v>
      </c>
      <c r="T2237" s="217">
        <f>S2237*H2237</f>
        <v>0</v>
      </c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R2237" s="218" t="s">
        <v>403</v>
      </c>
      <c r="AT2237" s="218" t="s">
        <v>253</v>
      </c>
      <c r="AU2237" s="218" t="s">
        <v>79</v>
      </c>
      <c r="AY2237" s="20" t="s">
        <v>153</v>
      </c>
      <c r="BE2237" s="219">
        <f>IF(N2237="základní",J2237,0)</f>
        <v>0</v>
      </c>
      <c r="BF2237" s="219">
        <f>IF(N2237="snížená",J2237,0)</f>
        <v>0</v>
      </c>
      <c r="BG2237" s="219">
        <f>IF(N2237="zákl. přenesená",J2237,0)</f>
        <v>0</v>
      </c>
      <c r="BH2237" s="219">
        <f>IF(N2237="sníž. přenesená",J2237,0)</f>
        <v>0</v>
      </c>
      <c r="BI2237" s="219">
        <f>IF(N2237="nulová",J2237,0)</f>
        <v>0</v>
      </c>
      <c r="BJ2237" s="20" t="s">
        <v>77</v>
      </c>
      <c r="BK2237" s="219">
        <f>ROUND(I2237*H2237,2)</f>
        <v>0</v>
      </c>
      <c r="BL2237" s="20" t="s">
        <v>252</v>
      </c>
      <c r="BM2237" s="218" t="s">
        <v>2207</v>
      </c>
    </row>
    <row r="2238" s="14" customFormat="1">
      <c r="A2238" s="14"/>
      <c r="B2238" s="236"/>
      <c r="C2238" s="237"/>
      <c r="D2238" s="227" t="s">
        <v>164</v>
      </c>
      <c r="E2238" s="237"/>
      <c r="F2238" s="239" t="s">
        <v>2208</v>
      </c>
      <c r="G2238" s="237"/>
      <c r="H2238" s="240">
        <v>53.634</v>
      </c>
      <c r="I2238" s="241"/>
      <c r="J2238" s="237"/>
      <c r="K2238" s="237"/>
      <c r="L2238" s="242"/>
      <c r="M2238" s="243"/>
      <c r="N2238" s="244"/>
      <c r="O2238" s="244"/>
      <c r="P2238" s="244"/>
      <c r="Q2238" s="244"/>
      <c r="R2238" s="244"/>
      <c r="S2238" s="244"/>
      <c r="T2238" s="245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46" t="s">
        <v>164</v>
      </c>
      <c r="AU2238" s="246" t="s">
        <v>79</v>
      </c>
      <c r="AV2238" s="14" t="s">
        <v>79</v>
      </c>
      <c r="AW2238" s="14" t="s">
        <v>4</v>
      </c>
      <c r="AX2238" s="14" t="s">
        <v>77</v>
      </c>
      <c r="AY2238" s="246" t="s">
        <v>153</v>
      </c>
    </row>
    <row r="2239" s="2" customFormat="1" ht="16.5" customHeight="1">
      <c r="A2239" s="41"/>
      <c r="B2239" s="42"/>
      <c r="C2239" s="207" t="s">
        <v>2209</v>
      </c>
      <c r="D2239" s="207" t="s">
        <v>155</v>
      </c>
      <c r="E2239" s="208" t="s">
        <v>2210</v>
      </c>
      <c r="F2239" s="209" t="s">
        <v>2211</v>
      </c>
      <c r="G2239" s="210" t="s">
        <v>371</v>
      </c>
      <c r="H2239" s="211">
        <v>15</v>
      </c>
      <c r="I2239" s="212"/>
      <c r="J2239" s="213">
        <f>ROUND(I2239*H2239,2)</f>
        <v>0</v>
      </c>
      <c r="K2239" s="209" t="s">
        <v>159</v>
      </c>
      <c r="L2239" s="47"/>
      <c r="M2239" s="214" t="s">
        <v>19</v>
      </c>
      <c r="N2239" s="215" t="s">
        <v>40</v>
      </c>
      <c r="O2239" s="87"/>
      <c r="P2239" s="216">
        <f>O2239*H2239</f>
        <v>0</v>
      </c>
      <c r="Q2239" s="216">
        <v>9.0000000000000006E-05</v>
      </c>
      <c r="R2239" s="216">
        <f>Q2239*H2239</f>
        <v>0.0013500000000000001</v>
      </c>
      <c r="S2239" s="216">
        <v>0</v>
      </c>
      <c r="T2239" s="217">
        <f>S2239*H2239</f>
        <v>0</v>
      </c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R2239" s="218" t="s">
        <v>252</v>
      </c>
      <c r="AT2239" s="218" t="s">
        <v>155</v>
      </c>
      <c r="AU2239" s="218" t="s">
        <v>79</v>
      </c>
      <c r="AY2239" s="20" t="s">
        <v>153</v>
      </c>
      <c r="BE2239" s="219">
        <f>IF(N2239="základní",J2239,0)</f>
        <v>0</v>
      </c>
      <c r="BF2239" s="219">
        <f>IF(N2239="snížená",J2239,0)</f>
        <v>0</v>
      </c>
      <c r="BG2239" s="219">
        <f>IF(N2239="zákl. přenesená",J2239,0)</f>
        <v>0</v>
      </c>
      <c r="BH2239" s="219">
        <f>IF(N2239="sníž. přenesená",J2239,0)</f>
        <v>0</v>
      </c>
      <c r="BI2239" s="219">
        <f>IF(N2239="nulová",J2239,0)</f>
        <v>0</v>
      </c>
      <c r="BJ2239" s="20" t="s">
        <v>77</v>
      </c>
      <c r="BK2239" s="219">
        <f>ROUND(I2239*H2239,2)</f>
        <v>0</v>
      </c>
      <c r="BL2239" s="20" t="s">
        <v>252</v>
      </c>
      <c r="BM2239" s="218" t="s">
        <v>2212</v>
      </c>
    </row>
    <row r="2240" s="2" customFormat="1">
      <c r="A2240" s="41"/>
      <c r="B2240" s="42"/>
      <c r="C2240" s="43"/>
      <c r="D2240" s="220" t="s">
        <v>162</v>
      </c>
      <c r="E2240" s="43"/>
      <c r="F2240" s="221" t="s">
        <v>2213</v>
      </c>
      <c r="G2240" s="43"/>
      <c r="H2240" s="43"/>
      <c r="I2240" s="222"/>
      <c r="J2240" s="43"/>
      <c r="K2240" s="43"/>
      <c r="L2240" s="47"/>
      <c r="M2240" s="223"/>
      <c r="N2240" s="224"/>
      <c r="O2240" s="87"/>
      <c r="P2240" s="87"/>
      <c r="Q2240" s="87"/>
      <c r="R2240" s="87"/>
      <c r="S2240" s="87"/>
      <c r="T2240" s="88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T2240" s="20" t="s">
        <v>162</v>
      </c>
      <c r="AU2240" s="20" t="s">
        <v>79</v>
      </c>
    </row>
    <row r="2241" s="2" customFormat="1" ht="16.5" customHeight="1">
      <c r="A2241" s="41"/>
      <c r="B2241" s="42"/>
      <c r="C2241" s="207" t="s">
        <v>2214</v>
      </c>
      <c r="D2241" s="207" t="s">
        <v>155</v>
      </c>
      <c r="E2241" s="208" t="s">
        <v>2215</v>
      </c>
      <c r="F2241" s="209" t="s">
        <v>2216</v>
      </c>
      <c r="G2241" s="210" t="s">
        <v>195</v>
      </c>
      <c r="H2241" s="211">
        <v>40</v>
      </c>
      <c r="I2241" s="212"/>
      <c r="J2241" s="213">
        <f>ROUND(I2241*H2241,2)</f>
        <v>0</v>
      </c>
      <c r="K2241" s="209" t="s">
        <v>159</v>
      </c>
      <c r="L2241" s="47"/>
      <c r="M2241" s="214" t="s">
        <v>19</v>
      </c>
      <c r="N2241" s="215" t="s">
        <v>40</v>
      </c>
      <c r="O2241" s="87"/>
      <c r="P2241" s="216">
        <f>O2241*H2241</f>
        <v>0</v>
      </c>
      <c r="Q2241" s="216">
        <v>0</v>
      </c>
      <c r="R2241" s="216">
        <f>Q2241*H2241</f>
        <v>0</v>
      </c>
      <c r="S2241" s="216">
        <v>0</v>
      </c>
      <c r="T2241" s="217">
        <f>S2241*H2241</f>
        <v>0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18" t="s">
        <v>252</v>
      </c>
      <c r="AT2241" s="218" t="s">
        <v>155</v>
      </c>
      <c r="AU2241" s="218" t="s">
        <v>79</v>
      </c>
      <c r="AY2241" s="20" t="s">
        <v>153</v>
      </c>
      <c r="BE2241" s="219">
        <f>IF(N2241="základní",J2241,0)</f>
        <v>0</v>
      </c>
      <c r="BF2241" s="219">
        <f>IF(N2241="snížená",J2241,0)</f>
        <v>0</v>
      </c>
      <c r="BG2241" s="219">
        <f>IF(N2241="zákl. přenesená",J2241,0)</f>
        <v>0</v>
      </c>
      <c r="BH2241" s="219">
        <f>IF(N2241="sníž. přenesená",J2241,0)</f>
        <v>0</v>
      </c>
      <c r="BI2241" s="219">
        <f>IF(N2241="nulová",J2241,0)</f>
        <v>0</v>
      </c>
      <c r="BJ2241" s="20" t="s">
        <v>77</v>
      </c>
      <c r="BK2241" s="219">
        <f>ROUND(I2241*H2241,2)</f>
        <v>0</v>
      </c>
      <c r="BL2241" s="20" t="s">
        <v>252</v>
      </c>
      <c r="BM2241" s="218" t="s">
        <v>2217</v>
      </c>
    </row>
    <row r="2242" s="2" customFormat="1">
      <c r="A2242" s="41"/>
      <c r="B2242" s="42"/>
      <c r="C2242" s="43"/>
      <c r="D2242" s="220" t="s">
        <v>162</v>
      </c>
      <c r="E2242" s="43"/>
      <c r="F2242" s="221" t="s">
        <v>2218</v>
      </c>
      <c r="G2242" s="43"/>
      <c r="H2242" s="43"/>
      <c r="I2242" s="222"/>
      <c r="J2242" s="43"/>
      <c r="K2242" s="43"/>
      <c r="L2242" s="47"/>
      <c r="M2242" s="223"/>
      <c r="N2242" s="224"/>
      <c r="O2242" s="87"/>
      <c r="P2242" s="87"/>
      <c r="Q2242" s="87"/>
      <c r="R2242" s="87"/>
      <c r="S2242" s="87"/>
      <c r="T2242" s="88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T2242" s="20" t="s">
        <v>162</v>
      </c>
      <c r="AU2242" s="20" t="s">
        <v>79</v>
      </c>
    </row>
    <row r="2243" s="2" customFormat="1" ht="16.5" customHeight="1">
      <c r="A2243" s="41"/>
      <c r="B2243" s="42"/>
      <c r="C2243" s="207" t="s">
        <v>2219</v>
      </c>
      <c r="D2243" s="207" t="s">
        <v>155</v>
      </c>
      <c r="E2243" s="208" t="s">
        <v>2220</v>
      </c>
      <c r="F2243" s="209" t="s">
        <v>2221</v>
      </c>
      <c r="G2243" s="210" t="s">
        <v>195</v>
      </c>
      <c r="H2243" s="211">
        <v>20</v>
      </c>
      <c r="I2243" s="212"/>
      <c r="J2243" s="213">
        <f>ROUND(I2243*H2243,2)</f>
        <v>0</v>
      </c>
      <c r="K2243" s="209" t="s">
        <v>159</v>
      </c>
      <c r="L2243" s="47"/>
      <c r="M2243" s="214" t="s">
        <v>19</v>
      </c>
      <c r="N2243" s="215" t="s">
        <v>40</v>
      </c>
      <c r="O2243" s="87"/>
      <c r="P2243" s="216">
        <f>O2243*H2243</f>
        <v>0</v>
      </c>
      <c r="Q2243" s="216">
        <v>0</v>
      </c>
      <c r="R2243" s="216">
        <f>Q2243*H2243</f>
        <v>0</v>
      </c>
      <c r="S2243" s="216">
        <v>0</v>
      </c>
      <c r="T2243" s="217">
        <f>S2243*H2243</f>
        <v>0</v>
      </c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R2243" s="218" t="s">
        <v>252</v>
      </c>
      <c r="AT2243" s="218" t="s">
        <v>155</v>
      </c>
      <c r="AU2243" s="218" t="s">
        <v>79</v>
      </c>
      <c r="AY2243" s="20" t="s">
        <v>153</v>
      </c>
      <c r="BE2243" s="219">
        <f>IF(N2243="základní",J2243,0)</f>
        <v>0</v>
      </c>
      <c r="BF2243" s="219">
        <f>IF(N2243="snížená",J2243,0)</f>
        <v>0</v>
      </c>
      <c r="BG2243" s="219">
        <f>IF(N2243="zákl. přenesená",J2243,0)</f>
        <v>0</v>
      </c>
      <c r="BH2243" s="219">
        <f>IF(N2243="sníž. přenesená",J2243,0)</f>
        <v>0</v>
      </c>
      <c r="BI2243" s="219">
        <f>IF(N2243="nulová",J2243,0)</f>
        <v>0</v>
      </c>
      <c r="BJ2243" s="20" t="s">
        <v>77</v>
      </c>
      <c r="BK2243" s="219">
        <f>ROUND(I2243*H2243,2)</f>
        <v>0</v>
      </c>
      <c r="BL2243" s="20" t="s">
        <v>252</v>
      </c>
      <c r="BM2243" s="218" t="s">
        <v>2222</v>
      </c>
    </row>
    <row r="2244" s="2" customFormat="1">
      <c r="A2244" s="41"/>
      <c r="B2244" s="42"/>
      <c r="C2244" s="43"/>
      <c r="D2244" s="220" t="s">
        <v>162</v>
      </c>
      <c r="E2244" s="43"/>
      <c r="F2244" s="221" t="s">
        <v>2223</v>
      </c>
      <c r="G2244" s="43"/>
      <c r="H2244" s="43"/>
      <c r="I2244" s="222"/>
      <c r="J2244" s="43"/>
      <c r="K2244" s="43"/>
      <c r="L2244" s="47"/>
      <c r="M2244" s="223"/>
      <c r="N2244" s="224"/>
      <c r="O2244" s="87"/>
      <c r="P2244" s="87"/>
      <c r="Q2244" s="87"/>
      <c r="R2244" s="87"/>
      <c r="S2244" s="87"/>
      <c r="T2244" s="88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T2244" s="20" t="s">
        <v>162</v>
      </c>
      <c r="AU2244" s="20" t="s">
        <v>79</v>
      </c>
    </row>
    <row r="2245" s="2" customFormat="1" ht="16.5" customHeight="1">
      <c r="A2245" s="41"/>
      <c r="B2245" s="42"/>
      <c r="C2245" s="207" t="s">
        <v>2224</v>
      </c>
      <c r="D2245" s="207" t="s">
        <v>155</v>
      </c>
      <c r="E2245" s="208" t="s">
        <v>2225</v>
      </c>
      <c r="F2245" s="209" t="s">
        <v>2226</v>
      </c>
      <c r="G2245" s="210" t="s">
        <v>195</v>
      </c>
      <c r="H2245" s="211">
        <v>20</v>
      </c>
      <c r="I2245" s="212"/>
      <c r="J2245" s="213">
        <f>ROUND(I2245*H2245,2)</f>
        <v>0</v>
      </c>
      <c r="K2245" s="209" t="s">
        <v>159</v>
      </c>
      <c r="L2245" s="47"/>
      <c r="M2245" s="214" t="s">
        <v>19</v>
      </c>
      <c r="N2245" s="215" t="s">
        <v>40</v>
      </c>
      <c r="O2245" s="87"/>
      <c r="P2245" s="216">
        <f>O2245*H2245</f>
        <v>0</v>
      </c>
      <c r="Q2245" s="216">
        <v>0</v>
      </c>
      <c r="R2245" s="216">
        <f>Q2245*H2245</f>
        <v>0</v>
      </c>
      <c r="S2245" s="216">
        <v>0</v>
      </c>
      <c r="T2245" s="217">
        <f>S2245*H2245</f>
        <v>0</v>
      </c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R2245" s="218" t="s">
        <v>252</v>
      </c>
      <c r="AT2245" s="218" t="s">
        <v>155</v>
      </c>
      <c r="AU2245" s="218" t="s">
        <v>79</v>
      </c>
      <c r="AY2245" s="20" t="s">
        <v>153</v>
      </c>
      <c r="BE2245" s="219">
        <f>IF(N2245="základní",J2245,0)</f>
        <v>0</v>
      </c>
      <c r="BF2245" s="219">
        <f>IF(N2245="snížená",J2245,0)</f>
        <v>0</v>
      </c>
      <c r="BG2245" s="219">
        <f>IF(N2245="zákl. přenesená",J2245,0)</f>
        <v>0</v>
      </c>
      <c r="BH2245" s="219">
        <f>IF(N2245="sníž. přenesená",J2245,0)</f>
        <v>0</v>
      </c>
      <c r="BI2245" s="219">
        <f>IF(N2245="nulová",J2245,0)</f>
        <v>0</v>
      </c>
      <c r="BJ2245" s="20" t="s">
        <v>77</v>
      </c>
      <c r="BK2245" s="219">
        <f>ROUND(I2245*H2245,2)</f>
        <v>0</v>
      </c>
      <c r="BL2245" s="20" t="s">
        <v>252</v>
      </c>
      <c r="BM2245" s="218" t="s">
        <v>2227</v>
      </c>
    </row>
    <row r="2246" s="2" customFormat="1">
      <c r="A2246" s="41"/>
      <c r="B2246" s="42"/>
      <c r="C2246" s="43"/>
      <c r="D2246" s="220" t="s">
        <v>162</v>
      </c>
      <c r="E2246" s="43"/>
      <c r="F2246" s="221" t="s">
        <v>2228</v>
      </c>
      <c r="G2246" s="43"/>
      <c r="H2246" s="43"/>
      <c r="I2246" s="222"/>
      <c r="J2246" s="43"/>
      <c r="K2246" s="43"/>
      <c r="L2246" s="47"/>
      <c r="M2246" s="223"/>
      <c r="N2246" s="224"/>
      <c r="O2246" s="87"/>
      <c r="P2246" s="87"/>
      <c r="Q2246" s="87"/>
      <c r="R2246" s="87"/>
      <c r="S2246" s="87"/>
      <c r="T2246" s="88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T2246" s="20" t="s">
        <v>162</v>
      </c>
      <c r="AU2246" s="20" t="s">
        <v>79</v>
      </c>
    </row>
    <row r="2247" s="2" customFormat="1" ht="16.5" customHeight="1">
      <c r="A2247" s="41"/>
      <c r="B2247" s="42"/>
      <c r="C2247" s="207" t="s">
        <v>2229</v>
      </c>
      <c r="D2247" s="207" t="s">
        <v>155</v>
      </c>
      <c r="E2247" s="208" t="s">
        <v>2230</v>
      </c>
      <c r="F2247" s="209" t="s">
        <v>2231</v>
      </c>
      <c r="G2247" s="210" t="s">
        <v>371</v>
      </c>
      <c r="H2247" s="211">
        <v>40</v>
      </c>
      <c r="I2247" s="212"/>
      <c r="J2247" s="213">
        <f>ROUND(I2247*H2247,2)</f>
        <v>0</v>
      </c>
      <c r="K2247" s="209" t="s">
        <v>159</v>
      </c>
      <c r="L2247" s="47"/>
      <c r="M2247" s="214" t="s">
        <v>19</v>
      </c>
      <c r="N2247" s="215" t="s">
        <v>40</v>
      </c>
      <c r="O2247" s="87"/>
      <c r="P2247" s="216">
        <f>O2247*H2247</f>
        <v>0</v>
      </c>
      <c r="Q2247" s="216">
        <v>0</v>
      </c>
      <c r="R2247" s="216">
        <f>Q2247*H2247</f>
        <v>0</v>
      </c>
      <c r="S2247" s="216">
        <v>0</v>
      </c>
      <c r="T2247" s="217">
        <f>S2247*H2247</f>
        <v>0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18" t="s">
        <v>252</v>
      </c>
      <c r="AT2247" s="218" t="s">
        <v>155</v>
      </c>
      <c r="AU2247" s="218" t="s">
        <v>79</v>
      </c>
      <c r="AY2247" s="20" t="s">
        <v>153</v>
      </c>
      <c r="BE2247" s="219">
        <f>IF(N2247="základní",J2247,0)</f>
        <v>0</v>
      </c>
      <c r="BF2247" s="219">
        <f>IF(N2247="snížená",J2247,0)</f>
        <v>0</v>
      </c>
      <c r="BG2247" s="219">
        <f>IF(N2247="zákl. přenesená",J2247,0)</f>
        <v>0</v>
      </c>
      <c r="BH2247" s="219">
        <f>IF(N2247="sníž. přenesená",J2247,0)</f>
        <v>0</v>
      </c>
      <c r="BI2247" s="219">
        <f>IF(N2247="nulová",J2247,0)</f>
        <v>0</v>
      </c>
      <c r="BJ2247" s="20" t="s">
        <v>77</v>
      </c>
      <c r="BK2247" s="219">
        <f>ROUND(I2247*H2247,2)</f>
        <v>0</v>
      </c>
      <c r="BL2247" s="20" t="s">
        <v>252</v>
      </c>
      <c r="BM2247" s="218" t="s">
        <v>2232</v>
      </c>
    </row>
    <row r="2248" s="2" customFormat="1">
      <c r="A2248" s="41"/>
      <c r="B2248" s="42"/>
      <c r="C2248" s="43"/>
      <c r="D2248" s="220" t="s">
        <v>162</v>
      </c>
      <c r="E2248" s="43"/>
      <c r="F2248" s="221" t="s">
        <v>2233</v>
      </c>
      <c r="G2248" s="43"/>
      <c r="H2248" s="43"/>
      <c r="I2248" s="222"/>
      <c r="J2248" s="43"/>
      <c r="K2248" s="43"/>
      <c r="L2248" s="47"/>
      <c r="M2248" s="223"/>
      <c r="N2248" s="224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162</v>
      </c>
      <c r="AU2248" s="20" t="s">
        <v>79</v>
      </c>
    </row>
    <row r="2249" s="2" customFormat="1" ht="16.5" customHeight="1">
      <c r="A2249" s="41"/>
      <c r="B2249" s="42"/>
      <c r="C2249" s="207" t="s">
        <v>2234</v>
      </c>
      <c r="D2249" s="207" t="s">
        <v>155</v>
      </c>
      <c r="E2249" s="208" t="s">
        <v>2235</v>
      </c>
      <c r="F2249" s="209" t="s">
        <v>2236</v>
      </c>
      <c r="G2249" s="210" t="s">
        <v>158</v>
      </c>
      <c r="H2249" s="211">
        <v>192.33000000000001</v>
      </c>
      <c r="I2249" s="212"/>
      <c r="J2249" s="213">
        <f>ROUND(I2249*H2249,2)</f>
        <v>0</v>
      </c>
      <c r="K2249" s="209" t="s">
        <v>159</v>
      </c>
      <c r="L2249" s="47"/>
      <c r="M2249" s="214" t="s">
        <v>19</v>
      </c>
      <c r="N2249" s="215" t="s">
        <v>40</v>
      </c>
      <c r="O2249" s="87"/>
      <c r="P2249" s="216">
        <f>O2249*H2249</f>
        <v>0</v>
      </c>
      <c r="Q2249" s="216">
        <v>5.0000000000000002E-05</v>
      </c>
      <c r="R2249" s="216">
        <f>Q2249*H2249</f>
        <v>0.0096165000000000018</v>
      </c>
      <c r="S2249" s="216">
        <v>0</v>
      </c>
      <c r="T2249" s="217">
        <f>S2249*H2249</f>
        <v>0</v>
      </c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R2249" s="218" t="s">
        <v>252</v>
      </c>
      <c r="AT2249" s="218" t="s">
        <v>155</v>
      </c>
      <c r="AU2249" s="218" t="s">
        <v>79</v>
      </c>
      <c r="AY2249" s="20" t="s">
        <v>153</v>
      </c>
      <c r="BE2249" s="219">
        <f>IF(N2249="základní",J2249,0)</f>
        <v>0</v>
      </c>
      <c r="BF2249" s="219">
        <f>IF(N2249="snížená",J2249,0)</f>
        <v>0</v>
      </c>
      <c r="BG2249" s="219">
        <f>IF(N2249="zákl. přenesená",J2249,0)</f>
        <v>0</v>
      </c>
      <c r="BH2249" s="219">
        <f>IF(N2249="sníž. přenesená",J2249,0)</f>
        <v>0</v>
      </c>
      <c r="BI2249" s="219">
        <f>IF(N2249="nulová",J2249,0)</f>
        <v>0</v>
      </c>
      <c r="BJ2249" s="20" t="s">
        <v>77</v>
      </c>
      <c r="BK2249" s="219">
        <f>ROUND(I2249*H2249,2)</f>
        <v>0</v>
      </c>
      <c r="BL2249" s="20" t="s">
        <v>252</v>
      </c>
      <c r="BM2249" s="218" t="s">
        <v>2237</v>
      </c>
    </row>
    <row r="2250" s="2" customFormat="1">
      <c r="A2250" s="41"/>
      <c r="B2250" s="42"/>
      <c r="C2250" s="43"/>
      <c r="D2250" s="220" t="s">
        <v>162</v>
      </c>
      <c r="E2250" s="43"/>
      <c r="F2250" s="221" t="s">
        <v>2238</v>
      </c>
      <c r="G2250" s="43"/>
      <c r="H2250" s="43"/>
      <c r="I2250" s="222"/>
      <c r="J2250" s="43"/>
      <c r="K2250" s="43"/>
      <c r="L2250" s="47"/>
      <c r="M2250" s="223"/>
      <c r="N2250" s="224"/>
      <c r="O2250" s="87"/>
      <c r="P2250" s="87"/>
      <c r="Q2250" s="87"/>
      <c r="R2250" s="87"/>
      <c r="S2250" s="87"/>
      <c r="T2250" s="88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T2250" s="20" t="s">
        <v>162</v>
      </c>
      <c r="AU2250" s="20" t="s">
        <v>79</v>
      </c>
    </row>
    <row r="2251" s="14" customFormat="1">
      <c r="A2251" s="14"/>
      <c r="B2251" s="236"/>
      <c r="C2251" s="237"/>
      <c r="D2251" s="227" t="s">
        <v>164</v>
      </c>
      <c r="E2251" s="238" t="s">
        <v>19</v>
      </c>
      <c r="F2251" s="239" t="s">
        <v>2128</v>
      </c>
      <c r="G2251" s="237"/>
      <c r="H2251" s="240">
        <v>192.33000000000001</v>
      </c>
      <c r="I2251" s="241"/>
      <c r="J2251" s="237"/>
      <c r="K2251" s="237"/>
      <c r="L2251" s="242"/>
      <c r="M2251" s="243"/>
      <c r="N2251" s="244"/>
      <c r="O2251" s="244"/>
      <c r="P2251" s="244"/>
      <c r="Q2251" s="244"/>
      <c r="R2251" s="244"/>
      <c r="S2251" s="244"/>
      <c r="T2251" s="245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46" t="s">
        <v>164</v>
      </c>
      <c r="AU2251" s="246" t="s">
        <v>79</v>
      </c>
      <c r="AV2251" s="14" t="s">
        <v>79</v>
      </c>
      <c r="AW2251" s="14" t="s">
        <v>31</v>
      </c>
      <c r="AX2251" s="14" t="s">
        <v>69</v>
      </c>
      <c r="AY2251" s="246" t="s">
        <v>153</v>
      </c>
    </row>
    <row r="2252" s="15" customFormat="1">
      <c r="A2252" s="15"/>
      <c r="B2252" s="247"/>
      <c r="C2252" s="248"/>
      <c r="D2252" s="227" t="s">
        <v>164</v>
      </c>
      <c r="E2252" s="249" t="s">
        <v>19</v>
      </c>
      <c r="F2252" s="250" t="s">
        <v>167</v>
      </c>
      <c r="G2252" s="248"/>
      <c r="H2252" s="251">
        <v>192.33000000000001</v>
      </c>
      <c r="I2252" s="252"/>
      <c r="J2252" s="248"/>
      <c r="K2252" s="248"/>
      <c r="L2252" s="253"/>
      <c r="M2252" s="254"/>
      <c r="N2252" s="255"/>
      <c r="O2252" s="255"/>
      <c r="P2252" s="255"/>
      <c r="Q2252" s="255"/>
      <c r="R2252" s="255"/>
      <c r="S2252" s="255"/>
      <c r="T2252" s="256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57" t="s">
        <v>164</v>
      </c>
      <c r="AU2252" s="257" t="s">
        <v>79</v>
      </c>
      <c r="AV2252" s="15" t="s">
        <v>160</v>
      </c>
      <c r="AW2252" s="15" t="s">
        <v>31</v>
      </c>
      <c r="AX2252" s="15" t="s">
        <v>77</v>
      </c>
      <c r="AY2252" s="257" t="s">
        <v>153</v>
      </c>
    </row>
    <row r="2253" s="2" customFormat="1" ht="24.15" customHeight="1">
      <c r="A2253" s="41"/>
      <c r="B2253" s="42"/>
      <c r="C2253" s="207" t="s">
        <v>2239</v>
      </c>
      <c r="D2253" s="207" t="s">
        <v>155</v>
      </c>
      <c r="E2253" s="208" t="s">
        <v>2240</v>
      </c>
      <c r="F2253" s="209" t="s">
        <v>2241</v>
      </c>
      <c r="G2253" s="210" t="s">
        <v>225</v>
      </c>
      <c r="H2253" s="211">
        <v>6.7309999999999999</v>
      </c>
      <c r="I2253" s="212"/>
      <c r="J2253" s="213">
        <f>ROUND(I2253*H2253,2)</f>
        <v>0</v>
      </c>
      <c r="K2253" s="209" t="s">
        <v>159</v>
      </c>
      <c r="L2253" s="47"/>
      <c r="M2253" s="214" t="s">
        <v>19</v>
      </c>
      <c r="N2253" s="215" t="s">
        <v>40</v>
      </c>
      <c r="O2253" s="87"/>
      <c r="P2253" s="216">
        <f>O2253*H2253</f>
        <v>0</v>
      </c>
      <c r="Q2253" s="216">
        <v>0</v>
      </c>
      <c r="R2253" s="216">
        <f>Q2253*H2253</f>
        <v>0</v>
      </c>
      <c r="S2253" s="216">
        <v>0</v>
      </c>
      <c r="T2253" s="217">
        <f>S2253*H2253</f>
        <v>0</v>
      </c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R2253" s="218" t="s">
        <v>252</v>
      </c>
      <c r="AT2253" s="218" t="s">
        <v>155</v>
      </c>
      <c r="AU2253" s="218" t="s">
        <v>79</v>
      </c>
      <c r="AY2253" s="20" t="s">
        <v>153</v>
      </c>
      <c r="BE2253" s="219">
        <f>IF(N2253="základní",J2253,0)</f>
        <v>0</v>
      </c>
      <c r="BF2253" s="219">
        <f>IF(N2253="snížená",J2253,0)</f>
        <v>0</v>
      </c>
      <c r="BG2253" s="219">
        <f>IF(N2253="zákl. přenesená",J2253,0)</f>
        <v>0</v>
      </c>
      <c r="BH2253" s="219">
        <f>IF(N2253="sníž. přenesená",J2253,0)</f>
        <v>0</v>
      </c>
      <c r="BI2253" s="219">
        <f>IF(N2253="nulová",J2253,0)</f>
        <v>0</v>
      </c>
      <c r="BJ2253" s="20" t="s">
        <v>77</v>
      </c>
      <c r="BK2253" s="219">
        <f>ROUND(I2253*H2253,2)</f>
        <v>0</v>
      </c>
      <c r="BL2253" s="20" t="s">
        <v>252</v>
      </c>
      <c r="BM2253" s="218" t="s">
        <v>2242</v>
      </c>
    </row>
    <row r="2254" s="2" customFormat="1">
      <c r="A2254" s="41"/>
      <c r="B2254" s="42"/>
      <c r="C2254" s="43"/>
      <c r="D2254" s="220" t="s">
        <v>162</v>
      </c>
      <c r="E2254" s="43"/>
      <c r="F2254" s="221" t="s">
        <v>2243</v>
      </c>
      <c r="G2254" s="43"/>
      <c r="H2254" s="43"/>
      <c r="I2254" s="222"/>
      <c r="J2254" s="43"/>
      <c r="K2254" s="43"/>
      <c r="L2254" s="47"/>
      <c r="M2254" s="223"/>
      <c r="N2254" s="224"/>
      <c r="O2254" s="87"/>
      <c r="P2254" s="87"/>
      <c r="Q2254" s="87"/>
      <c r="R2254" s="87"/>
      <c r="S2254" s="87"/>
      <c r="T2254" s="88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T2254" s="20" t="s">
        <v>162</v>
      </c>
      <c r="AU2254" s="20" t="s">
        <v>79</v>
      </c>
    </row>
    <row r="2255" s="2" customFormat="1" ht="37.8" customHeight="1">
      <c r="A2255" s="41"/>
      <c r="B2255" s="42"/>
      <c r="C2255" s="207" t="s">
        <v>2244</v>
      </c>
      <c r="D2255" s="207" t="s">
        <v>155</v>
      </c>
      <c r="E2255" s="208" t="s">
        <v>2245</v>
      </c>
      <c r="F2255" s="209" t="s">
        <v>2246</v>
      </c>
      <c r="G2255" s="210" t="s">
        <v>225</v>
      </c>
      <c r="H2255" s="211">
        <v>6.7309999999999999</v>
      </c>
      <c r="I2255" s="212"/>
      <c r="J2255" s="213">
        <f>ROUND(I2255*H2255,2)</f>
        <v>0</v>
      </c>
      <c r="K2255" s="209" t="s">
        <v>159</v>
      </c>
      <c r="L2255" s="47"/>
      <c r="M2255" s="214" t="s">
        <v>19</v>
      </c>
      <c r="N2255" s="215" t="s">
        <v>40</v>
      </c>
      <c r="O2255" s="87"/>
      <c r="P2255" s="216">
        <f>O2255*H2255</f>
        <v>0</v>
      </c>
      <c r="Q2255" s="216">
        <v>0</v>
      </c>
      <c r="R2255" s="216">
        <f>Q2255*H2255</f>
        <v>0</v>
      </c>
      <c r="S2255" s="216">
        <v>0</v>
      </c>
      <c r="T2255" s="217">
        <f>S2255*H2255</f>
        <v>0</v>
      </c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R2255" s="218" t="s">
        <v>252</v>
      </c>
      <c r="AT2255" s="218" t="s">
        <v>155</v>
      </c>
      <c r="AU2255" s="218" t="s">
        <v>79</v>
      </c>
      <c r="AY2255" s="20" t="s">
        <v>153</v>
      </c>
      <c r="BE2255" s="219">
        <f>IF(N2255="základní",J2255,0)</f>
        <v>0</v>
      </c>
      <c r="BF2255" s="219">
        <f>IF(N2255="snížená",J2255,0)</f>
        <v>0</v>
      </c>
      <c r="BG2255" s="219">
        <f>IF(N2255="zákl. přenesená",J2255,0)</f>
        <v>0</v>
      </c>
      <c r="BH2255" s="219">
        <f>IF(N2255="sníž. přenesená",J2255,0)</f>
        <v>0</v>
      </c>
      <c r="BI2255" s="219">
        <f>IF(N2255="nulová",J2255,0)</f>
        <v>0</v>
      </c>
      <c r="BJ2255" s="20" t="s">
        <v>77</v>
      </c>
      <c r="BK2255" s="219">
        <f>ROUND(I2255*H2255,2)</f>
        <v>0</v>
      </c>
      <c r="BL2255" s="20" t="s">
        <v>252</v>
      </c>
      <c r="BM2255" s="218" t="s">
        <v>2247</v>
      </c>
    </row>
    <row r="2256" s="2" customFormat="1">
      <c r="A2256" s="41"/>
      <c r="B2256" s="42"/>
      <c r="C2256" s="43"/>
      <c r="D2256" s="220" t="s">
        <v>162</v>
      </c>
      <c r="E2256" s="43"/>
      <c r="F2256" s="221" t="s">
        <v>2248</v>
      </c>
      <c r="G2256" s="43"/>
      <c r="H2256" s="43"/>
      <c r="I2256" s="222"/>
      <c r="J2256" s="43"/>
      <c r="K2256" s="43"/>
      <c r="L2256" s="47"/>
      <c r="M2256" s="223"/>
      <c r="N2256" s="224"/>
      <c r="O2256" s="87"/>
      <c r="P2256" s="87"/>
      <c r="Q2256" s="87"/>
      <c r="R2256" s="87"/>
      <c r="S2256" s="87"/>
      <c r="T2256" s="88"/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T2256" s="20" t="s">
        <v>162</v>
      </c>
      <c r="AU2256" s="20" t="s">
        <v>79</v>
      </c>
    </row>
    <row r="2257" s="12" customFormat="1" ht="22.8" customHeight="1">
      <c r="A2257" s="12"/>
      <c r="B2257" s="191"/>
      <c r="C2257" s="192"/>
      <c r="D2257" s="193" t="s">
        <v>68</v>
      </c>
      <c r="E2257" s="205" t="s">
        <v>2249</v>
      </c>
      <c r="F2257" s="205" t="s">
        <v>2250</v>
      </c>
      <c r="G2257" s="192"/>
      <c r="H2257" s="192"/>
      <c r="I2257" s="195"/>
      <c r="J2257" s="206">
        <f>BK2257</f>
        <v>0</v>
      </c>
      <c r="K2257" s="192"/>
      <c r="L2257" s="197"/>
      <c r="M2257" s="198"/>
      <c r="N2257" s="199"/>
      <c r="O2257" s="199"/>
      <c r="P2257" s="200">
        <f>SUM(P2258:P2306)</f>
        <v>0</v>
      </c>
      <c r="Q2257" s="199"/>
      <c r="R2257" s="200">
        <f>SUM(R2258:R2306)</f>
        <v>0.45400029999999997</v>
      </c>
      <c r="S2257" s="199"/>
      <c r="T2257" s="201">
        <f>SUM(T2258:T2306)</f>
        <v>0</v>
      </c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R2257" s="202" t="s">
        <v>79</v>
      </c>
      <c r="AT2257" s="203" t="s">
        <v>68</v>
      </c>
      <c r="AU2257" s="203" t="s">
        <v>77</v>
      </c>
      <c r="AY2257" s="202" t="s">
        <v>153</v>
      </c>
      <c r="BK2257" s="204">
        <f>SUM(BK2258:BK2306)</f>
        <v>0</v>
      </c>
    </row>
    <row r="2258" s="2" customFormat="1" ht="16.5" customHeight="1">
      <c r="A2258" s="41"/>
      <c r="B2258" s="42"/>
      <c r="C2258" s="207" t="s">
        <v>2251</v>
      </c>
      <c r="D2258" s="207" t="s">
        <v>155</v>
      </c>
      <c r="E2258" s="208" t="s">
        <v>2252</v>
      </c>
      <c r="F2258" s="209" t="s">
        <v>2253</v>
      </c>
      <c r="G2258" s="210" t="s">
        <v>158</v>
      </c>
      <c r="H2258" s="211">
        <v>43.790999999999997</v>
      </c>
      <c r="I2258" s="212"/>
      <c r="J2258" s="213">
        <f>ROUND(I2258*H2258,2)</f>
        <v>0</v>
      </c>
      <c r="K2258" s="209" t="s">
        <v>19</v>
      </c>
      <c r="L2258" s="47"/>
      <c r="M2258" s="214" t="s">
        <v>19</v>
      </c>
      <c r="N2258" s="215" t="s">
        <v>40</v>
      </c>
      <c r="O2258" s="87"/>
      <c r="P2258" s="216">
        <f>O2258*H2258</f>
        <v>0</v>
      </c>
      <c r="Q2258" s="216">
        <v>0</v>
      </c>
      <c r="R2258" s="216">
        <f>Q2258*H2258</f>
        <v>0</v>
      </c>
      <c r="S2258" s="216">
        <v>0</v>
      </c>
      <c r="T2258" s="217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18" t="s">
        <v>252</v>
      </c>
      <c r="AT2258" s="218" t="s">
        <v>155</v>
      </c>
      <c r="AU2258" s="218" t="s">
        <v>79</v>
      </c>
      <c r="AY2258" s="20" t="s">
        <v>153</v>
      </c>
      <c r="BE2258" s="219">
        <f>IF(N2258="základní",J2258,0)</f>
        <v>0</v>
      </c>
      <c r="BF2258" s="219">
        <f>IF(N2258="snížená",J2258,0)</f>
        <v>0</v>
      </c>
      <c r="BG2258" s="219">
        <f>IF(N2258="zákl. přenesená",J2258,0)</f>
        <v>0</v>
      </c>
      <c r="BH2258" s="219">
        <f>IF(N2258="sníž. přenesená",J2258,0)</f>
        <v>0</v>
      </c>
      <c r="BI2258" s="219">
        <f>IF(N2258="nulová",J2258,0)</f>
        <v>0</v>
      </c>
      <c r="BJ2258" s="20" t="s">
        <v>77</v>
      </c>
      <c r="BK2258" s="219">
        <f>ROUND(I2258*H2258,2)</f>
        <v>0</v>
      </c>
      <c r="BL2258" s="20" t="s">
        <v>252</v>
      </c>
      <c r="BM2258" s="218" t="s">
        <v>2254</v>
      </c>
    </row>
    <row r="2259" s="13" customFormat="1">
      <c r="A2259" s="13"/>
      <c r="B2259" s="225"/>
      <c r="C2259" s="226"/>
      <c r="D2259" s="227" t="s">
        <v>164</v>
      </c>
      <c r="E2259" s="228" t="s">
        <v>19</v>
      </c>
      <c r="F2259" s="229" t="s">
        <v>2255</v>
      </c>
      <c r="G2259" s="226"/>
      <c r="H2259" s="228" t="s">
        <v>19</v>
      </c>
      <c r="I2259" s="230"/>
      <c r="J2259" s="226"/>
      <c r="K2259" s="226"/>
      <c r="L2259" s="231"/>
      <c r="M2259" s="232"/>
      <c r="N2259" s="233"/>
      <c r="O2259" s="233"/>
      <c r="P2259" s="233"/>
      <c r="Q2259" s="233"/>
      <c r="R2259" s="233"/>
      <c r="S2259" s="233"/>
      <c r="T2259" s="23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5" t="s">
        <v>164</v>
      </c>
      <c r="AU2259" s="235" t="s">
        <v>79</v>
      </c>
      <c r="AV2259" s="13" t="s">
        <v>77</v>
      </c>
      <c r="AW2259" s="13" t="s">
        <v>31</v>
      </c>
      <c r="AX2259" s="13" t="s">
        <v>69</v>
      </c>
      <c r="AY2259" s="235" t="s">
        <v>153</v>
      </c>
    </row>
    <row r="2260" s="14" customFormat="1">
      <c r="A2260" s="14"/>
      <c r="B2260" s="236"/>
      <c r="C2260" s="237"/>
      <c r="D2260" s="227" t="s">
        <v>164</v>
      </c>
      <c r="E2260" s="238" t="s">
        <v>19</v>
      </c>
      <c r="F2260" s="239" t="s">
        <v>2256</v>
      </c>
      <c r="G2260" s="237"/>
      <c r="H2260" s="240">
        <v>8.1489999999999991</v>
      </c>
      <c r="I2260" s="241"/>
      <c r="J2260" s="237"/>
      <c r="K2260" s="237"/>
      <c r="L2260" s="242"/>
      <c r="M2260" s="243"/>
      <c r="N2260" s="244"/>
      <c r="O2260" s="244"/>
      <c r="P2260" s="244"/>
      <c r="Q2260" s="244"/>
      <c r="R2260" s="244"/>
      <c r="S2260" s="244"/>
      <c r="T2260" s="245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46" t="s">
        <v>164</v>
      </c>
      <c r="AU2260" s="246" t="s">
        <v>79</v>
      </c>
      <c r="AV2260" s="14" t="s">
        <v>79</v>
      </c>
      <c r="AW2260" s="14" t="s">
        <v>31</v>
      </c>
      <c r="AX2260" s="14" t="s">
        <v>69</v>
      </c>
      <c r="AY2260" s="246" t="s">
        <v>153</v>
      </c>
    </row>
    <row r="2261" s="14" customFormat="1">
      <c r="A2261" s="14"/>
      <c r="B2261" s="236"/>
      <c r="C2261" s="237"/>
      <c r="D2261" s="227" t="s">
        <v>164</v>
      </c>
      <c r="E2261" s="238" t="s">
        <v>19</v>
      </c>
      <c r="F2261" s="239" t="s">
        <v>2257</v>
      </c>
      <c r="G2261" s="237"/>
      <c r="H2261" s="240">
        <v>6.4480000000000004</v>
      </c>
      <c r="I2261" s="241"/>
      <c r="J2261" s="237"/>
      <c r="K2261" s="237"/>
      <c r="L2261" s="242"/>
      <c r="M2261" s="243"/>
      <c r="N2261" s="244"/>
      <c r="O2261" s="244"/>
      <c r="P2261" s="244"/>
      <c r="Q2261" s="244"/>
      <c r="R2261" s="244"/>
      <c r="S2261" s="244"/>
      <c r="T2261" s="245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46" t="s">
        <v>164</v>
      </c>
      <c r="AU2261" s="246" t="s">
        <v>79</v>
      </c>
      <c r="AV2261" s="14" t="s">
        <v>79</v>
      </c>
      <c r="AW2261" s="14" t="s">
        <v>31</v>
      </c>
      <c r="AX2261" s="14" t="s">
        <v>69</v>
      </c>
      <c r="AY2261" s="246" t="s">
        <v>153</v>
      </c>
    </row>
    <row r="2262" s="13" customFormat="1">
      <c r="A2262" s="13"/>
      <c r="B2262" s="225"/>
      <c r="C2262" s="226"/>
      <c r="D2262" s="227" t="s">
        <v>164</v>
      </c>
      <c r="E2262" s="228" t="s">
        <v>19</v>
      </c>
      <c r="F2262" s="229" t="s">
        <v>2258</v>
      </c>
      <c r="G2262" s="226"/>
      <c r="H2262" s="228" t="s">
        <v>19</v>
      </c>
      <c r="I2262" s="230"/>
      <c r="J2262" s="226"/>
      <c r="K2262" s="226"/>
      <c r="L2262" s="231"/>
      <c r="M2262" s="232"/>
      <c r="N2262" s="233"/>
      <c r="O2262" s="233"/>
      <c r="P2262" s="233"/>
      <c r="Q2262" s="233"/>
      <c r="R2262" s="233"/>
      <c r="S2262" s="233"/>
      <c r="T2262" s="234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35" t="s">
        <v>164</v>
      </c>
      <c r="AU2262" s="235" t="s">
        <v>79</v>
      </c>
      <c r="AV2262" s="13" t="s">
        <v>77</v>
      </c>
      <c r="AW2262" s="13" t="s">
        <v>31</v>
      </c>
      <c r="AX2262" s="13" t="s">
        <v>69</v>
      </c>
      <c r="AY2262" s="235" t="s">
        <v>153</v>
      </c>
    </row>
    <row r="2263" s="14" customFormat="1">
      <c r="A2263" s="14"/>
      <c r="B2263" s="236"/>
      <c r="C2263" s="237"/>
      <c r="D2263" s="227" t="s">
        <v>164</v>
      </c>
      <c r="E2263" s="238" t="s">
        <v>19</v>
      </c>
      <c r="F2263" s="239" t="s">
        <v>2256</v>
      </c>
      <c r="G2263" s="237"/>
      <c r="H2263" s="240">
        <v>8.1489999999999991</v>
      </c>
      <c r="I2263" s="241"/>
      <c r="J2263" s="237"/>
      <c r="K2263" s="237"/>
      <c r="L2263" s="242"/>
      <c r="M2263" s="243"/>
      <c r="N2263" s="244"/>
      <c r="O2263" s="244"/>
      <c r="P2263" s="244"/>
      <c r="Q2263" s="244"/>
      <c r="R2263" s="244"/>
      <c r="S2263" s="244"/>
      <c r="T2263" s="245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46" t="s">
        <v>164</v>
      </c>
      <c r="AU2263" s="246" t="s">
        <v>79</v>
      </c>
      <c r="AV2263" s="14" t="s">
        <v>79</v>
      </c>
      <c r="AW2263" s="14" t="s">
        <v>31</v>
      </c>
      <c r="AX2263" s="14" t="s">
        <v>69</v>
      </c>
      <c r="AY2263" s="246" t="s">
        <v>153</v>
      </c>
    </row>
    <row r="2264" s="14" customFormat="1">
      <c r="A2264" s="14"/>
      <c r="B2264" s="236"/>
      <c r="C2264" s="237"/>
      <c r="D2264" s="227" t="s">
        <v>164</v>
      </c>
      <c r="E2264" s="238" t="s">
        <v>19</v>
      </c>
      <c r="F2264" s="239" t="s">
        <v>2257</v>
      </c>
      <c r="G2264" s="237"/>
      <c r="H2264" s="240">
        <v>6.4480000000000004</v>
      </c>
      <c r="I2264" s="241"/>
      <c r="J2264" s="237"/>
      <c r="K2264" s="237"/>
      <c r="L2264" s="242"/>
      <c r="M2264" s="243"/>
      <c r="N2264" s="244"/>
      <c r="O2264" s="244"/>
      <c r="P2264" s="244"/>
      <c r="Q2264" s="244"/>
      <c r="R2264" s="244"/>
      <c r="S2264" s="244"/>
      <c r="T2264" s="245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46" t="s">
        <v>164</v>
      </c>
      <c r="AU2264" s="246" t="s">
        <v>79</v>
      </c>
      <c r="AV2264" s="14" t="s">
        <v>79</v>
      </c>
      <c r="AW2264" s="14" t="s">
        <v>31</v>
      </c>
      <c r="AX2264" s="14" t="s">
        <v>69</v>
      </c>
      <c r="AY2264" s="246" t="s">
        <v>153</v>
      </c>
    </row>
    <row r="2265" s="13" customFormat="1">
      <c r="A2265" s="13"/>
      <c r="B2265" s="225"/>
      <c r="C2265" s="226"/>
      <c r="D2265" s="227" t="s">
        <v>164</v>
      </c>
      <c r="E2265" s="228" t="s">
        <v>19</v>
      </c>
      <c r="F2265" s="229" t="s">
        <v>2259</v>
      </c>
      <c r="G2265" s="226"/>
      <c r="H2265" s="228" t="s">
        <v>19</v>
      </c>
      <c r="I2265" s="230"/>
      <c r="J2265" s="226"/>
      <c r="K2265" s="226"/>
      <c r="L2265" s="231"/>
      <c r="M2265" s="232"/>
      <c r="N2265" s="233"/>
      <c r="O2265" s="233"/>
      <c r="P2265" s="233"/>
      <c r="Q2265" s="233"/>
      <c r="R2265" s="233"/>
      <c r="S2265" s="233"/>
      <c r="T2265" s="234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35" t="s">
        <v>164</v>
      </c>
      <c r="AU2265" s="235" t="s">
        <v>79</v>
      </c>
      <c r="AV2265" s="13" t="s">
        <v>77</v>
      </c>
      <c r="AW2265" s="13" t="s">
        <v>31</v>
      </c>
      <c r="AX2265" s="13" t="s">
        <v>69</v>
      </c>
      <c r="AY2265" s="235" t="s">
        <v>153</v>
      </c>
    </row>
    <row r="2266" s="14" customFormat="1">
      <c r="A2266" s="14"/>
      <c r="B2266" s="236"/>
      <c r="C2266" s="237"/>
      <c r="D2266" s="227" t="s">
        <v>164</v>
      </c>
      <c r="E2266" s="238" t="s">
        <v>19</v>
      </c>
      <c r="F2266" s="239" t="s">
        <v>2256</v>
      </c>
      <c r="G2266" s="237"/>
      <c r="H2266" s="240">
        <v>8.1489999999999991</v>
      </c>
      <c r="I2266" s="241"/>
      <c r="J2266" s="237"/>
      <c r="K2266" s="237"/>
      <c r="L2266" s="242"/>
      <c r="M2266" s="243"/>
      <c r="N2266" s="244"/>
      <c r="O2266" s="244"/>
      <c r="P2266" s="244"/>
      <c r="Q2266" s="244"/>
      <c r="R2266" s="244"/>
      <c r="S2266" s="244"/>
      <c r="T2266" s="245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46" t="s">
        <v>164</v>
      </c>
      <c r="AU2266" s="246" t="s">
        <v>79</v>
      </c>
      <c r="AV2266" s="14" t="s">
        <v>79</v>
      </c>
      <c r="AW2266" s="14" t="s">
        <v>31</v>
      </c>
      <c r="AX2266" s="14" t="s">
        <v>69</v>
      </c>
      <c r="AY2266" s="246" t="s">
        <v>153</v>
      </c>
    </row>
    <row r="2267" s="14" customFormat="1">
      <c r="A2267" s="14"/>
      <c r="B2267" s="236"/>
      <c r="C2267" s="237"/>
      <c r="D2267" s="227" t="s">
        <v>164</v>
      </c>
      <c r="E2267" s="238" t="s">
        <v>19</v>
      </c>
      <c r="F2267" s="239" t="s">
        <v>2257</v>
      </c>
      <c r="G2267" s="237"/>
      <c r="H2267" s="240">
        <v>6.4480000000000004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6" t="s">
        <v>164</v>
      </c>
      <c r="AU2267" s="246" t="s">
        <v>79</v>
      </c>
      <c r="AV2267" s="14" t="s">
        <v>79</v>
      </c>
      <c r="AW2267" s="14" t="s">
        <v>31</v>
      </c>
      <c r="AX2267" s="14" t="s">
        <v>69</v>
      </c>
      <c r="AY2267" s="246" t="s">
        <v>153</v>
      </c>
    </row>
    <row r="2268" s="15" customFormat="1">
      <c r="A2268" s="15"/>
      <c r="B2268" s="247"/>
      <c r="C2268" s="248"/>
      <c r="D2268" s="227" t="s">
        <v>164</v>
      </c>
      <c r="E2268" s="249" t="s">
        <v>19</v>
      </c>
      <c r="F2268" s="250" t="s">
        <v>167</v>
      </c>
      <c r="G2268" s="248"/>
      <c r="H2268" s="251">
        <v>43.790999999999997</v>
      </c>
      <c r="I2268" s="252"/>
      <c r="J2268" s="248"/>
      <c r="K2268" s="248"/>
      <c r="L2268" s="253"/>
      <c r="M2268" s="254"/>
      <c r="N2268" s="255"/>
      <c r="O2268" s="255"/>
      <c r="P2268" s="255"/>
      <c r="Q2268" s="255"/>
      <c r="R2268" s="255"/>
      <c r="S2268" s="255"/>
      <c r="T2268" s="256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57" t="s">
        <v>164</v>
      </c>
      <c r="AU2268" s="257" t="s">
        <v>79</v>
      </c>
      <c r="AV2268" s="15" t="s">
        <v>160</v>
      </c>
      <c r="AW2268" s="15" t="s">
        <v>31</v>
      </c>
      <c r="AX2268" s="15" t="s">
        <v>77</v>
      </c>
      <c r="AY2268" s="257" t="s">
        <v>153</v>
      </c>
    </row>
    <row r="2269" s="2" customFormat="1" ht="16.5" customHeight="1">
      <c r="A2269" s="41"/>
      <c r="B2269" s="42"/>
      <c r="C2269" s="207" t="s">
        <v>2260</v>
      </c>
      <c r="D2269" s="207" t="s">
        <v>155</v>
      </c>
      <c r="E2269" s="208" t="s">
        <v>2261</v>
      </c>
      <c r="F2269" s="209" t="s">
        <v>2262</v>
      </c>
      <c r="G2269" s="210" t="s">
        <v>158</v>
      </c>
      <c r="H2269" s="211">
        <v>94.870000000000005</v>
      </c>
      <c r="I2269" s="212"/>
      <c r="J2269" s="213">
        <f>ROUND(I2269*H2269,2)</f>
        <v>0</v>
      </c>
      <c r="K2269" s="209" t="s">
        <v>159</v>
      </c>
      <c r="L2269" s="47"/>
      <c r="M2269" s="214" t="s">
        <v>19</v>
      </c>
      <c r="N2269" s="215" t="s">
        <v>40</v>
      </c>
      <c r="O2269" s="87"/>
      <c r="P2269" s="216">
        <f>O2269*H2269</f>
        <v>0</v>
      </c>
      <c r="Q2269" s="216">
        <v>0.00017000000000000001</v>
      </c>
      <c r="R2269" s="216">
        <f>Q2269*H2269</f>
        <v>0.016127900000000001</v>
      </c>
      <c r="S2269" s="216">
        <v>0</v>
      </c>
      <c r="T2269" s="217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18" t="s">
        <v>252</v>
      </c>
      <c r="AT2269" s="218" t="s">
        <v>155</v>
      </c>
      <c r="AU2269" s="218" t="s">
        <v>79</v>
      </c>
      <c r="AY2269" s="20" t="s">
        <v>153</v>
      </c>
      <c r="BE2269" s="219">
        <f>IF(N2269="základní",J2269,0)</f>
        <v>0</v>
      </c>
      <c r="BF2269" s="219">
        <f>IF(N2269="snížená",J2269,0)</f>
        <v>0</v>
      </c>
      <c r="BG2269" s="219">
        <f>IF(N2269="zákl. přenesená",J2269,0)</f>
        <v>0</v>
      </c>
      <c r="BH2269" s="219">
        <f>IF(N2269="sníž. přenesená",J2269,0)</f>
        <v>0</v>
      </c>
      <c r="BI2269" s="219">
        <f>IF(N2269="nulová",J2269,0)</f>
        <v>0</v>
      </c>
      <c r="BJ2269" s="20" t="s">
        <v>77</v>
      </c>
      <c r="BK2269" s="219">
        <f>ROUND(I2269*H2269,2)</f>
        <v>0</v>
      </c>
      <c r="BL2269" s="20" t="s">
        <v>252</v>
      </c>
      <c r="BM2269" s="218" t="s">
        <v>2263</v>
      </c>
    </row>
    <row r="2270" s="2" customFormat="1">
      <c r="A2270" s="41"/>
      <c r="B2270" s="42"/>
      <c r="C2270" s="43"/>
      <c r="D2270" s="220" t="s">
        <v>162</v>
      </c>
      <c r="E2270" s="43"/>
      <c r="F2270" s="221" t="s">
        <v>2264</v>
      </c>
      <c r="G2270" s="43"/>
      <c r="H2270" s="43"/>
      <c r="I2270" s="222"/>
      <c r="J2270" s="43"/>
      <c r="K2270" s="43"/>
      <c r="L2270" s="47"/>
      <c r="M2270" s="223"/>
      <c r="N2270" s="224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162</v>
      </c>
      <c r="AU2270" s="20" t="s">
        <v>79</v>
      </c>
    </row>
    <row r="2271" s="13" customFormat="1">
      <c r="A2271" s="13"/>
      <c r="B2271" s="225"/>
      <c r="C2271" s="226"/>
      <c r="D2271" s="227" t="s">
        <v>164</v>
      </c>
      <c r="E2271" s="228" t="s">
        <v>19</v>
      </c>
      <c r="F2271" s="229" t="s">
        <v>2265</v>
      </c>
      <c r="G2271" s="226"/>
      <c r="H2271" s="228" t="s">
        <v>19</v>
      </c>
      <c r="I2271" s="230"/>
      <c r="J2271" s="226"/>
      <c r="K2271" s="226"/>
      <c r="L2271" s="231"/>
      <c r="M2271" s="232"/>
      <c r="N2271" s="233"/>
      <c r="O2271" s="233"/>
      <c r="P2271" s="233"/>
      <c r="Q2271" s="233"/>
      <c r="R2271" s="233"/>
      <c r="S2271" s="233"/>
      <c r="T2271" s="234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35" t="s">
        <v>164</v>
      </c>
      <c r="AU2271" s="235" t="s">
        <v>79</v>
      </c>
      <c r="AV2271" s="13" t="s">
        <v>77</v>
      </c>
      <c r="AW2271" s="13" t="s">
        <v>31</v>
      </c>
      <c r="AX2271" s="13" t="s">
        <v>69</v>
      </c>
      <c r="AY2271" s="235" t="s">
        <v>153</v>
      </c>
    </row>
    <row r="2272" s="14" customFormat="1">
      <c r="A2272" s="14"/>
      <c r="B2272" s="236"/>
      <c r="C2272" s="237"/>
      <c r="D2272" s="227" t="s">
        <v>164</v>
      </c>
      <c r="E2272" s="238" t="s">
        <v>19</v>
      </c>
      <c r="F2272" s="239" t="s">
        <v>2266</v>
      </c>
      <c r="G2272" s="237"/>
      <c r="H2272" s="240">
        <v>49.5</v>
      </c>
      <c r="I2272" s="241"/>
      <c r="J2272" s="237"/>
      <c r="K2272" s="237"/>
      <c r="L2272" s="242"/>
      <c r="M2272" s="243"/>
      <c r="N2272" s="244"/>
      <c r="O2272" s="244"/>
      <c r="P2272" s="244"/>
      <c r="Q2272" s="244"/>
      <c r="R2272" s="244"/>
      <c r="S2272" s="244"/>
      <c r="T2272" s="245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46" t="s">
        <v>164</v>
      </c>
      <c r="AU2272" s="246" t="s">
        <v>79</v>
      </c>
      <c r="AV2272" s="14" t="s">
        <v>79</v>
      </c>
      <c r="AW2272" s="14" t="s">
        <v>31</v>
      </c>
      <c r="AX2272" s="14" t="s">
        <v>69</v>
      </c>
      <c r="AY2272" s="246" t="s">
        <v>153</v>
      </c>
    </row>
    <row r="2273" s="13" customFormat="1">
      <c r="A2273" s="13"/>
      <c r="B2273" s="225"/>
      <c r="C2273" s="226"/>
      <c r="D2273" s="227" t="s">
        <v>164</v>
      </c>
      <c r="E2273" s="228" t="s">
        <v>19</v>
      </c>
      <c r="F2273" s="229" t="s">
        <v>2267</v>
      </c>
      <c r="G2273" s="226"/>
      <c r="H2273" s="228" t="s">
        <v>19</v>
      </c>
      <c r="I2273" s="230"/>
      <c r="J2273" s="226"/>
      <c r="K2273" s="226"/>
      <c r="L2273" s="231"/>
      <c r="M2273" s="232"/>
      <c r="N2273" s="233"/>
      <c r="O2273" s="233"/>
      <c r="P2273" s="233"/>
      <c r="Q2273" s="233"/>
      <c r="R2273" s="233"/>
      <c r="S2273" s="233"/>
      <c r="T2273" s="234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5" t="s">
        <v>164</v>
      </c>
      <c r="AU2273" s="235" t="s">
        <v>79</v>
      </c>
      <c r="AV2273" s="13" t="s">
        <v>77</v>
      </c>
      <c r="AW2273" s="13" t="s">
        <v>31</v>
      </c>
      <c r="AX2273" s="13" t="s">
        <v>69</v>
      </c>
      <c r="AY2273" s="235" t="s">
        <v>153</v>
      </c>
    </row>
    <row r="2274" s="13" customFormat="1">
      <c r="A2274" s="13"/>
      <c r="B2274" s="225"/>
      <c r="C2274" s="226"/>
      <c r="D2274" s="227" t="s">
        <v>164</v>
      </c>
      <c r="E2274" s="228" t="s">
        <v>19</v>
      </c>
      <c r="F2274" s="229" t="s">
        <v>2268</v>
      </c>
      <c r="G2274" s="226"/>
      <c r="H2274" s="228" t="s">
        <v>19</v>
      </c>
      <c r="I2274" s="230"/>
      <c r="J2274" s="226"/>
      <c r="K2274" s="226"/>
      <c r="L2274" s="231"/>
      <c r="M2274" s="232"/>
      <c r="N2274" s="233"/>
      <c r="O2274" s="233"/>
      <c r="P2274" s="233"/>
      <c r="Q2274" s="233"/>
      <c r="R2274" s="233"/>
      <c r="S2274" s="233"/>
      <c r="T2274" s="234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35" t="s">
        <v>164</v>
      </c>
      <c r="AU2274" s="235" t="s">
        <v>79</v>
      </c>
      <c r="AV2274" s="13" t="s">
        <v>77</v>
      </c>
      <c r="AW2274" s="13" t="s">
        <v>31</v>
      </c>
      <c r="AX2274" s="13" t="s">
        <v>69</v>
      </c>
      <c r="AY2274" s="235" t="s">
        <v>153</v>
      </c>
    </row>
    <row r="2275" s="14" customFormat="1">
      <c r="A2275" s="14"/>
      <c r="B2275" s="236"/>
      <c r="C2275" s="237"/>
      <c r="D2275" s="227" t="s">
        <v>164</v>
      </c>
      <c r="E2275" s="238" t="s">
        <v>19</v>
      </c>
      <c r="F2275" s="239" t="s">
        <v>2269</v>
      </c>
      <c r="G2275" s="237"/>
      <c r="H2275" s="240">
        <v>43.008000000000003</v>
      </c>
      <c r="I2275" s="241"/>
      <c r="J2275" s="237"/>
      <c r="K2275" s="237"/>
      <c r="L2275" s="242"/>
      <c r="M2275" s="243"/>
      <c r="N2275" s="244"/>
      <c r="O2275" s="244"/>
      <c r="P2275" s="244"/>
      <c r="Q2275" s="244"/>
      <c r="R2275" s="244"/>
      <c r="S2275" s="244"/>
      <c r="T2275" s="245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46" t="s">
        <v>164</v>
      </c>
      <c r="AU2275" s="246" t="s">
        <v>79</v>
      </c>
      <c r="AV2275" s="14" t="s">
        <v>79</v>
      </c>
      <c r="AW2275" s="14" t="s">
        <v>31</v>
      </c>
      <c r="AX2275" s="14" t="s">
        <v>69</v>
      </c>
      <c r="AY2275" s="246" t="s">
        <v>153</v>
      </c>
    </row>
    <row r="2276" s="13" customFormat="1">
      <c r="A2276" s="13"/>
      <c r="B2276" s="225"/>
      <c r="C2276" s="226"/>
      <c r="D2276" s="227" t="s">
        <v>164</v>
      </c>
      <c r="E2276" s="228" t="s">
        <v>19</v>
      </c>
      <c r="F2276" s="229" t="s">
        <v>2270</v>
      </c>
      <c r="G2276" s="226"/>
      <c r="H2276" s="228" t="s">
        <v>19</v>
      </c>
      <c r="I2276" s="230"/>
      <c r="J2276" s="226"/>
      <c r="K2276" s="226"/>
      <c r="L2276" s="231"/>
      <c r="M2276" s="232"/>
      <c r="N2276" s="233"/>
      <c r="O2276" s="233"/>
      <c r="P2276" s="233"/>
      <c r="Q2276" s="233"/>
      <c r="R2276" s="233"/>
      <c r="S2276" s="233"/>
      <c r="T2276" s="234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5" t="s">
        <v>164</v>
      </c>
      <c r="AU2276" s="235" t="s">
        <v>79</v>
      </c>
      <c r="AV2276" s="13" t="s">
        <v>77</v>
      </c>
      <c r="AW2276" s="13" t="s">
        <v>31</v>
      </c>
      <c r="AX2276" s="13" t="s">
        <v>69</v>
      </c>
      <c r="AY2276" s="235" t="s">
        <v>153</v>
      </c>
    </row>
    <row r="2277" s="14" customFormat="1">
      <c r="A2277" s="14"/>
      <c r="B2277" s="236"/>
      <c r="C2277" s="237"/>
      <c r="D2277" s="227" t="s">
        <v>164</v>
      </c>
      <c r="E2277" s="238" t="s">
        <v>19</v>
      </c>
      <c r="F2277" s="239" t="s">
        <v>2271</v>
      </c>
      <c r="G2277" s="237"/>
      <c r="H2277" s="240">
        <v>2.3620000000000001</v>
      </c>
      <c r="I2277" s="241"/>
      <c r="J2277" s="237"/>
      <c r="K2277" s="237"/>
      <c r="L2277" s="242"/>
      <c r="M2277" s="243"/>
      <c r="N2277" s="244"/>
      <c r="O2277" s="244"/>
      <c r="P2277" s="244"/>
      <c r="Q2277" s="244"/>
      <c r="R2277" s="244"/>
      <c r="S2277" s="244"/>
      <c r="T2277" s="245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6" t="s">
        <v>164</v>
      </c>
      <c r="AU2277" s="246" t="s">
        <v>79</v>
      </c>
      <c r="AV2277" s="14" t="s">
        <v>79</v>
      </c>
      <c r="AW2277" s="14" t="s">
        <v>31</v>
      </c>
      <c r="AX2277" s="14" t="s">
        <v>69</v>
      </c>
      <c r="AY2277" s="246" t="s">
        <v>153</v>
      </c>
    </row>
    <row r="2278" s="15" customFormat="1">
      <c r="A2278" s="15"/>
      <c r="B2278" s="247"/>
      <c r="C2278" s="248"/>
      <c r="D2278" s="227" t="s">
        <v>164</v>
      </c>
      <c r="E2278" s="249" t="s">
        <v>19</v>
      </c>
      <c r="F2278" s="250" t="s">
        <v>167</v>
      </c>
      <c r="G2278" s="248"/>
      <c r="H2278" s="251">
        <v>94.870000000000005</v>
      </c>
      <c r="I2278" s="252"/>
      <c r="J2278" s="248"/>
      <c r="K2278" s="248"/>
      <c r="L2278" s="253"/>
      <c r="M2278" s="254"/>
      <c r="N2278" s="255"/>
      <c r="O2278" s="255"/>
      <c r="P2278" s="255"/>
      <c r="Q2278" s="255"/>
      <c r="R2278" s="255"/>
      <c r="S2278" s="255"/>
      <c r="T2278" s="256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T2278" s="257" t="s">
        <v>164</v>
      </c>
      <c r="AU2278" s="257" t="s">
        <v>79</v>
      </c>
      <c r="AV2278" s="15" t="s">
        <v>160</v>
      </c>
      <c r="AW2278" s="15" t="s">
        <v>31</v>
      </c>
      <c r="AX2278" s="15" t="s">
        <v>77</v>
      </c>
      <c r="AY2278" s="257" t="s">
        <v>153</v>
      </c>
    </row>
    <row r="2279" s="2" customFormat="1" ht="16.5" customHeight="1">
      <c r="A2279" s="41"/>
      <c r="B2279" s="42"/>
      <c r="C2279" s="207" t="s">
        <v>2272</v>
      </c>
      <c r="D2279" s="207" t="s">
        <v>155</v>
      </c>
      <c r="E2279" s="208" t="s">
        <v>2273</v>
      </c>
      <c r="F2279" s="209" t="s">
        <v>2274</v>
      </c>
      <c r="G2279" s="210" t="s">
        <v>158</v>
      </c>
      <c r="H2279" s="211">
        <v>49.5</v>
      </c>
      <c r="I2279" s="212"/>
      <c r="J2279" s="213">
        <f>ROUND(I2279*H2279,2)</f>
        <v>0</v>
      </c>
      <c r="K2279" s="209" t="s">
        <v>159</v>
      </c>
      <c r="L2279" s="47"/>
      <c r="M2279" s="214" t="s">
        <v>19</v>
      </c>
      <c r="N2279" s="215" t="s">
        <v>40</v>
      </c>
      <c r="O2279" s="87"/>
      <c r="P2279" s="216">
        <f>O2279*H2279</f>
        <v>0</v>
      </c>
      <c r="Q2279" s="216">
        <v>0.00012</v>
      </c>
      <c r="R2279" s="216">
        <f>Q2279*H2279</f>
        <v>0.00594</v>
      </c>
      <c r="S2279" s="216">
        <v>0</v>
      </c>
      <c r="T2279" s="217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18" t="s">
        <v>252</v>
      </c>
      <c r="AT2279" s="218" t="s">
        <v>155</v>
      </c>
      <c r="AU2279" s="218" t="s">
        <v>79</v>
      </c>
      <c r="AY2279" s="20" t="s">
        <v>153</v>
      </c>
      <c r="BE2279" s="219">
        <f>IF(N2279="základní",J2279,0)</f>
        <v>0</v>
      </c>
      <c r="BF2279" s="219">
        <f>IF(N2279="snížená",J2279,0)</f>
        <v>0</v>
      </c>
      <c r="BG2279" s="219">
        <f>IF(N2279="zákl. přenesená",J2279,0)</f>
        <v>0</v>
      </c>
      <c r="BH2279" s="219">
        <f>IF(N2279="sníž. přenesená",J2279,0)</f>
        <v>0</v>
      </c>
      <c r="BI2279" s="219">
        <f>IF(N2279="nulová",J2279,0)</f>
        <v>0</v>
      </c>
      <c r="BJ2279" s="20" t="s">
        <v>77</v>
      </c>
      <c r="BK2279" s="219">
        <f>ROUND(I2279*H2279,2)</f>
        <v>0</v>
      </c>
      <c r="BL2279" s="20" t="s">
        <v>252</v>
      </c>
      <c r="BM2279" s="218" t="s">
        <v>2275</v>
      </c>
    </row>
    <row r="2280" s="2" customFormat="1">
      <c r="A2280" s="41"/>
      <c r="B2280" s="42"/>
      <c r="C2280" s="43"/>
      <c r="D2280" s="220" t="s">
        <v>162</v>
      </c>
      <c r="E2280" s="43"/>
      <c r="F2280" s="221" t="s">
        <v>2276</v>
      </c>
      <c r="G2280" s="43"/>
      <c r="H2280" s="43"/>
      <c r="I2280" s="222"/>
      <c r="J2280" s="43"/>
      <c r="K2280" s="43"/>
      <c r="L2280" s="47"/>
      <c r="M2280" s="223"/>
      <c r="N2280" s="224"/>
      <c r="O2280" s="87"/>
      <c r="P2280" s="87"/>
      <c r="Q2280" s="87"/>
      <c r="R2280" s="87"/>
      <c r="S2280" s="87"/>
      <c r="T2280" s="88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T2280" s="20" t="s">
        <v>162</v>
      </c>
      <c r="AU2280" s="20" t="s">
        <v>79</v>
      </c>
    </row>
    <row r="2281" s="13" customFormat="1">
      <c r="A2281" s="13"/>
      <c r="B2281" s="225"/>
      <c r="C2281" s="226"/>
      <c r="D2281" s="227" t="s">
        <v>164</v>
      </c>
      <c r="E2281" s="228" t="s">
        <v>19</v>
      </c>
      <c r="F2281" s="229" t="s">
        <v>2265</v>
      </c>
      <c r="G2281" s="226"/>
      <c r="H2281" s="228" t="s">
        <v>19</v>
      </c>
      <c r="I2281" s="230"/>
      <c r="J2281" s="226"/>
      <c r="K2281" s="226"/>
      <c r="L2281" s="231"/>
      <c r="M2281" s="232"/>
      <c r="N2281" s="233"/>
      <c r="O2281" s="233"/>
      <c r="P2281" s="233"/>
      <c r="Q2281" s="233"/>
      <c r="R2281" s="233"/>
      <c r="S2281" s="233"/>
      <c r="T2281" s="23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35" t="s">
        <v>164</v>
      </c>
      <c r="AU2281" s="235" t="s">
        <v>79</v>
      </c>
      <c r="AV2281" s="13" t="s">
        <v>77</v>
      </c>
      <c r="AW2281" s="13" t="s">
        <v>31</v>
      </c>
      <c r="AX2281" s="13" t="s">
        <v>69</v>
      </c>
      <c r="AY2281" s="235" t="s">
        <v>153</v>
      </c>
    </row>
    <row r="2282" s="14" customFormat="1">
      <c r="A2282" s="14"/>
      <c r="B2282" s="236"/>
      <c r="C2282" s="237"/>
      <c r="D2282" s="227" t="s">
        <v>164</v>
      </c>
      <c r="E2282" s="238" t="s">
        <v>19</v>
      </c>
      <c r="F2282" s="239" t="s">
        <v>2266</v>
      </c>
      <c r="G2282" s="237"/>
      <c r="H2282" s="240">
        <v>49.5</v>
      </c>
      <c r="I2282" s="241"/>
      <c r="J2282" s="237"/>
      <c r="K2282" s="237"/>
      <c r="L2282" s="242"/>
      <c r="M2282" s="243"/>
      <c r="N2282" s="244"/>
      <c r="O2282" s="244"/>
      <c r="P2282" s="244"/>
      <c r="Q2282" s="244"/>
      <c r="R2282" s="244"/>
      <c r="S2282" s="244"/>
      <c r="T2282" s="245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46" t="s">
        <v>164</v>
      </c>
      <c r="AU2282" s="246" t="s">
        <v>79</v>
      </c>
      <c r="AV2282" s="14" t="s">
        <v>79</v>
      </c>
      <c r="AW2282" s="14" t="s">
        <v>31</v>
      </c>
      <c r="AX2282" s="14" t="s">
        <v>69</v>
      </c>
      <c r="AY2282" s="246" t="s">
        <v>153</v>
      </c>
    </row>
    <row r="2283" s="15" customFormat="1">
      <c r="A2283" s="15"/>
      <c r="B2283" s="247"/>
      <c r="C2283" s="248"/>
      <c r="D2283" s="227" t="s">
        <v>164</v>
      </c>
      <c r="E2283" s="249" t="s">
        <v>19</v>
      </c>
      <c r="F2283" s="250" t="s">
        <v>167</v>
      </c>
      <c r="G2283" s="248"/>
      <c r="H2283" s="251">
        <v>49.5</v>
      </c>
      <c r="I2283" s="252"/>
      <c r="J2283" s="248"/>
      <c r="K2283" s="248"/>
      <c r="L2283" s="253"/>
      <c r="M2283" s="254"/>
      <c r="N2283" s="255"/>
      <c r="O2283" s="255"/>
      <c r="P2283" s="255"/>
      <c r="Q2283" s="255"/>
      <c r="R2283" s="255"/>
      <c r="S2283" s="255"/>
      <c r="T2283" s="256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57" t="s">
        <v>164</v>
      </c>
      <c r="AU2283" s="257" t="s">
        <v>79</v>
      </c>
      <c r="AV2283" s="15" t="s">
        <v>160</v>
      </c>
      <c r="AW2283" s="15" t="s">
        <v>31</v>
      </c>
      <c r="AX2283" s="15" t="s">
        <v>77</v>
      </c>
      <c r="AY2283" s="257" t="s">
        <v>153</v>
      </c>
    </row>
    <row r="2284" s="2" customFormat="1" ht="16.5" customHeight="1">
      <c r="A2284" s="41"/>
      <c r="B2284" s="42"/>
      <c r="C2284" s="207" t="s">
        <v>2277</v>
      </c>
      <c r="D2284" s="207" t="s">
        <v>155</v>
      </c>
      <c r="E2284" s="208" t="s">
        <v>2278</v>
      </c>
      <c r="F2284" s="209" t="s">
        <v>2279</v>
      </c>
      <c r="G2284" s="210" t="s">
        <v>158</v>
      </c>
      <c r="H2284" s="211">
        <v>49.5</v>
      </c>
      <c r="I2284" s="212"/>
      <c r="J2284" s="213">
        <f>ROUND(I2284*H2284,2)</f>
        <v>0</v>
      </c>
      <c r="K2284" s="209" t="s">
        <v>159</v>
      </c>
      <c r="L2284" s="47"/>
      <c r="M2284" s="214" t="s">
        <v>19</v>
      </c>
      <c r="N2284" s="215" t="s">
        <v>40</v>
      </c>
      <c r="O2284" s="87"/>
      <c r="P2284" s="216">
        <f>O2284*H2284</f>
        <v>0</v>
      </c>
      <c r="Q2284" s="216">
        <v>0.00012</v>
      </c>
      <c r="R2284" s="216">
        <f>Q2284*H2284</f>
        <v>0.00594</v>
      </c>
      <c r="S2284" s="216">
        <v>0</v>
      </c>
      <c r="T2284" s="217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18" t="s">
        <v>252</v>
      </c>
      <c r="AT2284" s="218" t="s">
        <v>155</v>
      </c>
      <c r="AU2284" s="218" t="s">
        <v>79</v>
      </c>
      <c r="AY2284" s="20" t="s">
        <v>153</v>
      </c>
      <c r="BE2284" s="219">
        <f>IF(N2284="základní",J2284,0)</f>
        <v>0</v>
      </c>
      <c r="BF2284" s="219">
        <f>IF(N2284="snížená",J2284,0)</f>
        <v>0</v>
      </c>
      <c r="BG2284" s="219">
        <f>IF(N2284="zákl. přenesená",J2284,0)</f>
        <v>0</v>
      </c>
      <c r="BH2284" s="219">
        <f>IF(N2284="sníž. přenesená",J2284,0)</f>
        <v>0</v>
      </c>
      <c r="BI2284" s="219">
        <f>IF(N2284="nulová",J2284,0)</f>
        <v>0</v>
      </c>
      <c r="BJ2284" s="20" t="s">
        <v>77</v>
      </c>
      <c r="BK2284" s="219">
        <f>ROUND(I2284*H2284,2)</f>
        <v>0</v>
      </c>
      <c r="BL2284" s="20" t="s">
        <v>252</v>
      </c>
      <c r="BM2284" s="218" t="s">
        <v>2280</v>
      </c>
    </row>
    <row r="2285" s="2" customFormat="1">
      <c r="A2285" s="41"/>
      <c r="B2285" s="42"/>
      <c r="C2285" s="43"/>
      <c r="D2285" s="220" t="s">
        <v>162</v>
      </c>
      <c r="E2285" s="43"/>
      <c r="F2285" s="221" t="s">
        <v>2281</v>
      </c>
      <c r="G2285" s="43"/>
      <c r="H2285" s="43"/>
      <c r="I2285" s="222"/>
      <c r="J2285" s="43"/>
      <c r="K2285" s="43"/>
      <c r="L2285" s="47"/>
      <c r="M2285" s="223"/>
      <c r="N2285" s="224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162</v>
      </c>
      <c r="AU2285" s="20" t="s">
        <v>79</v>
      </c>
    </row>
    <row r="2286" s="2" customFormat="1" ht="16.5" customHeight="1">
      <c r="A2286" s="41"/>
      <c r="B2286" s="42"/>
      <c r="C2286" s="207" t="s">
        <v>2282</v>
      </c>
      <c r="D2286" s="207" t="s">
        <v>155</v>
      </c>
      <c r="E2286" s="208" t="s">
        <v>2283</v>
      </c>
      <c r="F2286" s="209" t="s">
        <v>2284</v>
      </c>
      <c r="G2286" s="210" t="s">
        <v>158</v>
      </c>
      <c r="H2286" s="211">
        <v>124.815</v>
      </c>
      <c r="I2286" s="212"/>
      <c r="J2286" s="213">
        <f>ROUND(I2286*H2286,2)</f>
        <v>0</v>
      </c>
      <c r="K2286" s="209" t="s">
        <v>19</v>
      </c>
      <c r="L2286" s="47"/>
      <c r="M2286" s="214" t="s">
        <v>19</v>
      </c>
      <c r="N2286" s="215" t="s">
        <v>40</v>
      </c>
      <c r="O2286" s="87"/>
      <c r="P2286" s="216">
        <f>O2286*H2286</f>
        <v>0</v>
      </c>
      <c r="Q2286" s="216">
        <v>0</v>
      </c>
      <c r="R2286" s="216">
        <f>Q2286*H2286</f>
        <v>0</v>
      </c>
      <c r="S2286" s="216">
        <v>0</v>
      </c>
      <c r="T2286" s="217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18" t="s">
        <v>252</v>
      </c>
      <c r="AT2286" s="218" t="s">
        <v>155</v>
      </c>
      <c r="AU2286" s="218" t="s">
        <v>79</v>
      </c>
      <c r="AY2286" s="20" t="s">
        <v>153</v>
      </c>
      <c r="BE2286" s="219">
        <f>IF(N2286="základní",J2286,0)</f>
        <v>0</v>
      </c>
      <c r="BF2286" s="219">
        <f>IF(N2286="snížená",J2286,0)</f>
        <v>0</v>
      </c>
      <c r="BG2286" s="219">
        <f>IF(N2286="zákl. přenesená",J2286,0)</f>
        <v>0</v>
      </c>
      <c r="BH2286" s="219">
        <f>IF(N2286="sníž. přenesená",J2286,0)</f>
        <v>0</v>
      </c>
      <c r="BI2286" s="219">
        <f>IF(N2286="nulová",J2286,0)</f>
        <v>0</v>
      </c>
      <c r="BJ2286" s="20" t="s">
        <v>77</v>
      </c>
      <c r="BK2286" s="219">
        <f>ROUND(I2286*H2286,2)</f>
        <v>0</v>
      </c>
      <c r="BL2286" s="20" t="s">
        <v>252</v>
      </c>
      <c r="BM2286" s="218" t="s">
        <v>2285</v>
      </c>
    </row>
    <row r="2287" s="13" customFormat="1">
      <c r="A2287" s="13"/>
      <c r="B2287" s="225"/>
      <c r="C2287" s="226"/>
      <c r="D2287" s="227" t="s">
        <v>164</v>
      </c>
      <c r="E2287" s="228" t="s">
        <v>19</v>
      </c>
      <c r="F2287" s="229" t="s">
        <v>691</v>
      </c>
      <c r="G2287" s="226"/>
      <c r="H2287" s="228" t="s">
        <v>19</v>
      </c>
      <c r="I2287" s="230"/>
      <c r="J2287" s="226"/>
      <c r="K2287" s="226"/>
      <c r="L2287" s="231"/>
      <c r="M2287" s="232"/>
      <c r="N2287" s="233"/>
      <c r="O2287" s="233"/>
      <c r="P2287" s="233"/>
      <c r="Q2287" s="233"/>
      <c r="R2287" s="233"/>
      <c r="S2287" s="233"/>
      <c r="T2287" s="23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5" t="s">
        <v>164</v>
      </c>
      <c r="AU2287" s="235" t="s">
        <v>79</v>
      </c>
      <c r="AV2287" s="13" t="s">
        <v>77</v>
      </c>
      <c r="AW2287" s="13" t="s">
        <v>31</v>
      </c>
      <c r="AX2287" s="13" t="s">
        <v>69</v>
      </c>
      <c r="AY2287" s="235" t="s">
        <v>153</v>
      </c>
    </row>
    <row r="2288" s="14" customFormat="1">
      <c r="A2288" s="14"/>
      <c r="B2288" s="236"/>
      <c r="C2288" s="237"/>
      <c r="D2288" s="227" t="s">
        <v>164</v>
      </c>
      <c r="E2288" s="238" t="s">
        <v>19</v>
      </c>
      <c r="F2288" s="239" t="s">
        <v>692</v>
      </c>
      <c r="G2288" s="237"/>
      <c r="H2288" s="240">
        <v>160.81999999999999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46" t="s">
        <v>164</v>
      </c>
      <c r="AU2288" s="246" t="s">
        <v>79</v>
      </c>
      <c r="AV2288" s="14" t="s">
        <v>79</v>
      </c>
      <c r="AW2288" s="14" t="s">
        <v>31</v>
      </c>
      <c r="AX2288" s="14" t="s">
        <v>69</v>
      </c>
      <c r="AY2288" s="246" t="s">
        <v>153</v>
      </c>
    </row>
    <row r="2289" s="13" customFormat="1">
      <c r="A2289" s="13"/>
      <c r="B2289" s="225"/>
      <c r="C2289" s="226"/>
      <c r="D2289" s="227" t="s">
        <v>164</v>
      </c>
      <c r="E2289" s="228" t="s">
        <v>19</v>
      </c>
      <c r="F2289" s="229" t="s">
        <v>541</v>
      </c>
      <c r="G2289" s="226"/>
      <c r="H2289" s="228" t="s">
        <v>19</v>
      </c>
      <c r="I2289" s="230"/>
      <c r="J2289" s="226"/>
      <c r="K2289" s="226"/>
      <c r="L2289" s="231"/>
      <c r="M2289" s="232"/>
      <c r="N2289" s="233"/>
      <c r="O2289" s="233"/>
      <c r="P2289" s="233"/>
      <c r="Q2289" s="233"/>
      <c r="R2289" s="233"/>
      <c r="S2289" s="233"/>
      <c r="T2289" s="23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35" t="s">
        <v>164</v>
      </c>
      <c r="AU2289" s="235" t="s">
        <v>79</v>
      </c>
      <c r="AV2289" s="13" t="s">
        <v>77</v>
      </c>
      <c r="AW2289" s="13" t="s">
        <v>31</v>
      </c>
      <c r="AX2289" s="13" t="s">
        <v>69</v>
      </c>
      <c r="AY2289" s="235" t="s">
        <v>153</v>
      </c>
    </row>
    <row r="2290" s="14" customFormat="1">
      <c r="A2290" s="14"/>
      <c r="B2290" s="236"/>
      <c r="C2290" s="237"/>
      <c r="D2290" s="227" t="s">
        <v>164</v>
      </c>
      <c r="E2290" s="238" t="s">
        <v>19</v>
      </c>
      <c r="F2290" s="239" t="s">
        <v>693</v>
      </c>
      <c r="G2290" s="237"/>
      <c r="H2290" s="240">
        <v>-25.079999999999998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46" t="s">
        <v>164</v>
      </c>
      <c r="AU2290" s="246" t="s">
        <v>79</v>
      </c>
      <c r="AV2290" s="14" t="s">
        <v>79</v>
      </c>
      <c r="AW2290" s="14" t="s">
        <v>31</v>
      </c>
      <c r="AX2290" s="14" t="s">
        <v>69</v>
      </c>
      <c r="AY2290" s="246" t="s">
        <v>153</v>
      </c>
    </row>
    <row r="2291" s="14" customFormat="1">
      <c r="A2291" s="14"/>
      <c r="B2291" s="236"/>
      <c r="C2291" s="237"/>
      <c r="D2291" s="227" t="s">
        <v>164</v>
      </c>
      <c r="E2291" s="238" t="s">
        <v>19</v>
      </c>
      <c r="F2291" s="239" t="s">
        <v>694</v>
      </c>
      <c r="G2291" s="237"/>
      <c r="H2291" s="240">
        <v>-5.2249999999999996</v>
      </c>
      <c r="I2291" s="241"/>
      <c r="J2291" s="237"/>
      <c r="K2291" s="237"/>
      <c r="L2291" s="242"/>
      <c r="M2291" s="243"/>
      <c r="N2291" s="244"/>
      <c r="O2291" s="244"/>
      <c r="P2291" s="244"/>
      <c r="Q2291" s="244"/>
      <c r="R2291" s="244"/>
      <c r="S2291" s="244"/>
      <c r="T2291" s="245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46" t="s">
        <v>164</v>
      </c>
      <c r="AU2291" s="246" t="s">
        <v>79</v>
      </c>
      <c r="AV2291" s="14" t="s">
        <v>79</v>
      </c>
      <c r="AW2291" s="14" t="s">
        <v>31</v>
      </c>
      <c r="AX2291" s="14" t="s">
        <v>69</v>
      </c>
      <c r="AY2291" s="246" t="s">
        <v>153</v>
      </c>
    </row>
    <row r="2292" s="14" customFormat="1">
      <c r="A2292" s="14"/>
      <c r="B2292" s="236"/>
      <c r="C2292" s="237"/>
      <c r="D2292" s="227" t="s">
        <v>164</v>
      </c>
      <c r="E2292" s="238" t="s">
        <v>19</v>
      </c>
      <c r="F2292" s="239" t="s">
        <v>695</v>
      </c>
      <c r="G2292" s="237"/>
      <c r="H2292" s="240">
        <v>-5.7000000000000002</v>
      </c>
      <c r="I2292" s="241"/>
      <c r="J2292" s="237"/>
      <c r="K2292" s="237"/>
      <c r="L2292" s="242"/>
      <c r="M2292" s="243"/>
      <c r="N2292" s="244"/>
      <c r="O2292" s="244"/>
      <c r="P2292" s="244"/>
      <c r="Q2292" s="244"/>
      <c r="R2292" s="244"/>
      <c r="S2292" s="244"/>
      <c r="T2292" s="245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46" t="s">
        <v>164</v>
      </c>
      <c r="AU2292" s="246" t="s">
        <v>79</v>
      </c>
      <c r="AV2292" s="14" t="s">
        <v>79</v>
      </c>
      <c r="AW2292" s="14" t="s">
        <v>31</v>
      </c>
      <c r="AX2292" s="14" t="s">
        <v>69</v>
      </c>
      <c r="AY2292" s="246" t="s">
        <v>153</v>
      </c>
    </row>
    <row r="2293" s="15" customFormat="1">
      <c r="A2293" s="15"/>
      <c r="B2293" s="247"/>
      <c r="C2293" s="248"/>
      <c r="D2293" s="227" t="s">
        <v>164</v>
      </c>
      <c r="E2293" s="249" t="s">
        <v>19</v>
      </c>
      <c r="F2293" s="250" t="s">
        <v>167</v>
      </c>
      <c r="G2293" s="248"/>
      <c r="H2293" s="251">
        <v>124.815</v>
      </c>
      <c r="I2293" s="252"/>
      <c r="J2293" s="248"/>
      <c r="K2293" s="248"/>
      <c r="L2293" s="253"/>
      <c r="M2293" s="254"/>
      <c r="N2293" s="255"/>
      <c r="O2293" s="255"/>
      <c r="P2293" s="255"/>
      <c r="Q2293" s="255"/>
      <c r="R2293" s="255"/>
      <c r="S2293" s="255"/>
      <c r="T2293" s="256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57" t="s">
        <v>164</v>
      </c>
      <c r="AU2293" s="257" t="s">
        <v>79</v>
      </c>
      <c r="AV2293" s="15" t="s">
        <v>160</v>
      </c>
      <c r="AW2293" s="15" t="s">
        <v>31</v>
      </c>
      <c r="AX2293" s="15" t="s">
        <v>77</v>
      </c>
      <c r="AY2293" s="257" t="s">
        <v>153</v>
      </c>
    </row>
    <row r="2294" s="2" customFormat="1" ht="24.15" customHeight="1">
      <c r="A2294" s="41"/>
      <c r="B2294" s="42"/>
      <c r="C2294" s="207" t="s">
        <v>2286</v>
      </c>
      <c r="D2294" s="207" t="s">
        <v>155</v>
      </c>
      <c r="E2294" s="208" t="s">
        <v>2287</v>
      </c>
      <c r="F2294" s="209" t="s">
        <v>2288</v>
      </c>
      <c r="G2294" s="210" t="s">
        <v>158</v>
      </c>
      <c r="H2294" s="211">
        <v>495.33999999999998</v>
      </c>
      <c r="I2294" s="212"/>
      <c r="J2294" s="213">
        <f>ROUND(I2294*H2294,2)</f>
        <v>0</v>
      </c>
      <c r="K2294" s="209" t="s">
        <v>159</v>
      </c>
      <c r="L2294" s="47"/>
      <c r="M2294" s="214" t="s">
        <v>19</v>
      </c>
      <c r="N2294" s="215" t="s">
        <v>40</v>
      </c>
      <c r="O2294" s="87"/>
      <c r="P2294" s="216">
        <f>O2294*H2294</f>
        <v>0</v>
      </c>
      <c r="Q2294" s="216">
        <v>0.00013999999999999999</v>
      </c>
      <c r="R2294" s="216">
        <f>Q2294*H2294</f>
        <v>0.069347599999999995</v>
      </c>
      <c r="S2294" s="216">
        <v>0</v>
      </c>
      <c r="T2294" s="217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18" t="s">
        <v>252</v>
      </c>
      <c r="AT2294" s="218" t="s">
        <v>155</v>
      </c>
      <c r="AU2294" s="218" t="s">
        <v>79</v>
      </c>
      <c r="AY2294" s="20" t="s">
        <v>153</v>
      </c>
      <c r="BE2294" s="219">
        <f>IF(N2294="základní",J2294,0)</f>
        <v>0</v>
      </c>
      <c r="BF2294" s="219">
        <f>IF(N2294="snížená",J2294,0)</f>
        <v>0</v>
      </c>
      <c r="BG2294" s="219">
        <f>IF(N2294="zákl. přenesená",J2294,0)</f>
        <v>0</v>
      </c>
      <c r="BH2294" s="219">
        <f>IF(N2294="sníž. přenesená",J2294,0)</f>
        <v>0</v>
      </c>
      <c r="BI2294" s="219">
        <f>IF(N2294="nulová",J2294,0)</f>
        <v>0</v>
      </c>
      <c r="BJ2294" s="20" t="s">
        <v>77</v>
      </c>
      <c r="BK2294" s="219">
        <f>ROUND(I2294*H2294,2)</f>
        <v>0</v>
      </c>
      <c r="BL2294" s="20" t="s">
        <v>252</v>
      </c>
      <c r="BM2294" s="218" t="s">
        <v>2289</v>
      </c>
    </row>
    <row r="2295" s="2" customFormat="1">
      <c r="A2295" s="41"/>
      <c r="B2295" s="42"/>
      <c r="C2295" s="43"/>
      <c r="D2295" s="220" t="s">
        <v>162</v>
      </c>
      <c r="E2295" s="43"/>
      <c r="F2295" s="221" t="s">
        <v>2290</v>
      </c>
      <c r="G2295" s="43"/>
      <c r="H2295" s="43"/>
      <c r="I2295" s="222"/>
      <c r="J2295" s="43"/>
      <c r="K2295" s="43"/>
      <c r="L2295" s="47"/>
      <c r="M2295" s="223"/>
      <c r="N2295" s="224"/>
      <c r="O2295" s="87"/>
      <c r="P2295" s="87"/>
      <c r="Q2295" s="87"/>
      <c r="R2295" s="87"/>
      <c r="S2295" s="87"/>
      <c r="T2295" s="88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T2295" s="20" t="s">
        <v>162</v>
      </c>
      <c r="AU2295" s="20" t="s">
        <v>79</v>
      </c>
    </row>
    <row r="2296" s="13" customFormat="1">
      <c r="A2296" s="13"/>
      <c r="B2296" s="225"/>
      <c r="C2296" s="226"/>
      <c r="D2296" s="227" t="s">
        <v>164</v>
      </c>
      <c r="E2296" s="228" t="s">
        <v>19</v>
      </c>
      <c r="F2296" s="229" t="s">
        <v>2291</v>
      </c>
      <c r="G2296" s="226"/>
      <c r="H2296" s="228" t="s">
        <v>19</v>
      </c>
      <c r="I2296" s="230"/>
      <c r="J2296" s="226"/>
      <c r="K2296" s="226"/>
      <c r="L2296" s="231"/>
      <c r="M2296" s="232"/>
      <c r="N2296" s="233"/>
      <c r="O2296" s="233"/>
      <c r="P2296" s="233"/>
      <c r="Q2296" s="233"/>
      <c r="R2296" s="233"/>
      <c r="S2296" s="233"/>
      <c r="T2296" s="23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5" t="s">
        <v>164</v>
      </c>
      <c r="AU2296" s="235" t="s">
        <v>79</v>
      </c>
      <c r="AV2296" s="13" t="s">
        <v>77</v>
      </c>
      <c r="AW2296" s="13" t="s">
        <v>31</v>
      </c>
      <c r="AX2296" s="13" t="s">
        <v>69</v>
      </c>
      <c r="AY2296" s="235" t="s">
        <v>153</v>
      </c>
    </row>
    <row r="2297" s="14" customFormat="1">
      <c r="A2297" s="14"/>
      <c r="B2297" s="236"/>
      <c r="C2297" s="237"/>
      <c r="D2297" s="227" t="s">
        <v>164</v>
      </c>
      <c r="E2297" s="238" t="s">
        <v>19</v>
      </c>
      <c r="F2297" s="239" t="s">
        <v>2292</v>
      </c>
      <c r="G2297" s="237"/>
      <c r="H2297" s="240">
        <v>175.106</v>
      </c>
      <c r="I2297" s="241"/>
      <c r="J2297" s="237"/>
      <c r="K2297" s="237"/>
      <c r="L2297" s="242"/>
      <c r="M2297" s="243"/>
      <c r="N2297" s="244"/>
      <c r="O2297" s="244"/>
      <c r="P2297" s="244"/>
      <c r="Q2297" s="244"/>
      <c r="R2297" s="244"/>
      <c r="S2297" s="244"/>
      <c r="T2297" s="245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46" t="s">
        <v>164</v>
      </c>
      <c r="AU2297" s="246" t="s">
        <v>79</v>
      </c>
      <c r="AV2297" s="14" t="s">
        <v>79</v>
      </c>
      <c r="AW2297" s="14" t="s">
        <v>31</v>
      </c>
      <c r="AX2297" s="14" t="s">
        <v>69</v>
      </c>
      <c r="AY2297" s="246" t="s">
        <v>153</v>
      </c>
    </row>
    <row r="2298" s="14" customFormat="1">
      <c r="A2298" s="14"/>
      <c r="B2298" s="236"/>
      <c r="C2298" s="237"/>
      <c r="D2298" s="227" t="s">
        <v>164</v>
      </c>
      <c r="E2298" s="238" t="s">
        <v>19</v>
      </c>
      <c r="F2298" s="239" t="s">
        <v>763</v>
      </c>
      <c r="G2298" s="237"/>
      <c r="H2298" s="240">
        <v>64.424000000000007</v>
      </c>
      <c r="I2298" s="241"/>
      <c r="J2298" s="237"/>
      <c r="K2298" s="237"/>
      <c r="L2298" s="242"/>
      <c r="M2298" s="243"/>
      <c r="N2298" s="244"/>
      <c r="O2298" s="244"/>
      <c r="P2298" s="244"/>
      <c r="Q2298" s="244"/>
      <c r="R2298" s="244"/>
      <c r="S2298" s="244"/>
      <c r="T2298" s="245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46" t="s">
        <v>164</v>
      </c>
      <c r="AU2298" s="246" t="s">
        <v>79</v>
      </c>
      <c r="AV2298" s="14" t="s">
        <v>79</v>
      </c>
      <c r="AW2298" s="14" t="s">
        <v>31</v>
      </c>
      <c r="AX2298" s="14" t="s">
        <v>69</v>
      </c>
      <c r="AY2298" s="246" t="s">
        <v>153</v>
      </c>
    </row>
    <row r="2299" s="13" customFormat="1">
      <c r="A2299" s="13"/>
      <c r="B2299" s="225"/>
      <c r="C2299" s="226"/>
      <c r="D2299" s="227" t="s">
        <v>164</v>
      </c>
      <c r="E2299" s="228" t="s">
        <v>19</v>
      </c>
      <c r="F2299" s="229" t="s">
        <v>764</v>
      </c>
      <c r="G2299" s="226"/>
      <c r="H2299" s="228" t="s">
        <v>19</v>
      </c>
      <c r="I2299" s="230"/>
      <c r="J2299" s="226"/>
      <c r="K2299" s="226"/>
      <c r="L2299" s="231"/>
      <c r="M2299" s="232"/>
      <c r="N2299" s="233"/>
      <c r="O2299" s="233"/>
      <c r="P2299" s="233"/>
      <c r="Q2299" s="233"/>
      <c r="R2299" s="233"/>
      <c r="S2299" s="233"/>
      <c r="T2299" s="234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35" t="s">
        <v>164</v>
      </c>
      <c r="AU2299" s="235" t="s">
        <v>79</v>
      </c>
      <c r="AV2299" s="13" t="s">
        <v>77</v>
      </c>
      <c r="AW2299" s="13" t="s">
        <v>31</v>
      </c>
      <c r="AX2299" s="13" t="s">
        <v>69</v>
      </c>
      <c r="AY2299" s="235" t="s">
        <v>153</v>
      </c>
    </row>
    <row r="2300" s="14" customFormat="1">
      <c r="A2300" s="14"/>
      <c r="B2300" s="236"/>
      <c r="C2300" s="237"/>
      <c r="D2300" s="227" t="s">
        <v>164</v>
      </c>
      <c r="E2300" s="238" t="s">
        <v>19</v>
      </c>
      <c r="F2300" s="239" t="s">
        <v>765</v>
      </c>
      <c r="G2300" s="237"/>
      <c r="H2300" s="240">
        <v>96</v>
      </c>
      <c r="I2300" s="241"/>
      <c r="J2300" s="237"/>
      <c r="K2300" s="237"/>
      <c r="L2300" s="242"/>
      <c r="M2300" s="243"/>
      <c r="N2300" s="244"/>
      <c r="O2300" s="244"/>
      <c r="P2300" s="244"/>
      <c r="Q2300" s="244"/>
      <c r="R2300" s="244"/>
      <c r="S2300" s="244"/>
      <c r="T2300" s="245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46" t="s">
        <v>164</v>
      </c>
      <c r="AU2300" s="246" t="s">
        <v>79</v>
      </c>
      <c r="AV2300" s="14" t="s">
        <v>79</v>
      </c>
      <c r="AW2300" s="14" t="s">
        <v>31</v>
      </c>
      <c r="AX2300" s="14" t="s">
        <v>69</v>
      </c>
      <c r="AY2300" s="246" t="s">
        <v>153</v>
      </c>
    </row>
    <row r="2301" s="14" customFormat="1">
      <c r="A2301" s="14"/>
      <c r="B2301" s="236"/>
      <c r="C2301" s="237"/>
      <c r="D2301" s="227" t="s">
        <v>164</v>
      </c>
      <c r="E2301" s="238" t="s">
        <v>19</v>
      </c>
      <c r="F2301" s="239" t="s">
        <v>2293</v>
      </c>
      <c r="G2301" s="237"/>
      <c r="H2301" s="240">
        <v>95.200000000000003</v>
      </c>
      <c r="I2301" s="241"/>
      <c r="J2301" s="237"/>
      <c r="K2301" s="237"/>
      <c r="L2301" s="242"/>
      <c r="M2301" s="243"/>
      <c r="N2301" s="244"/>
      <c r="O2301" s="244"/>
      <c r="P2301" s="244"/>
      <c r="Q2301" s="244"/>
      <c r="R2301" s="244"/>
      <c r="S2301" s="244"/>
      <c r="T2301" s="245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46" t="s">
        <v>164</v>
      </c>
      <c r="AU2301" s="246" t="s">
        <v>79</v>
      </c>
      <c r="AV2301" s="14" t="s">
        <v>79</v>
      </c>
      <c r="AW2301" s="14" t="s">
        <v>31</v>
      </c>
      <c r="AX2301" s="14" t="s">
        <v>69</v>
      </c>
      <c r="AY2301" s="246" t="s">
        <v>153</v>
      </c>
    </row>
    <row r="2302" s="13" customFormat="1">
      <c r="A2302" s="13"/>
      <c r="B2302" s="225"/>
      <c r="C2302" s="226"/>
      <c r="D2302" s="227" t="s">
        <v>164</v>
      </c>
      <c r="E2302" s="228" t="s">
        <v>19</v>
      </c>
      <c r="F2302" s="229" t="s">
        <v>2294</v>
      </c>
      <c r="G2302" s="226"/>
      <c r="H2302" s="228" t="s">
        <v>19</v>
      </c>
      <c r="I2302" s="230"/>
      <c r="J2302" s="226"/>
      <c r="K2302" s="226"/>
      <c r="L2302" s="231"/>
      <c r="M2302" s="232"/>
      <c r="N2302" s="233"/>
      <c r="O2302" s="233"/>
      <c r="P2302" s="233"/>
      <c r="Q2302" s="233"/>
      <c r="R2302" s="233"/>
      <c r="S2302" s="233"/>
      <c r="T2302" s="234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35" t="s">
        <v>164</v>
      </c>
      <c r="AU2302" s="235" t="s">
        <v>79</v>
      </c>
      <c r="AV2302" s="13" t="s">
        <v>77</v>
      </c>
      <c r="AW2302" s="13" t="s">
        <v>31</v>
      </c>
      <c r="AX2302" s="13" t="s">
        <v>69</v>
      </c>
      <c r="AY2302" s="235" t="s">
        <v>153</v>
      </c>
    </row>
    <row r="2303" s="14" customFormat="1">
      <c r="A2303" s="14"/>
      <c r="B2303" s="236"/>
      <c r="C2303" s="237"/>
      <c r="D2303" s="227" t="s">
        <v>164</v>
      </c>
      <c r="E2303" s="238" t="s">
        <v>19</v>
      </c>
      <c r="F2303" s="239" t="s">
        <v>2295</v>
      </c>
      <c r="G2303" s="237"/>
      <c r="H2303" s="240">
        <v>64.609999999999999</v>
      </c>
      <c r="I2303" s="241"/>
      <c r="J2303" s="237"/>
      <c r="K2303" s="237"/>
      <c r="L2303" s="242"/>
      <c r="M2303" s="243"/>
      <c r="N2303" s="244"/>
      <c r="O2303" s="244"/>
      <c r="P2303" s="244"/>
      <c r="Q2303" s="244"/>
      <c r="R2303" s="244"/>
      <c r="S2303" s="244"/>
      <c r="T2303" s="245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46" t="s">
        <v>164</v>
      </c>
      <c r="AU2303" s="246" t="s">
        <v>79</v>
      </c>
      <c r="AV2303" s="14" t="s">
        <v>79</v>
      </c>
      <c r="AW2303" s="14" t="s">
        <v>31</v>
      </c>
      <c r="AX2303" s="14" t="s">
        <v>69</v>
      </c>
      <c r="AY2303" s="246" t="s">
        <v>153</v>
      </c>
    </row>
    <row r="2304" s="15" customFormat="1">
      <c r="A2304" s="15"/>
      <c r="B2304" s="247"/>
      <c r="C2304" s="248"/>
      <c r="D2304" s="227" t="s">
        <v>164</v>
      </c>
      <c r="E2304" s="249" t="s">
        <v>19</v>
      </c>
      <c r="F2304" s="250" t="s">
        <v>167</v>
      </c>
      <c r="G2304" s="248"/>
      <c r="H2304" s="251">
        <v>495.33999999999998</v>
      </c>
      <c r="I2304" s="252"/>
      <c r="J2304" s="248"/>
      <c r="K2304" s="248"/>
      <c r="L2304" s="253"/>
      <c r="M2304" s="254"/>
      <c r="N2304" s="255"/>
      <c r="O2304" s="255"/>
      <c r="P2304" s="255"/>
      <c r="Q2304" s="255"/>
      <c r="R2304" s="255"/>
      <c r="S2304" s="255"/>
      <c r="T2304" s="256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T2304" s="257" t="s">
        <v>164</v>
      </c>
      <c r="AU2304" s="257" t="s">
        <v>79</v>
      </c>
      <c r="AV2304" s="15" t="s">
        <v>160</v>
      </c>
      <c r="AW2304" s="15" t="s">
        <v>31</v>
      </c>
      <c r="AX2304" s="15" t="s">
        <v>77</v>
      </c>
      <c r="AY2304" s="257" t="s">
        <v>153</v>
      </c>
    </row>
    <row r="2305" s="2" customFormat="1" ht="24.15" customHeight="1">
      <c r="A2305" s="41"/>
      <c r="B2305" s="42"/>
      <c r="C2305" s="207" t="s">
        <v>2296</v>
      </c>
      <c r="D2305" s="207" t="s">
        <v>155</v>
      </c>
      <c r="E2305" s="208" t="s">
        <v>2297</v>
      </c>
      <c r="F2305" s="209" t="s">
        <v>2298</v>
      </c>
      <c r="G2305" s="210" t="s">
        <v>158</v>
      </c>
      <c r="H2305" s="211">
        <v>495.33999999999998</v>
      </c>
      <c r="I2305" s="212"/>
      <c r="J2305" s="213">
        <f>ROUND(I2305*H2305,2)</f>
        <v>0</v>
      </c>
      <c r="K2305" s="209" t="s">
        <v>159</v>
      </c>
      <c r="L2305" s="47"/>
      <c r="M2305" s="214" t="s">
        <v>19</v>
      </c>
      <c r="N2305" s="215" t="s">
        <v>40</v>
      </c>
      <c r="O2305" s="87"/>
      <c r="P2305" s="216">
        <f>O2305*H2305</f>
        <v>0</v>
      </c>
      <c r="Q2305" s="216">
        <v>0.00072000000000000005</v>
      </c>
      <c r="R2305" s="216">
        <f>Q2305*H2305</f>
        <v>0.35664479999999998</v>
      </c>
      <c r="S2305" s="216">
        <v>0</v>
      </c>
      <c r="T2305" s="217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18" t="s">
        <v>252</v>
      </c>
      <c r="AT2305" s="218" t="s">
        <v>155</v>
      </c>
      <c r="AU2305" s="218" t="s">
        <v>79</v>
      </c>
      <c r="AY2305" s="20" t="s">
        <v>153</v>
      </c>
      <c r="BE2305" s="219">
        <f>IF(N2305="základní",J2305,0)</f>
        <v>0</v>
      </c>
      <c r="BF2305" s="219">
        <f>IF(N2305="snížená",J2305,0)</f>
        <v>0</v>
      </c>
      <c r="BG2305" s="219">
        <f>IF(N2305="zákl. přenesená",J2305,0)</f>
        <v>0</v>
      </c>
      <c r="BH2305" s="219">
        <f>IF(N2305="sníž. přenesená",J2305,0)</f>
        <v>0</v>
      </c>
      <c r="BI2305" s="219">
        <f>IF(N2305="nulová",J2305,0)</f>
        <v>0</v>
      </c>
      <c r="BJ2305" s="20" t="s">
        <v>77</v>
      </c>
      <c r="BK2305" s="219">
        <f>ROUND(I2305*H2305,2)</f>
        <v>0</v>
      </c>
      <c r="BL2305" s="20" t="s">
        <v>252</v>
      </c>
      <c r="BM2305" s="218" t="s">
        <v>2299</v>
      </c>
    </row>
    <row r="2306" s="2" customFormat="1">
      <c r="A2306" s="41"/>
      <c r="B2306" s="42"/>
      <c r="C2306" s="43"/>
      <c r="D2306" s="220" t="s">
        <v>162</v>
      </c>
      <c r="E2306" s="43"/>
      <c r="F2306" s="221" t="s">
        <v>2300</v>
      </c>
      <c r="G2306" s="43"/>
      <c r="H2306" s="43"/>
      <c r="I2306" s="222"/>
      <c r="J2306" s="43"/>
      <c r="K2306" s="43"/>
      <c r="L2306" s="47"/>
      <c r="M2306" s="223"/>
      <c r="N2306" s="224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T2306" s="20" t="s">
        <v>162</v>
      </c>
      <c r="AU2306" s="20" t="s">
        <v>79</v>
      </c>
    </row>
    <row r="2307" s="12" customFormat="1" ht="22.8" customHeight="1">
      <c r="A2307" s="12"/>
      <c r="B2307" s="191"/>
      <c r="C2307" s="192"/>
      <c r="D2307" s="193" t="s">
        <v>68</v>
      </c>
      <c r="E2307" s="205" t="s">
        <v>2301</v>
      </c>
      <c r="F2307" s="205" t="s">
        <v>2302</v>
      </c>
      <c r="G2307" s="192"/>
      <c r="H2307" s="192"/>
      <c r="I2307" s="195"/>
      <c r="J2307" s="206">
        <f>BK2307</f>
        <v>0</v>
      </c>
      <c r="K2307" s="192"/>
      <c r="L2307" s="197"/>
      <c r="M2307" s="198"/>
      <c r="N2307" s="199"/>
      <c r="O2307" s="199"/>
      <c r="P2307" s="200">
        <f>SUM(P2308:P2482)</f>
        <v>0</v>
      </c>
      <c r="Q2307" s="199"/>
      <c r="R2307" s="200">
        <f>SUM(R2308:R2482)</f>
        <v>3.6109594999999999</v>
      </c>
      <c r="S2307" s="199"/>
      <c r="T2307" s="201">
        <f>SUM(T2308:T2482)</f>
        <v>0.74304117000000003</v>
      </c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R2307" s="202" t="s">
        <v>79</v>
      </c>
      <c r="AT2307" s="203" t="s">
        <v>68</v>
      </c>
      <c r="AU2307" s="203" t="s">
        <v>77</v>
      </c>
      <c r="AY2307" s="202" t="s">
        <v>153</v>
      </c>
      <c r="BK2307" s="204">
        <f>SUM(BK2308:BK2482)</f>
        <v>0</v>
      </c>
    </row>
    <row r="2308" s="2" customFormat="1" ht="16.5" customHeight="1">
      <c r="A2308" s="41"/>
      <c r="B2308" s="42"/>
      <c r="C2308" s="207" t="s">
        <v>2303</v>
      </c>
      <c r="D2308" s="207" t="s">
        <v>155</v>
      </c>
      <c r="E2308" s="208" t="s">
        <v>2304</v>
      </c>
      <c r="F2308" s="209" t="s">
        <v>2305</v>
      </c>
      <c r="G2308" s="210" t="s">
        <v>158</v>
      </c>
      <c r="H2308" s="211">
        <v>2396.9070000000002</v>
      </c>
      <c r="I2308" s="212"/>
      <c r="J2308" s="213">
        <f>ROUND(I2308*H2308,2)</f>
        <v>0</v>
      </c>
      <c r="K2308" s="209" t="s">
        <v>159</v>
      </c>
      <c r="L2308" s="47"/>
      <c r="M2308" s="214" t="s">
        <v>19</v>
      </c>
      <c r="N2308" s="215" t="s">
        <v>40</v>
      </c>
      <c r="O2308" s="87"/>
      <c r="P2308" s="216">
        <f>O2308*H2308</f>
        <v>0</v>
      </c>
      <c r="Q2308" s="216">
        <v>0.001</v>
      </c>
      <c r="R2308" s="216">
        <f>Q2308*H2308</f>
        <v>2.3969070000000001</v>
      </c>
      <c r="S2308" s="216">
        <v>0.00031</v>
      </c>
      <c r="T2308" s="217">
        <f>S2308*H2308</f>
        <v>0.74304117000000003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18" t="s">
        <v>252</v>
      </c>
      <c r="AT2308" s="218" t="s">
        <v>155</v>
      </c>
      <c r="AU2308" s="218" t="s">
        <v>79</v>
      </c>
      <c r="AY2308" s="20" t="s">
        <v>153</v>
      </c>
      <c r="BE2308" s="219">
        <f>IF(N2308="základní",J2308,0)</f>
        <v>0</v>
      </c>
      <c r="BF2308" s="219">
        <f>IF(N2308="snížená",J2308,0)</f>
        <v>0</v>
      </c>
      <c r="BG2308" s="219">
        <f>IF(N2308="zákl. přenesená",J2308,0)</f>
        <v>0</v>
      </c>
      <c r="BH2308" s="219">
        <f>IF(N2308="sníž. přenesená",J2308,0)</f>
        <v>0</v>
      </c>
      <c r="BI2308" s="219">
        <f>IF(N2308="nulová",J2308,0)</f>
        <v>0</v>
      </c>
      <c r="BJ2308" s="20" t="s">
        <v>77</v>
      </c>
      <c r="BK2308" s="219">
        <f>ROUND(I2308*H2308,2)</f>
        <v>0</v>
      </c>
      <c r="BL2308" s="20" t="s">
        <v>252</v>
      </c>
      <c r="BM2308" s="218" t="s">
        <v>2306</v>
      </c>
    </row>
    <row r="2309" s="2" customFormat="1">
      <c r="A2309" s="41"/>
      <c r="B2309" s="42"/>
      <c r="C2309" s="43"/>
      <c r="D2309" s="220" t="s">
        <v>162</v>
      </c>
      <c r="E2309" s="43"/>
      <c r="F2309" s="221" t="s">
        <v>2307</v>
      </c>
      <c r="G2309" s="43"/>
      <c r="H2309" s="43"/>
      <c r="I2309" s="222"/>
      <c r="J2309" s="43"/>
      <c r="K2309" s="43"/>
      <c r="L2309" s="47"/>
      <c r="M2309" s="223"/>
      <c r="N2309" s="224"/>
      <c r="O2309" s="87"/>
      <c r="P2309" s="87"/>
      <c r="Q2309" s="87"/>
      <c r="R2309" s="87"/>
      <c r="S2309" s="87"/>
      <c r="T2309" s="88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T2309" s="20" t="s">
        <v>162</v>
      </c>
      <c r="AU2309" s="20" t="s">
        <v>79</v>
      </c>
    </row>
    <row r="2310" s="13" customFormat="1">
      <c r="A2310" s="13"/>
      <c r="B2310" s="225"/>
      <c r="C2310" s="226"/>
      <c r="D2310" s="227" t="s">
        <v>164</v>
      </c>
      <c r="E2310" s="228" t="s">
        <v>19</v>
      </c>
      <c r="F2310" s="229" t="s">
        <v>538</v>
      </c>
      <c r="G2310" s="226"/>
      <c r="H2310" s="228" t="s">
        <v>19</v>
      </c>
      <c r="I2310" s="230"/>
      <c r="J2310" s="226"/>
      <c r="K2310" s="226"/>
      <c r="L2310" s="231"/>
      <c r="M2310" s="232"/>
      <c r="N2310" s="233"/>
      <c r="O2310" s="233"/>
      <c r="P2310" s="233"/>
      <c r="Q2310" s="233"/>
      <c r="R2310" s="233"/>
      <c r="S2310" s="233"/>
      <c r="T2310" s="234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35" t="s">
        <v>164</v>
      </c>
      <c r="AU2310" s="235" t="s">
        <v>79</v>
      </c>
      <c r="AV2310" s="13" t="s">
        <v>77</v>
      </c>
      <c r="AW2310" s="13" t="s">
        <v>31</v>
      </c>
      <c r="AX2310" s="13" t="s">
        <v>69</v>
      </c>
      <c r="AY2310" s="235" t="s">
        <v>153</v>
      </c>
    </row>
    <row r="2311" s="13" customFormat="1">
      <c r="A2311" s="13"/>
      <c r="B2311" s="225"/>
      <c r="C2311" s="226"/>
      <c r="D2311" s="227" t="s">
        <v>164</v>
      </c>
      <c r="E2311" s="228" t="s">
        <v>19</v>
      </c>
      <c r="F2311" s="229" t="s">
        <v>539</v>
      </c>
      <c r="G2311" s="226"/>
      <c r="H2311" s="228" t="s">
        <v>19</v>
      </c>
      <c r="I2311" s="230"/>
      <c r="J2311" s="226"/>
      <c r="K2311" s="226"/>
      <c r="L2311" s="231"/>
      <c r="M2311" s="232"/>
      <c r="N2311" s="233"/>
      <c r="O2311" s="233"/>
      <c r="P2311" s="233"/>
      <c r="Q2311" s="233"/>
      <c r="R2311" s="233"/>
      <c r="S2311" s="233"/>
      <c r="T2311" s="234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5" t="s">
        <v>164</v>
      </c>
      <c r="AU2311" s="235" t="s">
        <v>79</v>
      </c>
      <c r="AV2311" s="13" t="s">
        <v>77</v>
      </c>
      <c r="AW2311" s="13" t="s">
        <v>31</v>
      </c>
      <c r="AX2311" s="13" t="s">
        <v>69</v>
      </c>
      <c r="AY2311" s="235" t="s">
        <v>153</v>
      </c>
    </row>
    <row r="2312" s="14" customFormat="1">
      <c r="A2312" s="14"/>
      <c r="B2312" s="236"/>
      <c r="C2312" s="237"/>
      <c r="D2312" s="227" t="s">
        <v>164</v>
      </c>
      <c r="E2312" s="238" t="s">
        <v>19</v>
      </c>
      <c r="F2312" s="239" t="s">
        <v>540</v>
      </c>
      <c r="G2312" s="237"/>
      <c r="H2312" s="240">
        <v>61.116</v>
      </c>
      <c r="I2312" s="241"/>
      <c r="J2312" s="237"/>
      <c r="K2312" s="237"/>
      <c r="L2312" s="242"/>
      <c r="M2312" s="243"/>
      <c r="N2312" s="244"/>
      <c r="O2312" s="244"/>
      <c r="P2312" s="244"/>
      <c r="Q2312" s="244"/>
      <c r="R2312" s="244"/>
      <c r="S2312" s="244"/>
      <c r="T2312" s="245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46" t="s">
        <v>164</v>
      </c>
      <c r="AU2312" s="246" t="s">
        <v>79</v>
      </c>
      <c r="AV2312" s="14" t="s">
        <v>79</v>
      </c>
      <c r="AW2312" s="14" t="s">
        <v>31</v>
      </c>
      <c r="AX2312" s="14" t="s">
        <v>69</v>
      </c>
      <c r="AY2312" s="246" t="s">
        <v>153</v>
      </c>
    </row>
    <row r="2313" s="13" customFormat="1">
      <c r="A2313" s="13"/>
      <c r="B2313" s="225"/>
      <c r="C2313" s="226"/>
      <c r="D2313" s="227" t="s">
        <v>164</v>
      </c>
      <c r="E2313" s="228" t="s">
        <v>19</v>
      </c>
      <c r="F2313" s="229" t="s">
        <v>364</v>
      </c>
      <c r="G2313" s="226"/>
      <c r="H2313" s="228" t="s">
        <v>19</v>
      </c>
      <c r="I2313" s="230"/>
      <c r="J2313" s="226"/>
      <c r="K2313" s="226"/>
      <c r="L2313" s="231"/>
      <c r="M2313" s="232"/>
      <c r="N2313" s="233"/>
      <c r="O2313" s="233"/>
      <c r="P2313" s="233"/>
      <c r="Q2313" s="233"/>
      <c r="R2313" s="233"/>
      <c r="S2313" s="233"/>
      <c r="T2313" s="234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35" t="s">
        <v>164</v>
      </c>
      <c r="AU2313" s="235" t="s">
        <v>79</v>
      </c>
      <c r="AV2313" s="13" t="s">
        <v>77</v>
      </c>
      <c r="AW2313" s="13" t="s">
        <v>31</v>
      </c>
      <c r="AX2313" s="13" t="s">
        <v>69</v>
      </c>
      <c r="AY2313" s="235" t="s">
        <v>153</v>
      </c>
    </row>
    <row r="2314" s="14" customFormat="1">
      <c r="A2314" s="14"/>
      <c r="B2314" s="236"/>
      <c r="C2314" s="237"/>
      <c r="D2314" s="227" t="s">
        <v>164</v>
      </c>
      <c r="E2314" s="238" t="s">
        <v>19</v>
      </c>
      <c r="F2314" s="239" t="s">
        <v>544</v>
      </c>
      <c r="G2314" s="237"/>
      <c r="H2314" s="240">
        <v>93.456000000000003</v>
      </c>
      <c r="I2314" s="241"/>
      <c r="J2314" s="237"/>
      <c r="K2314" s="237"/>
      <c r="L2314" s="242"/>
      <c r="M2314" s="243"/>
      <c r="N2314" s="244"/>
      <c r="O2314" s="244"/>
      <c r="P2314" s="244"/>
      <c r="Q2314" s="244"/>
      <c r="R2314" s="244"/>
      <c r="S2314" s="244"/>
      <c r="T2314" s="245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46" t="s">
        <v>164</v>
      </c>
      <c r="AU2314" s="246" t="s">
        <v>79</v>
      </c>
      <c r="AV2314" s="14" t="s">
        <v>79</v>
      </c>
      <c r="AW2314" s="14" t="s">
        <v>31</v>
      </c>
      <c r="AX2314" s="14" t="s">
        <v>69</v>
      </c>
      <c r="AY2314" s="246" t="s">
        <v>153</v>
      </c>
    </row>
    <row r="2315" s="13" customFormat="1">
      <c r="A2315" s="13"/>
      <c r="B2315" s="225"/>
      <c r="C2315" s="226"/>
      <c r="D2315" s="227" t="s">
        <v>164</v>
      </c>
      <c r="E2315" s="228" t="s">
        <v>19</v>
      </c>
      <c r="F2315" s="229" t="s">
        <v>549</v>
      </c>
      <c r="G2315" s="226"/>
      <c r="H2315" s="228" t="s">
        <v>19</v>
      </c>
      <c r="I2315" s="230"/>
      <c r="J2315" s="226"/>
      <c r="K2315" s="226"/>
      <c r="L2315" s="231"/>
      <c r="M2315" s="232"/>
      <c r="N2315" s="233"/>
      <c r="O2315" s="233"/>
      <c r="P2315" s="233"/>
      <c r="Q2315" s="233"/>
      <c r="R2315" s="233"/>
      <c r="S2315" s="233"/>
      <c r="T2315" s="23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35" t="s">
        <v>164</v>
      </c>
      <c r="AU2315" s="235" t="s">
        <v>79</v>
      </c>
      <c r="AV2315" s="13" t="s">
        <v>77</v>
      </c>
      <c r="AW2315" s="13" t="s">
        <v>31</v>
      </c>
      <c r="AX2315" s="13" t="s">
        <v>69</v>
      </c>
      <c r="AY2315" s="235" t="s">
        <v>153</v>
      </c>
    </row>
    <row r="2316" s="14" customFormat="1">
      <c r="A2316" s="14"/>
      <c r="B2316" s="236"/>
      <c r="C2316" s="237"/>
      <c r="D2316" s="227" t="s">
        <v>164</v>
      </c>
      <c r="E2316" s="238" t="s">
        <v>19</v>
      </c>
      <c r="F2316" s="239" t="s">
        <v>550</v>
      </c>
      <c r="G2316" s="237"/>
      <c r="H2316" s="240">
        <v>55.119999999999997</v>
      </c>
      <c r="I2316" s="241"/>
      <c r="J2316" s="237"/>
      <c r="K2316" s="237"/>
      <c r="L2316" s="242"/>
      <c r="M2316" s="243"/>
      <c r="N2316" s="244"/>
      <c r="O2316" s="244"/>
      <c r="P2316" s="244"/>
      <c r="Q2316" s="244"/>
      <c r="R2316" s="244"/>
      <c r="S2316" s="244"/>
      <c r="T2316" s="245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46" t="s">
        <v>164</v>
      </c>
      <c r="AU2316" s="246" t="s">
        <v>79</v>
      </c>
      <c r="AV2316" s="14" t="s">
        <v>79</v>
      </c>
      <c r="AW2316" s="14" t="s">
        <v>31</v>
      </c>
      <c r="AX2316" s="14" t="s">
        <v>69</v>
      </c>
      <c r="AY2316" s="246" t="s">
        <v>153</v>
      </c>
    </row>
    <row r="2317" s="13" customFormat="1">
      <c r="A2317" s="13"/>
      <c r="B2317" s="225"/>
      <c r="C2317" s="226"/>
      <c r="D2317" s="227" t="s">
        <v>164</v>
      </c>
      <c r="E2317" s="228" t="s">
        <v>19</v>
      </c>
      <c r="F2317" s="229" t="s">
        <v>551</v>
      </c>
      <c r="G2317" s="226"/>
      <c r="H2317" s="228" t="s">
        <v>19</v>
      </c>
      <c r="I2317" s="230"/>
      <c r="J2317" s="226"/>
      <c r="K2317" s="226"/>
      <c r="L2317" s="231"/>
      <c r="M2317" s="232"/>
      <c r="N2317" s="233"/>
      <c r="O2317" s="233"/>
      <c r="P2317" s="233"/>
      <c r="Q2317" s="233"/>
      <c r="R2317" s="233"/>
      <c r="S2317" s="233"/>
      <c r="T2317" s="234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5" t="s">
        <v>164</v>
      </c>
      <c r="AU2317" s="235" t="s">
        <v>79</v>
      </c>
      <c r="AV2317" s="13" t="s">
        <v>77</v>
      </c>
      <c r="AW2317" s="13" t="s">
        <v>31</v>
      </c>
      <c r="AX2317" s="13" t="s">
        <v>69</v>
      </c>
      <c r="AY2317" s="235" t="s">
        <v>153</v>
      </c>
    </row>
    <row r="2318" s="14" customFormat="1">
      <c r="A2318" s="14"/>
      <c r="B2318" s="236"/>
      <c r="C2318" s="237"/>
      <c r="D2318" s="227" t="s">
        <v>164</v>
      </c>
      <c r="E2318" s="238" t="s">
        <v>19</v>
      </c>
      <c r="F2318" s="239" t="s">
        <v>552</v>
      </c>
      <c r="G2318" s="237"/>
      <c r="H2318" s="240">
        <v>9.827</v>
      </c>
      <c r="I2318" s="241"/>
      <c r="J2318" s="237"/>
      <c r="K2318" s="237"/>
      <c r="L2318" s="242"/>
      <c r="M2318" s="243"/>
      <c r="N2318" s="244"/>
      <c r="O2318" s="244"/>
      <c r="P2318" s="244"/>
      <c r="Q2318" s="244"/>
      <c r="R2318" s="244"/>
      <c r="S2318" s="244"/>
      <c r="T2318" s="245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46" t="s">
        <v>164</v>
      </c>
      <c r="AU2318" s="246" t="s">
        <v>79</v>
      </c>
      <c r="AV2318" s="14" t="s">
        <v>79</v>
      </c>
      <c r="AW2318" s="14" t="s">
        <v>31</v>
      </c>
      <c r="AX2318" s="14" t="s">
        <v>69</v>
      </c>
      <c r="AY2318" s="246" t="s">
        <v>153</v>
      </c>
    </row>
    <row r="2319" s="13" customFormat="1">
      <c r="A2319" s="13"/>
      <c r="B2319" s="225"/>
      <c r="C2319" s="226"/>
      <c r="D2319" s="227" t="s">
        <v>164</v>
      </c>
      <c r="E2319" s="228" t="s">
        <v>19</v>
      </c>
      <c r="F2319" s="229" t="s">
        <v>553</v>
      </c>
      <c r="G2319" s="226"/>
      <c r="H2319" s="228" t="s">
        <v>19</v>
      </c>
      <c r="I2319" s="230"/>
      <c r="J2319" s="226"/>
      <c r="K2319" s="226"/>
      <c r="L2319" s="231"/>
      <c r="M2319" s="232"/>
      <c r="N2319" s="233"/>
      <c r="O2319" s="233"/>
      <c r="P2319" s="233"/>
      <c r="Q2319" s="233"/>
      <c r="R2319" s="233"/>
      <c r="S2319" s="233"/>
      <c r="T2319" s="23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5" t="s">
        <v>164</v>
      </c>
      <c r="AU2319" s="235" t="s">
        <v>79</v>
      </c>
      <c r="AV2319" s="13" t="s">
        <v>77</v>
      </c>
      <c r="AW2319" s="13" t="s">
        <v>31</v>
      </c>
      <c r="AX2319" s="13" t="s">
        <v>69</v>
      </c>
      <c r="AY2319" s="235" t="s">
        <v>153</v>
      </c>
    </row>
    <row r="2320" s="14" customFormat="1">
      <c r="A2320" s="14"/>
      <c r="B2320" s="236"/>
      <c r="C2320" s="237"/>
      <c r="D2320" s="227" t="s">
        <v>164</v>
      </c>
      <c r="E2320" s="238" t="s">
        <v>19</v>
      </c>
      <c r="F2320" s="239" t="s">
        <v>554</v>
      </c>
      <c r="G2320" s="237"/>
      <c r="H2320" s="240">
        <v>38.082000000000001</v>
      </c>
      <c r="I2320" s="241"/>
      <c r="J2320" s="237"/>
      <c r="K2320" s="237"/>
      <c r="L2320" s="242"/>
      <c r="M2320" s="243"/>
      <c r="N2320" s="244"/>
      <c r="O2320" s="244"/>
      <c r="P2320" s="244"/>
      <c r="Q2320" s="244"/>
      <c r="R2320" s="244"/>
      <c r="S2320" s="244"/>
      <c r="T2320" s="245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46" t="s">
        <v>164</v>
      </c>
      <c r="AU2320" s="246" t="s">
        <v>79</v>
      </c>
      <c r="AV2320" s="14" t="s">
        <v>79</v>
      </c>
      <c r="AW2320" s="14" t="s">
        <v>31</v>
      </c>
      <c r="AX2320" s="14" t="s">
        <v>69</v>
      </c>
      <c r="AY2320" s="246" t="s">
        <v>153</v>
      </c>
    </row>
    <row r="2321" s="14" customFormat="1">
      <c r="A2321" s="14"/>
      <c r="B2321" s="236"/>
      <c r="C2321" s="237"/>
      <c r="D2321" s="227" t="s">
        <v>164</v>
      </c>
      <c r="E2321" s="238" t="s">
        <v>19</v>
      </c>
      <c r="F2321" s="239" t="s">
        <v>555</v>
      </c>
      <c r="G2321" s="237"/>
      <c r="H2321" s="240">
        <v>57.851999999999997</v>
      </c>
      <c r="I2321" s="241"/>
      <c r="J2321" s="237"/>
      <c r="K2321" s="237"/>
      <c r="L2321" s="242"/>
      <c r="M2321" s="243"/>
      <c r="N2321" s="244"/>
      <c r="O2321" s="244"/>
      <c r="P2321" s="244"/>
      <c r="Q2321" s="244"/>
      <c r="R2321" s="244"/>
      <c r="S2321" s="244"/>
      <c r="T2321" s="245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46" t="s">
        <v>164</v>
      </c>
      <c r="AU2321" s="246" t="s">
        <v>79</v>
      </c>
      <c r="AV2321" s="14" t="s">
        <v>79</v>
      </c>
      <c r="AW2321" s="14" t="s">
        <v>31</v>
      </c>
      <c r="AX2321" s="14" t="s">
        <v>69</v>
      </c>
      <c r="AY2321" s="246" t="s">
        <v>153</v>
      </c>
    </row>
    <row r="2322" s="13" customFormat="1">
      <c r="A2322" s="13"/>
      <c r="B2322" s="225"/>
      <c r="C2322" s="226"/>
      <c r="D2322" s="227" t="s">
        <v>164</v>
      </c>
      <c r="E2322" s="228" t="s">
        <v>19</v>
      </c>
      <c r="F2322" s="229" t="s">
        <v>557</v>
      </c>
      <c r="G2322" s="226"/>
      <c r="H2322" s="228" t="s">
        <v>19</v>
      </c>
      <c r="I2322" s="230"/>
      <c r="J2322" s="226"/>
      <c r="K2322" s="226"/>
      <c r="L2322" s="231"/>
      <c r="M2322" s="232"/>
      <c r="N2322" s="233"/>
      <c r="O2322" s="233"/>
      <c r="P2322" s="233"/>
      <c r="Q2322" s="233"/>
      <c r="R2322" s="233"/>
      <c r="S2322" s="233"/>
      <c r="T2322" s="23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5" t="s">
        <v>164</v>
      </c>
      <c r="AU2322" s="235" t="s">
        <v>79</v>
      </c>
      <c r="AV2322" s="13" t="s">
        <v>77</v>
      </c>
      <c r="AW2322" s="13" t="s">
        <v>31</v>
      </c>
      <c r="AX2322" s="13" t="s">
        <v>69</v>
      </c>
      <c r="AY2322" s="235" t="s">
        <v>153</v>
      </c>
    </row>
    <row r="2323" s="14" customFormat="1">
      <c r="A2323" s="14"/>
      <c r="B2323" s="236"/>
      <c r="C2323" s="237"/>
      <c r="D2323" s="227" t="s">
        <v>164</v>
      </c>
      <c r="E2323" s="238" t="s">
        <v>19</v>
      </c>
      <c r="F2323" s="239" t="s">
        <v>558</v>
      </c>
      <c r="G2323" s="237"/>
      <c r="H2323" s="240">
        <v>30.359999999999999</v>
      </c>
      <c r="I2323" s="241"/>
      <c r="J2323" s="237"/>
      <c r="K2323" s="237"/>
      <c r="L2323" s="242"/>
      <c r="M2323" s="243"/>
      <c r="N2323" s="244"/>
      <c r="O2323" s="244"/>
      <c r="P2323" s="244"/>
      <c r="Q2323" s="244"/>
      <c r="R2323" s="244"/>
      <c r="S2323" s="244"/>
      <c r="T2323" s="245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46" t="s">
        <v>164</v>
      </c>
      <c r="AU2323" s="246" t="s">
        <v>79</v>
      </c>
      <c r="AV2323" s="14" t="s">
        <v>79</v>
      </c>
      <c r="AW2323" s="14" t="s">
        <v>31</v>
      </c>
      <c r="AX2323" s="14" t="s">
        <v>69</v>
      </c>
      <c r="AY2323" s="246" t="s">
        <v>153</v>
      </c>
    </row>
    <row r="2324" s="13" customFormat="1">
      <c r="A2324" s="13"/>
      <c r="B2324" s="225"/>
      <c r="C2324" s="226"/>
      <c r="D2324" s="227" t="s">
        <v>164</v>
      </c>
      <c r="E2324" s="228" t="s">
        <v>19</v>
      </c>
      <c r="F2324" s="229" t="s">
        <v>559</v>
      </c>
      <c r="G2324" s="226"/>
      <c r="H2324" s="228" t="s">
        <v>19</v>
      </c>
      <c r="I2324" s="230"/>
      <c r="J2324" s="226"/>
      <c r="K2324" s="226"/>
      <c r="L2324" s="231"/>
      <c r="M2324" s="232"/>
      <c r="N2324" s="233"/>
      <c r="O2324" s="233"/>
      <c r="P2324" s="233"/>
      <c r="Q2324" s="233"/>
      <c r="R2324" s="233"/>
      <c r="S2324" s="233"/>
      <c r="T2324" s="234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5" t="s">
        <v>164</v>
      </c>
      <c r="AU2324" s="235" t="s">
        <v>79</v>
      </c>
      <c r="AV2324" s="13" t="s">
        <v>77</v>
      </c>
      <c r="AW2324" s="13" t="s">
        <v>31</v>
      </c>
      <c r="AX2324" s="13" t="s">
        <v>69</v>
      </c>
      <c r="AY2324" s="235" t="s">
        <v>153</v>
      </c>
    </row>
    <row r="2325" s="14" customFormat="1">
      <c r="A2325" s="14"/>
      <c r="B2325" s="236"/>
      <c r="C2325" s="237"/>
      <c r="D2325" s="227" t="s">
        <v>164</v>
      </c>
      <c r="E2325" s="238" t="s">
        <v>19</v>
      </c>
      <c r="F2325" s="239" t="s">
        <v>560</v>
      </c>
      <c r="G2325" s="237"/>
      <c r="H2325" s="240">
        <v>33.515000000000001</v>
      </c>
      <c r="I2325" s="241"/>
      <c r="J2325" s="237"/>
      <c r="K2325" s="237"/>
      <c r="L2325" s="242"/>
      <c r="M2325" s="243"/>
      <c r="N2325" s="244"/>
      <c r="O2325" s="244"/>
      <c r="P2325" s="244"/>
      <c r="Q2325" s="244"/>
      <c r="R2325" s="244"/>
      <c r="S2325" s="244"/>
      <c r="T2325" s="245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46" t="s">
        <v>164</v>
      </c>
      <c r="AU2325" s="246" t="s">
        <v>79</v>
      </c>
      <c r="AV2325" s="14" t="s">
        <v>79</v>
      </c>
      <c r="AW2325" s="14" t="s">
        <v>31</v>
      </c>
      <c r="AX2325" s="14" t="s">
        <v>69</v>
      </c>
      <c r="AY2325" s="246" t="s">
        <v>153</v>
      </c>
    </row>
    <row r="2326" s="13" customFormat="1">
      <c r="A2326" s="13"/>
      <c r="B2326" s="225"/>
      <c r="C2326" s="226"/>
      <c r="D2326" s="227" t="s">
        <v>164</v>
      </c>
      <c r="E2326" s="228" t="s">
        <v>19</v>
      </c>
      <c r="F2326" s="229" t="s">
        <v>561</v>
      </c>
      <c r="G2326" s="226"/>
      <c r="H2326" s="228" t="s">
        <v>19</v>
      </c>
      <c r="I2326" s="230"/>
      <c r="J2326" s="226"/>
      <c r="K2326" s="226"/>
      <c r="L2326" s="231"/>
      <c r="M2326" s="232"/>
      <c r="N2326" s="233"/>
      <c r="O2326" s="233"/>
      <c r="P2326" s="233"/>
      <c r="Q2326" s="233"/>
      <c r="R2326" s="233"/>
      <c r="S2326" s="233"/>
      <c r="T2326" s="23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5" t="s">
        <v>164</v>
      </c>
      <c r="AU2326" s="235" t="s">
        <v>79</v>
      </c>
      <c r="AV2326" s="13" t="s">
        <v>77</v>
      </c>
      <c r="AW2326" s="13" t="s">
        <v>31</v>
      </c>
      <c r="AX2326" s="13" t="s">
        <v>69</v>
      </c>
      <c r="AY2326" s="235" t="s">
        <v>153</v>
      </c>
    </row>
    <row r="2327" s="14" customFormat="1">
      <c r="A2327" s="14"/>
      <c r="B2327" s="236"/>
      <c r="C2327" s="237"/>
      <c r="D2327" s="227" t="s">
        <v>164</v>
      </c>
      <c r="E2327" s="238" t="s">
        <v>19</v>
      </c>
      <c r="F2327" s="239" t="s">
        <v>562</v>
      </c>
      <c r="G2327" s="237"/>
      <c r="H2327" s="240">
        <v>75.879999999999995</v>
      </c>
      <c r="I2327" s="241"/>
      <c r="J2327" s="237"/>
      <c r="K2327" s="237"/>
      <c r="L2327" s="242"/>
      <c r="M2327" s="243"/>
      <c r="N2327" s="244"/>
      <c r="O2327" s="244"/>
      <c r="P2327" s="244"/>
      <c r="Q2327" s="244"/>
      <c r="R2327" s="244"/>
      <c r="S2327" s="244"/>
      <c r="T2327" s="245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46" t="s">
        <v>164</v>
      </c>
      <c r="AU2327" s="246" t="s">
        <v>79</v>
      </c>
      <c r="AV2327" s="14" t="s">
        <v>79</v>
      </c>
      <c r="AW2327" s="14" t="s">
        <v>31</v>
      </c>
      <c r="AX2327" s="14" t="s">
        <v>69</v>
      </c>
      <c r="AY2327" s="246" t="s">
        <v>153</v>
      </c>
    </row>
    <row r="2328" s="13" customFormat="1">
      <c r="A2328" s="13"/>
      <c r="B2328" s="225"/>
      <c r="C2328" s="226"/>
      <c r="D2328" s="227" t="s">
        <v>164</v>
      </c>
      <c r="E2328" s="228" t="s">
        <v>19</v>
      </c>
      <c r="F2328" s="229" t="s">
        <v>563</v>
      </c>
      <c r="G2328" s="226"/>
      <c r="H2328" s="228" t="s">
        <v>19</v>
      </c>
      <c r="I2328" s="230"/>
      <c r="J2328" s="226"/>
      <c r="K2328" s="226"/>
      <c r="L2328" s="231"/>
      <c r="M2328" s="232"/>
      <c r="N2328" s="233"/>
      <c r="O2328" s="233"/>
      <c r="P2328" s="233"/>
      <c r="Q2328" s="233"/>
      <c r="R2328" s="233"/>
      <c r="S2328" s="233"/>
      <c r="T2328" s="23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35" t="s">
        <v>164</v>
      </c>
      <c r="AU2328" s="235" t="s">
        <v>79</v>
      </c>
      <c r="AV2328" s="13" t="s">
        <v>77</v>
      </c>
      <c r="AW2328" s="13" t="s">
        <v>31</v>
      </c>
      <c r="AX2328" s="13" t="s">
        <v>69</v>
      </c>
      <c r="AY2328" s="235" t="s">
        <v>153</v>
      </c>
    </row>
    <row r="2329" s="14" customFormat="1">
      <c r="A2329" s="14"/>
      <c r="B2329" s="236"/>
      <c r="C2329" s="237"/>
      <c r="D2329" s="227" t="s">
        <v>164</v>
      </c>
      <c r="E2329" s="238" t="s">
        <v>19</v>
      </c>
      <c r="F2329" s="239" t="s">
        <v>564</v>
      </c>
      <c r="G2329" s="237"/>
      <c r="H2329" s="240">
        <v>28.294</v>
      </c>
      <c r="I2329" s="241"/>
      <c r="J2329" s="237"/>
      <c r="K2329" s="237"/>
      <c r="L2329" s="242"/>
      <c r="M2329" s="243"/>
      <c r="N2329" s="244"/>
      <c r="O2329" s="244"/>
      <c r="P2329" s="244"/>
      <c r="Q2329" s="244"/>
      <c r="R2329" s="244"/>
      <c r="S2329" s="244"/>
      <c r="T2329" s="245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46" t="s">
        <v>164</v>
      </c>
      <c r="AU2329" s="246" t="s">
        <v>79</v>
      </c>
      <c r="AV2329" s="14" t="s">
        <v>79</v>
      </c>
      <c r="AW2329" s="14" t="s">
        <v>31</v>
      </c>
      <c r="AX2329" s="14" t="s">
        <v>69</v>
      </c>
      <c r="AY2329" s="246" t="s">
        <v>153</v>
      </c>
    </row>
    <row r="2330" s="13" customFormat="1">
      <c r="A2330" s="13"/>
      <c r="B2330" s="225"/>
      <c r="C2330" s="226"/>
      <c r="D2330" s="227" t="s">
        <v>164</v>
      </c>
      <c r="E2330" s="228" t="s">
        <v>19</v>
      </c>
      <c r="F2330" s="229" t="s">
        <v>565</v>
      </c>
      <c r="G2330" s="226"/>
      <c r="H2330" s="228" t="s">
        <v>19</v>
      </c>
      <c r="I2330" s="230"/>
      <c r="J2330" s="226"/>
      <c r="K2330" s="226"/>
      <c r="L2330" s="231"/>
      <c r="M2330" s="232"/>
      <c r="N2330" s="233"/>
      <c r="O2330" s="233"/>
      <c r="P2330" s="233"/>
      <c r="Q2330" s="233"/>
      <c r="R2330" s="233"/>
      <c r="S2330" s="233"/>
      <c r="T2330" s="234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5" t="s">
        <v>164</v>
      </c>
      <c r="AU2330" s="235" t="s">
        <v>79</v>
      </c>
      <c r="AV2330" s="13" t="s">
        <v>77</v>
      </c>
      <c r="AW2330" s="13" t="s">
        <v>31</v>
      </c>
      <c r="AX2330" s="13" t="s">
        <v>69</v>
      </c>
      <c r="AY2330" s="235" t="s">
        <v>153</v>
      </c>
    </row>
    <row r="2331" s="14" customFormat="1">
      <c r="A2331" s="14"/>
      <c r="B2331" s="236"/>
      <c r="C2331" s="237"/>
      <c r="D2331" s="227" t="s">
        <v>164</v>
      </c>
      <c r="E2331" s="238" t="s">
        <v>19</v>
      </c>
      <c r="F2331" s="239" t="s">
        <v>566</v>
      </c>
      <c r="G2331" s="237"/>
      <c r="H2331" s="240">
        <v>36.174999999999997</v>
      </c>
      <c r="I2331" s="241"/>
      <c r="J2331" s="237"/>
      <c r="K2331" s="237"/>
      <c r="L2331" s="242"/>
      <c r="M2331" s="243"/>
      <c r="N2331" s="244"/>
      <c r="O2331" s="244"/>
      <c r="P2331" s="244"/>
      <c r="Q2331" s="244"/>
      <c r="R2331" s="244"/>
      <c r="S2331" s="244"/>
      <c r="T2331" s="245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46" t="s">
        <v>164</v>
      </c>
      <c r="AU2331" s="246" t="s">
        <v>79</v>
      </c>
      <c r="AV2331" s="14" t="s">
        <v>79</v>
      </c>
      <c r="AW2331" s="14" t="s">
        <v>31</v>
      </c>
      <c r="AX2331" s="14" t="s">
        <v>69</v>
      </c>
      <c r="AY2331" s="246" t="s">
        <v>153</v>
      </c>
    </row>
    <row r="2332" s="13" customFormat="1">
      <c r="A2332" s="13"/>
      <c r="B2332" s="225"/>
      <c r="C2332" s="226"/>
      <c r="D2332" s="227" t="s">
        <v>164</v>
      </c>
      <c r="E2332" s="228" t="s">
        <v>19</v>
      </c>
      <c r="F2332" s="229" t="s">
        <v>568</v>
      </c>
      <c r="G2332" s="226"/>
      <c r="H2332" s="228" t="s">
        <v>19</v>
      </c>
      <c r="I2332" s="230"/>
      <c r="J2332" s="226"/>
      <c r="K2332" s="226"/>
      <c r="L2332" s="231"/>
      <c r="M2332" s="232"/>
      <c r="N2332" s="233"/>
      <c r="O2332" s="233"/>
      <c r="P2332" s="233"/>
      <c r="Q2332" s="233"/>
      <c r="R2332" s="233"/>
      <c r="S2332" s="233"/>
      <c r="T2332" s="234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5" t="s">
        <v>164</v>
      </c>
      <c r="AU2332" s="235" t="s">
        <v>79</v>
      </c>
      <c r="AV2332" s="13" t="s">
        <v>77</v>
      </c>
      <c r="AW2332" s="13" t="s">
        <v>31</v>
      </c>
      <c r="AX2332" s="13" t="s">
        <v>69</v>
      </c>
      <c r="AY2332" s="235" t="s">
        <v>153</v>
      </c>
    </row>
    <row r="2333" s="14" customFormat="1">
      <c r="A2333" s="14"/>
      <c r="B2333" s="236"/>
      <c r="C2333" s="237"/>
      <c r="D2333" s="227" t="s">
        <v>164</v>
      </c>
      <c r="E2333" s="238" t="s">
        <v>19</v>
      </c>
      <c r="F2333" s="239" t="s">
        <v>569</v>
      </c>
      <c r="G2333" s="237"/>
      <c r="H2333" s="240">
        <v>40.305999999999997</v>
      </c>
      <c r="I2333" s="241"/>
      <c r="J2333" s="237"/>
      <c r="K2333" s="237"/>
      <c r="L2333" s="242"/>
      <c r="M2333" s="243"/>
      <c r="N2333" s="244"/>
      <c r="O2333" s="244"/>
      <c r="P2333" s="244"/>
      <c r="Q2333" s="244"/>
      <c r="R2333" s="244"/>
      <c r="S2333" s="244"/>
      <c r="T2333" s="245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46" t="s">
        <v>164</v>
      </c>
      <c r="AU2333" s="246" t="s">
        <v>79</v>
      </c>
      <c r="AV2333" s="14" t="s">
        <v>79</v>
      </c>
      <c r="AW2333" s="14" t="s">
        <v>31</v>
      </c>
      <c r="AX2333" s="14" t="s">
        <v>69</v>
      </c>
      <c r="AY2333" s="246" t="s">
        <v>153</v>
      </c>
    </row>
    <row r="2334" s="16" customFormat="1">
      <c r="A2334" s="16"/>
      <c r="B2334" s="268"/>
      <c r="C2334" s="269"/>
      <c r="D2334" s="227" t="s">
        <v>164</v>
      </c>
      <c r="E2334" s="270" t="s">
        <v>19</v>
      </c>
      <c r="F2334" s="271" t="s">
        <v>571</v>
      </c>
      <c r="G2334" s="269"/>
      <c r="H2334" s="272">
        <v>559.98299999999995</v>
      </c>
      <c r="I2334" s="273"/>
      <c r="J2334" s="269"/>
      <c r="K2334" s="269"/>
      <c r="L2334" s="274"/>
      <c r="M2334" s="275"/>
      <c r="N2334" s="276"/>
      <c r="O2334" s="276"/>
      <c r="P2334" s="276"/>
      <c r="Q2334" s="276"/>
      <c r="R2334" s="276"/>
      <c r="S2334" s="276"/>
      <c r="T2334" s="277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T2334" s="278" t="s">
        <v>164</v>
      </c>
      <c r="AU2334" s="278" t="s">
        <v>79</v>
      </c>
      <c r="AV2334" s="16" t="s">
        <v>173</v>
      </c>
      <c r="AW2334" s="16" t="s">
        <v>31</v>
      </c>
      <c r="AX2334" s="16" t="s">
        <v>69</v>
      </c>
      <c r="AY2334" s="278" t="s">
        <v>153</v>
      </c>
    </row>
    <row r="2335" s="13" customFormat="1">
      <c r="A2335" s="13"/>
      <c r="B2335" s="225"/>
      <c r="C2335" s="226"/>
      <c r="D2335" s="227" t="s">
        <v>164</v>
      </c>
      <c r="E2335" s="228" t="s">
        <v>19</v>
      </c>
      <c r="F2335" s="229" t="s">
        <v>572</v>
      </c>
      <c r="G2335" s="226"/>
      <c r="H2335" s="228" t="s">
        <v>19</v>
      </c>
      <c r="I2335" s="230"/>
      <c r="J2335" s="226"/>
      <c r="K2335" s="226"/>
      <c r="L2335" s="231"/>
      <c r="M2335" s="232"/>
      <c r="N2335" s="233"/>
      <c r="O2335" s="233"/>
      <c r="P2335" s="233"/>
      <c r="Q2335" s="233"/>
      <c r="R2335" s="233"/>
      <c r="S2335" s="233"/>
      <c r="T2335" s="234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35" t="s">
        <v>164</v>
      </c>
      <c r="AU2335" s="235" t="s">
        <v>79</v>
      </c>
      <c r="AV2335" s="13" t="s">
        <v>77</v>
      </c>
      <c r="AW2335" s="13" t="s">
        <v>31</v>
      </c>
      <c r="AX2335" s="13" t="s">
        <v>69</v>
      </c>
      <c r="AY2335" s="235" t="s">
        <v>153</v>
      </c>
    </row>
    <row r="2336" s="13" customFormat="1">
      <c r="A2336" s="13"/>
      <c r="B2336" s="225"/>
      <c r="C2336" s="226"/>
      <c r="D2336" s="227" t="s">
        <v>164</v>
      </c>
      <c r="E2336" s="228" t="s">
        <v>19</v>
      </c>
      <c r="F2336" s="229" t="s">
        <v>573</v>
      </c>
      <c r="G2336" s="226"/>
      <c r="H2336" s="228" t="s">
        <v>19</v>
      </c>
      <c r="I2336" s="230"/>
      <c r="J2336" s="226"/>
      <c r="K2336" s="226"/>
      <c r="L2336" s="231"/>
      <c r="M2336" s="232"/>
      <c r="N2336" s="233"/>
      <c r="O2336" s="233"/>
      <c r="P2336" s="233"/>
      <c r="Q2336" s="233"/>
      <c r="R2336" s="233"/>
      <c r="S2336" s="233"/>
      <c r="T2336" s="234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35" t="s">
        <v>164</v>
      </c>
      <c r="AU2336" s="235" t="s">
        <v>79</v>
      </c>
      <c r="AV2336" s="13" t="s">
        <v>77</v>
      </c>
      <c r="AW2336" s="13" t="s">
        <v>31</v>
      </c>
      <c r="AX2336" s="13" t="s">
        <v>69</v>
      </c>
      <c r="AY2336" s="235" t="s">
        <v>153</v>
      </c>
    </row>
    <row r="2337" s="14" customFormat="1">
      <c r="A2337" s="14"/>
      <c r="B2337" s="236"/>
      <c r="C2337" s="237"/>
      <c r="D2337" s="227" t="s">
        <v>164</v>
      </c>
      <c r="E2337" s="238" t="s">
        <v>19</v>
      </c>
      <c r="F2337" s="239" t="s">
        <v>574</v>
      </c>
      <c r="G2337" s="237"/>
      <c r="H2337" s="240">
        <v>64.350999999999999</v>
      </c>
      <c r="I2337" s="241"/>
      <c r="J2337" s="237"/>
      <c r="K2337" s="237"/>
      <c r="L2337" s="242"/>
      <c r="M2337" s="243"/>
      <c r="N2337" s="244"/>
      <c r="O2337" s="244"/>
      <c r="P2337" s="244"/>
      <c r="Q2337" s="244"/>
      <c r="R2337" s="244"/>
      <c r="S2337" s="244"/>
      <c r="T2337" s="245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46" t="s">
        <v>164</v>
      </c>
      <c r="AU2337" s="246" t="s">
        <v>79</v>
      </c>
      <c r="AV2337" s="14" t="s">
        <v>79</v>
      </c>
      <c r="AW2337" s="14" t="s">
        <v>31</v>
      </c>
      <c r="AX2337" s="14" t="s">
        <v>69</v>
      </c>
      <c r="AY2337" s="246" t="s">
        <v>153</v>
      </c>
    </row>
    <row r="2338" s="13" customFormat="1">
      <c r="A2338" s="13"/>
      <c r="B2338" s="225"/>
      <c r="C2338" s="226"/>
      <c r="D2338" s="227" t="s">
        <v>164</v>
      </c>
      <c r="E2338" s="228" t="s">
        <v>19</v>
      </c>
      <c r="F2338" s="229" t="s">
        <v>575</v>
      </c>
      <c r="G2338" s="226"/>
      <c r="H2338" s="228" t="s">
        <v>19</v>
      </c>
      <c r="I2338" s="230"/>
      <c r="J2338" s="226"/>
      <c r="K2338" s="226"/>
      <c r="L2338" s="231"/>
      <c r="M2338" s="232"/>
      <c r="N2338" s="233"/>
      <c r="O2338" s="233"/>
      <c r="P2338" s="233"/>
      <c r="Q2338" s="233"/>
      <c r="R2338" s="233"/>
      <c r="S2338" s="233"/>
      <c r="T2338" s="23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5" t="s">
        <v>164</v>
      </c>
      <c r="AU2338" s="235" t="s">
        <v>79</v>
      </c>
      <c r="AV2338" s="13" t="s">
        <v>77</v>
      </c>
      <c r="AW2338" s="13" t="s">
        <v>31</v>
      </c>
      <c r="AX2338" s="13" t="s">
        <v>69</v>
      </c>
      <c r="AY2338" s="235" t="s">
        <v>153</v>
      </c>
    </row>
    <row r="2339" s="14" customFormat="1">
      <c r="A2339" s="14"/>
      <c r="B2339" s="236"/>
      <c r="C2339" s="237"/>
      <c r="D2339" s="227" t="s">
        <v>164</v>
      </c>
      <c r="E2339" s="238" t="s">
        <v>19</v>
      </c>
      <c r="F2339" s="239" t="s">
        <v>576</v>
      </c>
      <c r="G2339" s="237"/>
      <c r="H2339" s="240">
        <v>53.478000000000002</v>
      </c>
      <c r="I2339" s="241"/>
      <c r="J2339" s="237"/>
      <c r="K2339" s="237"/>
      <c r="L2339" s="242"/>
      <c r="M2339" s="243"/>
      <c r="N2339" s="244"/>
      <c r="O2339" s="244"/>
      <c r="P2339" s="244"/>
      <c r="Q2339" s="244"/>
      <c r="R2339" s="244"/>
      <c r="S2339" s="244"/>
      <c r="T2339" s="245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46" t="s">
        <v>164</v>
      </c>
      <c r="AU2339" s="246" t="s">
        <v>79</v>
      </c>
      <c r="AV2339" s="14" t="s">
        <v>79</v>
      </c>
      <c r="AW2339" s="14" t="s">
        <v>31</v>
      </c>
      <c r="AX2339" s="14" t="s">
        <v>69</v>
      </c>
      <c r="AY2339" s="246" t="s">
        <v>153</v>
      </c>
    </row>
    <row r="2340" s="13" customFormat="1">
      <c r="A2340" s="13"/>
      <c r="B2340" s="225"/>
      <c r="C2340" s="226"/>
      <c r="D2340" s="227" t="s">
        <v>164</v>
      </c>
      <c r="E2340" s="228" t="s">
        <v>19</v>
      </c>
      <c r="F2340" s="229" t="s">
        <v>579</v>
      </c>
      <c r="G2340" s="226"/>
      <c r="H2340" s="228" t="s">
        <v>19</v>
      </c>
      <c r="I2340" s="230"/>
      <c r="J2340" s="226"/>
      <c r="K2340" s="226"/>
      <c r="L2340" s="231"/>
      <c r="M2340" s="232"/>
      <c r="N2340" s="233"/>
      <c r="O2340" s="233"/>
      <c r="P2340" s="233"/>
      <c r="Q2340" s="233"/>
      <c r="R2340" s="233"/>
      <c r="S2340" s="233"/>
      <c r="T2340" s="234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5" t="s">
        <v>164</v>
      </c>
      <c r="AU2340" s="235" t="s">
        <v>79</v>
      </c>
      <c r="AV2340" s="13" t="s">
        <v>77</v>
      </c>
      <c r="AW2340" s="13" t="s">
        <v>31</v>
      </c>
      <c r="AX2340" s="13" t="s">
        <v>69</v>
      </c>
      <c r="AY2340" s="235" t="s">
        <v>153</v>
      </c>
    </row>
    <row r="2341" s="14" customFormat="1">
      <c r="A2341" s="14"/>
      <c r="B2341" s="236"/>
      <c r="C2341" s="237"/>
      <c r="D2341" s="227" t="s">
        <v>164</v>
      </c>
      <c r="E2341" s="238" t="s">
        <v>19</v>
      </c>
      <c r="F2341" s="239" t="s">
        <v>580</v>
      </c>
      <c r="G2341" s="237"/>
      <c r="H2341" s="240">
        <v>53.700000000000003</v>
      </c>
      <c r="I2341" s="241"/>
      <c r="J2341" s="237"/>
      <c r="K2341" s="237"/>
      <c r="L2341" s="242"/>
      <c r="M2341" s="243"/>
      <c r="N2341" s="244"/>
      <c r="O2341" s="244"/>
      <c r="P2341" s="244"/>
      <c r="Q2341" s="244"/>
      <c r="R2341" s="244"/>
      <c r="S2341" s="244"/>
      <c r="T2341" s="245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46" t="s">
        <v>164</v>
      </c>
      <c r="AU2341" s="246" t="s">
        <v>79</v>
      </c>
      <c r="AV2341" s="14" t="s">
        <v>79</v>
      </c>
      <c r="AW2341" s="14" t="s">
        <v>31</v>
      </c>
      <c r="AX2341" s="14" t="s">
        <v>69</v>
      </c>
      <c r="AY2341" s="246" t="s">
        <v>153</v>
      </c>
    </row>
    <row r="2342" s="13" customFormat="1">
      <c r="A2342" s="13"/>
      <c r="B2342" s="225"/>
      <c r="C2342" s="226"/>
      <c r="D2342" s="227" t="s">
        <v>164</v>
      </c>
      <c r="E2342" s="228" t="s">
        <v>19</v>
      </c>
      <c r="F2342" s="229" t="s">
        <v>581</v>
      </c>
      <c r="G2342" s="226"/>
      <c r="H2342" s="228" t="s">
        <v>19</v>
      </c>
      <c r="I2342" s="230"/>
      <c r="J2342" s="226"/>
      <c r="K2342" s="226"/>
      <c r="L2342" s="231"/>
      <c r="M2342" s="232"/>
      <c r="N2342" s="233"/>
      <c r="O2342" s="233"/>
      <c r="P2342" s="233"/>
      <c r="Q2342" s="233"/>
      <c r="R2342" s="233"/>
      <c r="S2342" s="233"/>
      <c r="T2342" s="234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35" t="s">
        <v>164</v>
      </c>
      <c r="AU2342" s="235" t="s">
        <v>79</v>
      </c>
      <c r="AV2342" s="13" t="s">
        <v>77</v>
      </c>
      <c r="AW2342" s="13" t="s">
        <v>31</v>
      </c>
      <c r="AX2342" s="13" t="s">
        <v>69</v>
      </c>
      <c r="AY2342" s="235" t="s">
        <v>153</v>
      </c>
    </row>
    <row r="2343" s="14" customFormat="1">
      <c r="A2343" s="14"/>
      <c r="B2343" s="236"/>
      <c r="C2343" s="237"/>
      <c r="D2343" s="227" t="s">
        <v>164</v>
      </c>
      <c r="E2343" s="238" t="s">
        <v>19</v>
      </c>
      <c r="F2343" s="239" t="s">
        <v>552</v>
      </c>
      <c r="G2343" s="237"/>
      <c r="H2343" s="240">
        <v>9.827</v>
      </c>
      <c r="I2343" s="241"/>
      <c r="J2343" s="237"/>
      <c r="K2343" s="237"/>
      <c r="L2343" s="242"/>
      <c r="M2343" s="243"/>
      <c r="N2343" s="244"/>
      <c r="O2343" s="244"/>
      <c r="P2343" s="244"/>
      <c r="Q2343" s="244"/>
      <c r="R2343" s="244"/>
      <c r="S2343" s="244"/>
      <c r="T2343" s="245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46" t="s">
        <v>164</v>
      </c>
      <c r="AU2343" s="246" t="s">
        <v>79</v>
      </c>
      <c r="AV2343" s="14" t="s">
        <v>79</v>
      </c>
      <c r="AW2343" s="14" t="s">
        <v>31</v>
      </c>
      <c r="AX2343" s="14" t="s">
        <v>69</v>
      </c>
      <c r="AY2343" s="246" t="s">
        <v>153</v>
      </c>
    </row>
    <row r="2344" s="13" customFormat="1">
      <c r="A2344" s="13"/>
      <c r="B2344" s="225"/>
      <c r="C2344" s="226"/>
      <c r="D2344" s="227" t="s">
        <v>164</v>
      </c>
      <c r="E2344" s="228" t="s">
        <v>19</v>
      </c>
      <c r="F2344" s="229" t="s">
        <v>582</v>
      </c>
      <c r="G2344" s="226"/>
      <c r="H2344" s="228" t="s">
        <v>19</v>
      </c>
      <c r="I2344" s="230"/>
      <c r="J2344" s="226"/>
      <c r="K2344" s="226"/>
      <c r="L2344" s="231"/>
      <c r="M2344" s="232"/>
      <c r="N2344" s="233"/>
      <c r="O2344" s="233"/>
      <c r="P2344" s="233"/>
      <c r="Q2344" s="233"/>
      <c r="R2344" s="233"/>
      <c r="S2344" s="233"/>
      <c r="T2344" s="234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35" t="s">
        <v>164</v>
      </c>
      <c r="AU2344" s="235" t="s">
        <v>79</v>
      </c>
      <c r="AV2344" s="13" t="s">
        <v>77</v>
      </c>
      <c r="AW2344" s="13" t="s">
        <v>31</v>
      </c>
      <c r="AX2344" s="13" t="s">
        <v>69</v>
      </c>
      <c r="AY2344" s="235" t="s">
        <v>153</v>
      </c>
    </row>
    <row r="2345" s="14" customFormat="1">
      <c r="A2345" s="14"/>
      <c r="B2345" s="236"/>
      <c r="C2345" s="237"/>
      <c r="D2345" s="227" t="s">
        <v>164</v>
      </c>
      <c r="E2345" s="238" t="s">
        <v>19</v>
      </c>
      <c r="F2345" s="239" t="s">
        <v>583</v>
      </c>
      <c r="G2345" s="237"/>
      <c r="H2345" s="240">
        <v>52.706000000000003</v>
      </c>
      <c r="I2345" s="241"/>
      <c r="J2345" s="237"/>
      <c r="K2345" s="237"/>
      <c r="L2345" s="242"/>
      <c r="M2345" s="243"/>
      <c r="N2345" s="244"/>
      <c r="O2345" s="244"/>
      <c r="P2345" s="244"/>
      <c r="Q2345" s="244"/>
      <c r="R2345" s="244"/>
      <c r="S2345" s="244"/>
      <c r="T2345" s="245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46" t="s">
        <v>164</v>
      </c>
      <c r="AU2345" s="246" t="s">
        <v>79</v>
      </c>
      <c r="AV2345" s="14" t="s">
        <v>79</v>
      </c>
      <c r="AW2345" s="14" t="s">
        <v>31</v>
      </c>
      <c r="AX2345" s="14" t="s">
        <v>69</v>
      </c>
      <c r="AY2345" s="246" t="s">
        <v>153</v>
      </c>
    </row>
    <row r="2346" s="13" customFormat="1">
      <c r="A2346" s="13"/>
      <c r="B2346" s="225"/>
      <c r="C2346" s="226"/>
      <c r="D2346" s="227" t="s">
        <v>164</v>
      </c>
      <c r="E2346" s="228" t="s">
        <v>19</v>
      </c>
      <c r="F2346" s="229" t="s">
        <v>585</v>
      </c>
      <c r="G2346" s="226"/>
      <c r="H2346" s="228" t="s">
        <v>19</v>
      </c>
      <c r="I2346" s="230"/>
      <c r="J2346" s="226"/>
      <c r="K2346" s="226"/>
      <c r="L2346" s="231"/>
      <c r="M2346" s="232"/>
      <c r="N2346" s="233"/>
      <c r="O2346" s="233"/>
      <c r="P2346" s="233"/>
      <c r="Q2346" s="233"/>
      <c r="R2346" s="233"/>
      <c r="S2346" s="233"/>
      <c r="T2346" s="234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5" t="s">
        <v>164</v>
      </c>
      <c r="AU2346" s="235" t="s">
        <v>79</v>
      </c>
      <c r="AV2346" s="13" t="s">
        <v>77</v>
      </c>
      <c r="AW2346" s="13" t="s">
        <v>31</v>
      </c>
      <c r="AX2346" s="13" t="s">
        <v>69</v>
      </c>
      <c r="AY2346" s="235" t="s">
        <v>153</v>
      </c>
    </row>
    <row r="2347" s="14" customFormat="1">
      <c r="A2347" s="14"/>
      <c r="B2347" s="236"/>
      <c r="C2347" s="237"/>
      <c r="D2347" s="227" t="s">
        <v>164</v>
      </c>
      <c r="E2347" s="238" t="s">
        <v>19</v>
      </c>
      <c r="F2347" s="239" t="s">
        <v>586</v>
      </c>
      <c r="G2347" s="237"/>
      <c r="H2347" s="240">
        <v>49.262</v>
      </c>
      <c r="I2347" s="241"/>
      <c r="J2347" s="237"/>
      <c r="K2347" s="237"/>
      <c r="L2347" s="242"/>
      <c r="M2347" s="243"/>
      <c r="N2347" s="244"/>
      <c r="O2347" s="244"/>
      <c r="P2347" s="244"/>
      <c r="Q2347" s="244"/>
      <c r="R2347" s="244"/>
      <c r="S2347" s="244"/>
      <c r="T2347" s="245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46" t="s">
        <v>164</v>
      </c>
      <c r="AU2347" s="246" t="s">
        <v>79</v>
      </c>
      <c r="AV2347" s="14" t="s">
        <v>79</v>
      </c>
      <c r="AW2347" s="14" t="s">
        <v>31</v>
      </c>
      <c r="AX2347" s="14" t="s">
        <v>69</v>
      </c>
      <c r="AY2347" s="246" t="s">
        <v>153</v>
      </c>
    </row>
    <row r="2348" s="13" customFormat="1">
      <c r="A2348" s="13"/>
      <c r="B2348" s="225"/>
      <c r="C2348" s="226"/>
      <c r="D2348" s="227" t="s">
        <v>164</v>
      </c>
      <c r="E2348" s="228" t="s">
        <v>19</v>
      </c>
      <c r="F2348" s="229" t="s">
        <v>588</v>
      </c>
      <c r="G2348" s="226"/>
      <c r="H2348" s="228" t="s">
        <v>19</v>
      </c>
      <c r="I2348" s="230"/>
      <c r="J2348" s="226"/>
      <c r="K2348" s="226"/>
      <c r="L2348" s="231"/>
      <c r="M2348" s="232"/>
      <c r="N2348" s="233"/>
      <c r="O2348" s="233"/>
      <c r="P2348" s="233"/>
      <c r="Q2348" s="233"/>
      <c r="R2348" s="233"/>
      <c r="S2348" s="233"/>
      <c r="T2348" s="234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5" t="s">
        <v>164</v>
      </c>
      <c r="AU2348" s="235" t="s">
        <v>79</v>
      </c>
      <c r="AV2348" s="13" t="s">
        <v>77</v>
      </c>
      <c r="AW2348" s="13" t="s">
        <v>31</v>
      </c>
      <c r="AX2348" s="13" t="s">
        <v>69</v>
      </c>
      <c r="AY2348" s="235" t="s">
        <v>153</v>
      </c>
    </row>
    <row r="2349" s="14" customFormat="1">
      <c r="A2349" s="14"/>
      <c r="B2349" s="236"/>
      <c r="C2349" s="237"/>
      <c r="D2349" s="227" t="s">
        <v>164</v>
      </c>
      <c r="E2349" s="238" t="s">
        <v>19</v>
      </c>
      <c r="F2349" s="239" t="s">
        <v>589</v>
      </c>
      <c r="G2349" s="237"/>
      <c r="H2349" s="240">
        <v>17.085999999999999</v>
      </c>
      <c r="I2349" s="241"/>
      <c r="J2349" s="237"/>
      <c r="K2349" s="237"/>
      <c r="L2349" s="242"/>
      <c r="M2349" s="243"/>
      <c r="N2349" s="244"/>
      <c r="O2349" s="244"/>
      <c r="P2349" s="244"/>
      <c r="Q2349" s="244"/>
      <c r="R2349" s="244"/>
      <c r="S2349" s="244"/>
      <c r="T2349" s="245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46" t="s">
        <v>164</v>
      </c>
      <c r="AU2349" s="246" t="s">
        <v>79</v>
      </c>
      <c r="AV2349" s="14" t="s">
        <v>79</v>
      </c>
      <c r="AW2349" s="14" t="s">
        <v>31</v>
      </c>
      <c r="AX2349" s="14" t="s">
        <v>69</v>
      </c>
      <c r="AY2349" s="246" t="s">
        <v>153</v>
      </c>
    </row>
    <row r="2350" s="13" customFormat="1">
      <c r="A2350" s="13"/>
      <c r="B2350" s="225"/>
      <c r="C2350" s="226"/>
      <c r="D2350" s="227" t="s">
        <v>164</v>
      </c>
      <c r="E2350" s="228" t="s">
        <v>19</v>
      </c>
      <c r="F2350" s="229" t="s">
        <v>591</v>
      </c>
      <c r="G2350" s="226"/>
      <c r="H2350" s="228" t="s">
        <v>19</v>
      </c>
      <c r="I2350" s="230"/>
      <c r="J2350" s="226"/>
      <c r="K2350" s="226"/>
      <c r="L2350" s="231"/>
      <c r="M2350" s="232"/>
      <c r="N2350" s="233"/>
      <c r="O2350" s="233"/>
      <c r="P2350" s="233"/>
      <c r="Q2350" s="233"/>
      <c r="R2350" s="233"/>
      <c r="S2350" s="233"/>
      <c r="T2350" s="234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35" t="s">
        <v>164</v>
      </c>
      <c r="AU2350" s="235" t="s">
        <v>79</v>
      </c>
      <c r="AV2350" s="13" t="s">
        <v>77</v>
      </c>
      <c r="AW2350" s="13" t="s">
        <v>31</v>
      </c>
      <c r="AX2350" s="13" t="s">
        <v>69</v>
      </c>
      <c r="AY2350" s="235" t="s">
        <v>153</v>
      </c>
    </row>
    <row r="2351" s="14" customFormat="1">
      <c r="A2351" s="14"/>
      <c r="B2351" s="236"/>
      <c r="C2351" s="237"/>
      <c r="D2351" s="227" t="s">
        <v>164</v>
      </c>
      <c r="E2351" s="238" t="s">
        <v>19</v>
      </c>
      <c r="F2351" s="239" t="s">
        <v>592</v>
      </c>
      <c r="G2351" s="237"/>
      <c r="H2351" s="240">
        <v>40.417999999999999</v>
      </c>
      <c r="I2351" s="241"/>
      <c r="J2351" s="237"/>
      <c r="K2351" s="237"/>
      <c r="L2351" s="242"/>
      <c r="M2351" s="243"/>
      <c r="N2351" s="244"/>
      <c r="O2351" s="244"/>
      <c r="P2351" s="244"/>
      <c r="Q2351" s="244"/>
      <c r="R2351" s="244"/>
      <c r="S2351" s="244"/>
      <c r="T2351" s="245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46" t="s">
        <v>164</v>
      </c>
      <c r="AU2351" s="246" t="s">
        <v>79</v>
      </c>
      <c r="AV2351" s="14" t="s">
        <v>79</v>
      </c>
      <c r="AW2351" s="14" t="s">
        <v>31</v>
      </c>
      <c r="AX2351" s="14" t="s">
        <v>69</v>
      </c>
      <c r="AY2351" s="246" t="s">
        <v>153</v>
      </c>
    </row>
    <row r="2352" s="14" customFormat="1">
      <c r="A2352" s="14"/>
      <c r="B2352" s="236"/>
      <c r="C2352" s="237"/>
      <c r="D2352" s="227" t="s">
        <v>164</v>
      </c>
      <c r="E2352" s="238" t="s">
        <v>19</v>
      </c>
      <c r="F2352" s="239" t="s">
        <v>593</v>
      </c>
      <c r="G2352" s="237"/>
      <c r="H2352" s="240">
        <v>22.434000000000001</v>
      </c>
      <c r="I2352" s="241"/>
      <c r="J2352" s="237"/>
      <c r="K2352" s="237"/>
      <c r="L2352" s="242"/>
      <c r="M2352" s="243"/>
      <c r="N2352" s="244"/>
      <c r="O2352" s="244"/>
      <c r="P2352" s="244"/>
      <c r="Q2352" s="244"/>
      <c r="R2352" s="244"/>
      <c r="S2352" s="244"/>
      <c r="T2352" s="245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46" t="s">
        <v>164</v>
      </c>
      <c r="AU2352" s="246" t="s">
        <v>79</v>
      </c>
      <c r="AV2352" s="14" t="s">
        <v>79</v>
      </c>
      <c r="AW2352" s="14" t="s">
        <v>31</v>
      </c>
      <c r="AX2352" s="14" t="s">
        <v>69</v>
      </c>
      <c r="AY2352" s="246" t="s">
        <v>153</v>
      </c>
    </row>
    <row r="2353" s="14" customFormat="1">
      <c r="A2353" s="14"/>
      <c r="B2353" s="236"/>
      <c r="C2353" s="237"/>
      <c r="D2353" s="227" t="s">
        <v>164</v>
      </c>
      <c r="E2353" s="238" t="s">
        <v>19</v>
      </c>
      <c r="F2353" s="239" t="s">
        <v>596</v>
      </c>
      <c r="G2353" s="237"/>
      <c r="H2353" s="240">
        <v>-1.2</v>
      </c>
      <c r="I2353" s="241"/>
      <c r="J2353" s="237"/>
      <c r="K2353" s="237"/>
      <c r="L2353" s="242"/>
      <c r="M2353" s="243"/>
      <c r="N2353" s="244"/>
      <c r="O2353" s="244"/>
      <c r="P2353" s="244"/>
      <c r="Q2353" s="244"/>
      <c r="R2353" s="244"/>
      <c r="S2353" s="244"/>
      <c r="T2353" s="245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46" t="s">
        <v>164</v>
      </c>
      <c r="AU2353" s="246" t="s">
        <v>79</v>
      </c>
      <c r="AV2353" s="14" t="s">
        <v>79</v>
      </c>
      <c r="AW2353" s="14" t="s">
        <v>31</v>
      </c>
      <c r="AX2353" s="14" t="s">
        <v>69</v>
      </c>
      <c r="AY2353" s="246" t="s">
        <v>153</v>
      </c>
    </row>
    <row r="2354" s="13" customFormat="1">
      <c r="A2354" s="13"/>
      <c r="B2354" s="225"/>
      <c r="C2354" s="226"/>
      <c r="D2354" s="227" t="s">
        <v>164</v>
      </c>
      <c r="E2354" s="228" t="s">
        <v>19</v>
      </c>
      <c r="F2354" s="229" t="s">
        <v>597</v>
      </c>
      <c r="G2354" s="226"/>
      <c r="H2354" s="228" t="s">
        <v>19</v>
      </c>
      <c r="I2354" s="230"/>
      <c r="J2354" s="226"/>
      <c r="K2354" s="226"/>
      <c r="L2354" s="231"/>
      <c r="M2354" s="232"/>
      <c r="N2354" s="233"/>
      <c r="O2354" s="233"/>
      <c r="P2354" s="233"/>
      <c r="Q2354" s="233"/>
      <c r="R2354" s="233"/>
      <c r="S2354" s="233"/>
      <c r="T2354" s="234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5" t="s">
        <v>164</v>
      </c>
      <c r="AU2354" s="235" t="s">
        <v>79</v>
      </c>
      <c r="AV2354" s="13" t="s">
        <v>77</v>
      </c>
      <c r="AW2354" s="13" t="s">
        <v>31</v>
      </c>
      <c r="AX2354" s="13" t="s">
        <v>69</v>
      </c>
      <c r="AY2354" s="235" t="s">
        <v>153</v>
      </c>
    </row>
    <row r="2355" s="14" customFormat="1">
      <c r="A2355" s="14"/>
      <c r="B2355" s="236"/>
      <c r="C2355" s="237"/>
      <c r="D2355" s="227" t="s">
        <v>164</v>
      </c>
      <c r="E2355" s="238" t="s">
        <v>19</v>
      </c>
      <c r="F2355" s="239" t="s">
        <v>598</v>
      </c>
      <c r="G2355" s="237"/>
      <c r="H2355" s="240">
        <v>34.173000000000002</v>
      </c>
      <c r="I2355" s="241"/>
      <c r="J2355" s="237"/>
      <c r="K2355" s="237"/>
      <c r="L2355" s="242"/>
      <c r="M2355" s="243"/>
      <c r="N2355" s="244"/>
      <c r="O2355" s="244"/>
      <c r="P2355" s="244"/>
      <c r="Q2355" s="244"/>
      <c r="R2355" s="244"/>
      <c r="S2355" s="244"/>
      <c r="T2355" s="245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46" t="s">
        <v>164</v>
      </c>
      <c r="AU2355" s="246" t="s">
        <v>79</v>
      </c>
      <c r="AV2355" s="14" t="s">
        <v>79</v>
      </c>
      <c r="AW2355" s="14" t="s">
        <v>31</v>
      </c>
      <c r="AX2355" s="14" t="s">
        <v>69</v>
      </c>
      <c r="AY2355" s="246" t="s">
        <v>153</v>
      </c>
    </row>
    <row r="2356" s="13" customFormat="1">
      <c r="A2356" s="13"/>
      <c r="B2356" s="225"/>
      <c r="C2356" s="226"/>
      <c r="D2356" s="227" t="s">
        <v>164</v>
      </c>
      <c r="E2356" s="228" t="s">
        <v>19</v>
      </c>
      <c r="F2356" s="229" t="s">
        <v>599</v>
      </c>
      <c r="G2356" s="226"/>
      <c r="H2356" s="228" t="s">
        <v>19</v>
      </c>
      <c r="I2356" s="230"/>
      <c r="J2356" s="226"/>
      <c r="K2356" s="226"/>
      <c r="L2356" s="231"/>
      <c r="M2356" s="232"/>
      <c r="N2356" s="233"/>
      <c r="O2356" s="233"/>
      <c r="P2356" s="233"/>
      <c r="Q2356" s="233"/>
      <c r="R2356" s="233"/>
      <c r="S2356" s="233"/>
      <c r="T2356" s="23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5" t="s">
        <v>164</v>
      </c>
      <c r="AU2356" s="235" t="s">
        <v>79</v>
      </c>
      <c r="AV2356" s="13" t="s">
        <v>77</v>
      </c>
      <c r="AW2356" s="13" t="s">
        <v>31</v>
      </c>
      <c r="AX2356" s="13" t="s">
        <v>69</v>
      </c>
      <c r="AY2356" s="235" t="s">
        <v>153</v>
      </c>
    </row>
    <row r="2357" s="14" customFormat="1">
      <c r="A2357" s="14"/>
      <c r="B2357" s="236"/>
      <c r="C2357" s="237"/>
      <c r="D2357" s="227" t="s">
        <v>164</v>
      </c>
      <c r="E2357" s="238" t="s">
        <v>19</v>
      </c>
      <c r="F2357" s="239" t="s">
        <v>600</v>
      </c>
      <c r="G2357" s="237"/>
      <c r="H2357" s="240">
        <v>36.201000000000001</v>
      </c>
      <c r="I2357" s="241"/>
      <c r="J2357" s="237"/>
      <c r="K2357" s="237"/>
      <c r="L2357" s="242"/>
      <c r="M2357" s="243"/>
      <c r="N2357" s="244"/>
      <c r="O2357" s="244"/>
      <c r="P2357" s="244"/>
      <c r="Q2357" s="244"/>
      <c r="R2357" s="244"/>
      <c r="S2357" s="244"/>
      <c r="T2357" s="245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46" t="s">
        <v>164</v>
      </c>
      <c r="AU2357" s="246" t="s">
        <v>79</v>
      </c>
      <c r="AV2357" s="14" t="s">
        <v>79</v>
      </c>
      <c r="AW2357" s="14" t="s">
        <v>31</v>
      </c>
      <c r="AX2357" s="14" t="s">
        <v>69</v>
      </c>
      <c r="AY2357" s="246" t="s">
        <v>153</v>
      </c>
    </row>
    <row r="2358" s="13" customFormat="1">
      <c r="A2358" s="13"/>
      <c r="B2358" s="225"/>
      <c r="C2358" s="226"/>
      <c r="D2358" s="227" t="s">
        <v>164</v>
      </c>
      <c r="E2358" s="228" t="s">
        <v>19</v>
      </c>
      <c r="F2358" s="229" t="s">
        <v>601</v>
      </c>
      <c r="G2358" s="226"/>
      <c r="H2358" s="228" t="s">
        <v>19</v>
      </c>
      <c r="I2358" s="230"/>
      <c r="J2358" s="226"/>
      <c r="K2358" s="226"/>
      <c r="L2358" s="231"/>
      <c r="M2358" s="232"/>
      <c r="N2358" s="233"/>
      <c r="O2358" s="233"/>
      <c r="P2358" s="233"/>
      <c r="Q2358" s="233"/>
      <c r="R2358" s="233"/>
      <c r="S2358" s="233"/>
      <c r="T2358" s="23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5" t="s">
        <v>164</v>
      </c>
      <c r="AU2358" s="235" t="s">
        <v>79</v>
      </c>
      <c r="AV2358" s="13" t="s">
        <v>77</v>
      </c>
      <c r="AW2358" s="13" t="s">
        <v>31</v>
      </c>
      <c r="AX2358" s="13" t="s">
        <v>69</v>
      </c>
      <c r="AY2358" s="235" t="s">
        <v>153</v>
      </c>
    </row>
    <row r="2359" s="14" customFormat="1">
      <c r="A2359" s="14"/>
      <c r="B2359" s="236"/>
      <c r="C2359" s="237"/>
      <c r="D2359" s="227" t="s">
        <v>164</v>
      </c>
      <c r="E2359" s="238" t="s">
        <v>19</v>
      </c>
      <c r="F2359" s="239" t="s">
        <v>602</v>
      </c>
      <c r="G2359" s="237"/>
      <c r="H2359" s="240">
        <v>78.933000000000007</v>
      </c>
      <c r="I2359" s="241"/>
      <c r="J2359" s="237"/>
      <c r="K2359" s="237"/>
      <c r="L2359" s="242"/>
      <c r="M2359" s="243"/>
      <c r="N2359" s="244"/>
      <c r="O2359" s="244"/>
      <c r="P2359" s="244"/>
      <c r="Q2359" s="244"/>
      <c r="R2359" s="244"/>
      <c r="S2359" s="244"/>
      <c r="T2359" s="245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46" t="s">
        <v>164</v>
      </c>
      <c r="AU2359" s="246" t="s">
        <v>79</v>
      </c>
      <c r="AV2359" s="14" t="s">
        <v>79</v>
      </c>
      <c r="AW2359" s="14" t="s">
        <v>31</v>
      </c>
      <c r="AX2359" s="14" t="s">
        <v>69</v>
      </c>
      <c r="AY2359" s="246" t="s">
        <v>153</v>
      </c>
    </row>
    <row r="2360" s="16" customFormat="1">
      <c r="A2360" s="16"/>
      <c r="B2360" s="268"/>
      <c r="C2360" s="269"/>
      <c r="D2360" s="227" t="s">
        <v>164</v>
      </c>
      <c r="E2360" s="270" t="s">
        <v>19</v>
      </c>
      <c r="F2360" s="271" t="s">
        <v>571</v>
      </c>
      <c r="G2360" s="269"/>
      <c r="H2360" s="272">
        <v>511.36900000000003</v>
      </c>
      <c r="I2360" s="273"/>
      <c r="J2360" s="269"/>
      <c r="K2360" s="269"/>
      <c r="L2360" s="274"/>
      <c r="M2360" s="275"/>
      <c r="N2360" s="276"/>
      <c r="O2360" s="276"/>
      <c r="P2360" s="276"/>
      <c r="Q2360" s="276"/>
      <c r="R2360" s="276"/>
      <c r="S2360" s="276"/>
      <c r="T2360" s="277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T2360" s="278" t="s">
        <v>164</v>
      </c>
      <c r="AU2360" s="278" t="s">
        <v>79</v>
      </c>
      <c r="AV2360" s="16" t="s">
        <v>173</v>
      </c>
      <c r="AW2360" s="16" t="s">
        <v>31</v>
      </c>
      <c r="AX2360" s="16" t="s">
        <v>69</v>
      </c>
      <c r="AY2360" s="278" t="s">
        <v>153</v>
      </c>
    </row>
    <row r="2361" s="13" customFormat="1">
      <c r="A2361" s="13"/>
      <c r="B2361" s="225"/>
      <c r="C2361" s="226"/>
      <c r="D2361" s="227" t="s">
        <v>164</v>
      </c>
      <c r="E2361" s="228" t="s">
        <v>19</v>
      </c>
      <c r="F2361" s="229" t="s">
        <v>604</v>
      </c>
      <c r="G2361" s="226"/>
      <c r="H2361" s="228" t="s">
        <v>19</v>
      </c>
      <c r="I2361" s="230"/>
      <c r="J2361" s="226"/>
      <c r="K2361" s="226"/>
      <c r="L2361" s="231"/>
      <c r="M2361" s="232"/>
      <c r="N2361" s="233"/>
      <c r="O2361" s="233"/>
      <c r="P2361" s="233"/>
      <c r="Q2361" s="233"/>
      <c r="R2361" s="233"/>
      <c r="S2361" s="233"/>
      <c r="T2361" s="23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5" t="s">
        <v>164</v>
      </c>
      <c r="AU2361" s="235" t="s">
        <v>79</v>
      </c>
      <c r="AV2361" s="13" t="s">
        <v>77</v>
      </c>
      <c r="AW2361" s="13" t="s">
        <v>31</v>
      </c>
      <c r="AX2361" s="13" t="s">
        <v>69</v>
      </c>
      <c r="AY2361" s="235" t="s">
        <v>153</v>
      </c>
    </row>
    <row r="2362" s="13" customFormat="1">
      <c r="A2362" s="13"/>
      <c r="B2362" s="225"/>
      <c r="C2362" s="226"/>
      <c r="D2362" s="227" t="s">
        <v>164</v>
      </c>
      <c r="E2362" s="228" t="s">
        <v>19</v>
      </c>
      <c r="F2362" s="229" t="s">
        <v>605</v>
      </c>
      <c r="G2362" s="226"/>
      <c r="H2362" s="228" t="s">
        <v>19</v>
      </c>
      <c r="I2362" s="230"/>
      <c r="J2362" s="226"/>
      <c r="K2362" s="226"/>
      <c r="L2362" s="231"/>
      <c r="M2362" s="232"/>
      <c r="N2362" s="233"/>
      <c r="O2362" s="233"/>
      <c r="P2362" s="233"/>
      <c r="Q2362" s="233"/>
      <c r="R2362" s="233"/>
      <c r="S2362" s="233"/>
      <c r="T2362" s="23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5" t="s">
        <v>164</v>
      </c>
      <c r="AU2362" s="235" t="s">
        <v>79</v>
      </c>
      <c r="AV2362" s="13" t="s">
        <v>77</v>
      </c>
      <c r="AW2362" s="13" t="s">
        <v>31</v>
      </c>
      <c r="AX2362" s="13" t="s">
        <v>69</v>
      </c>
      <c r="AY2362" s="235" t="s">
        <v>153</v>
      </c>
    </row>
    <row r="2363" s="14" customFormat="1">
      <c r="A2363" s="14"/>
      <c r="B2363" s="236"/>
      <c r="C2363" s="237"/>
      <c r="D2363" s="227" t="s">
        <v>164</v>
      </c>
      <c r="E2363" s="238" t="s">
        <v>19</v>
      </c>
      <c r="F2363" s="239" t="s">
        <v>606</v>
      </c>
      <c r="G2363" s="237"/>
      <c r="H2363" s="240">
        <v>66.674999999999997</v>
      </c>
      <c r="I2363" s="241"/>
      <c r="J2363" s="237"/>
      <c r="K2363" s="237"/>
      <c r="L2363" s="242"/>
      <c r="M2363" s="243"/>
      <c r="N2363" s="244"/>
      <c r="O2363" s="244"/>
      <c r="P2363" s="244"/>
      <c r="Q2363" s="244"/>
      <c r="R2363" s="244"/>
      <c r="S2363" s="244"/>
      <c r="T2363" s="245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46" t="s">
        <v>164</v>
      </c>
      <c r="AU2363" s="246" t="s">
        <v>79</v>
      </c>
      <c r="AV2363" s="14" t="s">
        <v>79</v>
      </c>
      <c r="AW2363" s="14" t="s">
        <v>31</v>
      </c>
      <c r="AX2363" s="14" t="s">
        <v>69</v>
      </c>
      <c r="AY2363" s="246" t="s">
        <v>153</v>
      </c>
    </row>
    <row r="2364" s="13" customFormat="1">
      <c r="A2364" s="13"/>
      <c r="B2364" s="225"/>
      <c r="C2364" s="226"/>
      <c r="D2364" s="227" t="s">
        <v>164</v>
      </c>
      <c r="E2364" s="228" t="s">
        <v>19</v>
      </c>
      <c r="F2364" s="229" t="s">
        <v>607</v>
      </c>
      <c r="G2364" s="226"/>
      <c r="H2364" s="228" t="s">
        <v>19</v>
      </c>
      <c r="I2364" s="230"/>
      <c r="J2364" s="226"/>
      <c r="K2364" s="226"/>
      <c r="L2364" s="231"/>
      <c r="M2364" s="232"/>
      <c r="N2364" s="233"/>
      <c r="O2364" s="233"/>
      <c r="P2364" s="233"/>
      <c r="Q2364" s="233"/>
      <c r="R2364" s="233"/>
      <c r="S2364" s="233"/>
      <c r="T2364" s="23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35" t="s">
        <v>164</v>
      </c>
      <c r="AU2364" s="235" t="s">
        <v>79</v>
      </c>
      <c r="AV2364" s="13" t="s">
        <v>77</v>
      </c>
      <c r="AW2364" s="13" t="s">
        <v>31</v>
      </c>
      <c r="AX2364" s="13" t="s">
        <v>69</v>
      </c>
      <c r="AY2364" s="235" t="s">
        <v>153</v>
      </c>
    </row>
    <row r="2365" s="14" customFormat="1">
      <c r="A2365" s="14"/>
      <c r="B2365" s="236"/>
      <c r="C2365" s="237"/>
      <c r="D2365" s="227" t="s">
        <v>164</v>
      </c>
      <c r="E2365" s="238" t="s">
        <v>19</v>
      </c>
      <c r="F2365" s="239" t="s">
        <v>608</v>
      </c>
      <c r="G2365" s="237"/>
      <c r="H2365" s="240">
        <v>56.734999999999999</v>
      </c>
      <c r="I2365" s="241"/>
      <c r="J2365" s="237"/>
      <c r="K2365" s="237"/>
      <c r="L2365" s="242"/>
      <c r="M2365" s="243"/>
      <c r="N2365" s="244"/>
      <c r="O2365" s="244"/>
      <c r="P2365" s="244"/>
      <c r="Q2365" s="244"/>
      <c r="R2365" s="244"/>
      <c r="S2365" s="244"/>
      <c r="T2365" s="245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46" t="s">
        <v>164</v>
      </c>
      <c r="AU2365" s="246" t="s">
        <v>79</v>
      </c>
      <c r="AV2365" s="14" t="s">
        <v>79</v>
      </c>
      <c r="AW2365" s="14" t="s">
        <v>31</v>
      </c>
      <c r="AX2365" s="14" t="s">
        <v>69</v>
      </c>
      <c r="AY2365" s="246" t="s">
        <v>153</v>
      </c>
    </row>
    <row r="2366" s="13" customFormat="1">
      <c r="A2366" s="13"/>
      <c r="B2366" s="225"/>
      <c r="C2366" s="226"/>
      <c r="D2366" s="227" t="s">
        <v>164</v>
      </c>
      <c r="E2366" s="228" t="s">
        <v>19</v>
      </c>
      <c r="F2366" s="229" t="s">
        <v>609</v>
      </c>
      <c r="G2366" s="226"/>
      <c r="H2366" s="228" t="s">
        <v>19</v>
      </c>
      <c r="I2366" s="230"/>
      <c r="J2366" s="226"/>
      <c r="K2366" s="226"/>
      <c r="L2366" s="231"/>
      <c r="M2366" s="232"/>
      <c r="N2366" s="233"/>
      <c r="O2366" s="233"/>
      <c r="P2366" s="233"/>
      <c r="Q2366" s="233"/>
      <c r="R2366" s="233"/>
      <c r="S2366" s="233"/>
      <c r="T2366" s="234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35" t="s">
        <v>164</v>
      </c>
      <c r="AU2366" s="235" t="s">
        <v>79</v>
      </c>
      <c r="AV2366" s="13" t="s">
        <v>77</v>
      </c>
      <c r="AW2366" s="13" t="s">
        <v>31</v>
      </c>
      <c r="AX2366" s="13" t="s">
        <v>69</v>
      </c>
      <c r="AY2366" s="235" t="s">
        <v>153</v>
      </c>
    </row>
    <row r="2367" s="14" customFormat="1">
      <c r="A2367" s="14"/>
      <c r="B2367" s="236"/>
      <c r="C2367" s="237"/>
      <c r="D2367" s="227" t="s">
        <v>164</v>
      </c>
      <c r="E2367" s="238" t="s">
        <v>19</v>
      </c>
      <c r="F2367" s="239" t="s">
        <v>610</v>
      </c>
      <c r="G2367" s="237"/>
      <c r="H2367" s="240">
        <v>55.033999999999999</v>
      </c>
      <c r="I2367" s="241"/>
      <c r="J2367" s="237"/>
      <c r="K2367" s="237"/>
      <c r="L2367" s="242"/>
      <c r="M2367" s="243"/>
      <c r="N2367" s="244"/>
      <c r="O2367" s="244"/>
      <c r="P2367" s="244"/>
      <c r="Q2367" s="244"/>
      <c r="R2367" s="244"/>
      <c r="S2367" s="244"/>
      <c r="T2367" s="245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46" t="s">
        <v>164</v>
      </c>
      <c r="AU2367" s="246" t="s">
        <v>79</v>
      </c>
      <c r="AV2367" s="14" t="s">
        <v>79</v>
      </c>
      <c r="AW2367" s="14" t="s">
        <v>31</v>
      </c>
      <c r="AX2367" s="14" t="s">
        <v>69</v>
      </c>
      <c r="AY2367" s="246" t="s">
        <v>153</v>
      </c>
    </row>
    <row r="2368" s="13" customFormat="1">
      <c r="A2368" s="13"/>
      <c r="B2368" s="225"/>
      <c r="C2368" s="226"/>
      <c r="D2368" s="227" t="s">
        <v>164</v>
      </c>
      <c r="E2368" s="228" t="s">
        <v>19</v>
      </c>
      <c r="F2368" s="229" t="s">
        <v>611</v>
      </c>
      <c r="G2368" s="226"/>
      <c r="H2368" s="228" t="s">
        <v>19</v>
      </c>
      <c r="I2368" s="230"/>
      <c r="J2368" s="226"/>
      <c r="K2368" s="226"/>
      <c r="L2368" s="231"/>
      <c r="M2368" s="232"/>
      <c r="N2368" s="233"/>
      <c r="O2368" s="233"/>
      <c r="P2368" s="233"/>
      <c r="Q2368" s="233"/>
      <c r="R2368" s="233"/>
      <c r="S2368" s="233"/>
      <c r="T2368" s="23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5" t="s">
        <v>164</v>
      </c>
      <c r="AU2368" s="235" t="s">
        <v>79</v>
      </c>
      <c r="AV2368" s="13" t="s">
        <v>77</v>
      </c>
      <c r="AW2368" s="13" t="s">
        <v>31</v>
      </c>
      <c r="AX2368" s="13" t="s">
        <v>69</v>
      </c>
      <c r="AY2368" s="235" t="s">
        <v>153</v>
      </c>
    </row>
    <row r="2369" s="14" customFormat="1">
      <c r="A2369" s="14"/>
      <c r="B2369" s="236"/>
      <c r="C2369" s="237"/>
      <c r="D2369" s="227" t="s">
        <v>164</v>
      </c>
      <c r="E2369" s="238" t="s">
        <v>19</v>
      </c>
      <c r="F2369" s="239" t="s">
        <v>552</v>
      </c>
      <c r="G2369" s="237"/>
      <c r="H2369" s="240">
        <v>9.827</v>
      </c>
      <c r="I2369" s="241"/>
      <c r="J2369" s="237"/>
      <c r="K2369" s="237"/>
      <c r="L2369" s="242"/>
      <c r="M2369" s="243"/>
      <c r="N2369" s="244"/>
      <c r="O2369" s="244"/>
      <c r="P2369" s="244"/>
      <c r="Q2369" s="244"/>
      <c r="R2369" s="244"/>
      <c r="S2369" s="244"/>
      <c r="T2369" s="245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46" t="s">
        <v>164</v>
      </c>
      <c r="AU2369" s="246" t="s">
        <v>79</v>
      </c>
      <c r="AV2369" s="14" t="s">
        <v>79</v>
      </c>
      <c r="AW2369" s="14" t="s">
        <v>31</v>
      </c>
      <c r="AX2369" s="14" t="s">
        <v>69</v>
      </c>
      <c r="AY2369" s="246" t="s">
        <v>153</v>
      </c>
    </row>
    <row r="2370" s="13" customFormat="1">
      <c r="A2370" s="13"/>
      <c r="B2370" s="225"/>
      <c r="C2370" s="226"/>
      <c r="D2370" s="227" t="s">
        <v>164</v>
      </c>
      <c r="E2370" s="228" t="s">
        <v>19</v>
      </c>
      <c r="F2370" s="229" t="s">
        <v>612</v>
      </c>
      <c r="G2370" s="226"/>
      <c r="H2370" s="228" t="s">
        <v>19</v>
      </c>
      <c r="I2370" s="230"/>
      <c r="J2370" s="226"/>
      <c r="K2370" s="226"/>
      <c r="L2370" s="231"/>
      <c r="M2370" s="232"/>
      <c r="N2370" s="233"/>
      <c r="O2370" s="233"/>
      <c r="P2370" s="233"/>
      <c r="Q2370" s="233"/>
      <c r="R2370" s="233"/>
      <c r="S2370" s="233"/>
      <c r="T2370" s="234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5" t="s">
        <v>164</v>
      </c>
      <c r="AU2370" s="235" t="s">
        <v>79</v>
      </c>
      <c r="AV2370" s="13" t="s">
        <v>77</v>
      </c>
      <c r="AW2370" s="13" t="s">
        <v>31</v>
      </c>
      <c r="AX2370" s="13" t="s">
        <v>69</v>
      </c>
      <c r="AY2370" s="235" t="s">
        <v>153</v>
      </c>
    </row>
    <row r="2371" s="14" customFormat="1">
      <c r="A2371" s="14"/>
      <c r="B2371" s="236"/>
      <c r="C2371" s="237"/>
      <c r="D2371" s="227" t="s">
        <v>164</v>
      </c>
      <c r="E2371" s="238" t="s">
        <v>19</v>
      </c>
      <c r="F2371" s="239" t="s">
        <v>583</v>
      </c>
      <c r="G2371" s="237"/>
      <c r="H2371" s="240">
        <v>52.706000000000003</v>
      </c>
      <c r="I2371" s="241"/>
      <c r="J2371" s="237"/>
      <c r="K2371" s="237"/>
      <c r="L2371" s="242"/>
      <c r="M2371" s="243"/>
      <c r="N2371" s="244"/>
      <c r="O2371" s="244"/>
      <c r="P2371" s="244"/>
      <c r="Q2371" s="244"/>
      <c r="R2371" s="244"/>
      <c r="S2371" s="244"/>
      <c r="T2371" s="245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46" t="s">
        <v>164</v>
      </c>
      <c r="AU2371" s="246" t="s">
        <v>79</v>
      </c>
      <c r="AV2371" s="14" t="s">
        <v>79</v>
      </c>
      <c r="AW2371" s="14" t="s">
        <v>31</v>
      </c>
      <c r="AX2371" s="14" t="s">
        <v>69</v>
      </c>
      <c r="AY2371" s="246" t="s">
        <v>153</v>
      </c>
    </row>
    <row r="2372" s="13" customFormat="1">
      <c r="A2372" s="13"/>
      <c r="B2372" s="225"/>
      <c r="C2372" s="226"/>
      <c r="D2372" s="227" t="s">
        <v>164</v>
      </c>
      <c r="E2372" s="228" t="s">
        <v>19</v>
      </c>
      <c r="F2372" s="229" t="s">
        <v>613</v>
      </c>
      <c r="G2372" s="226"/>
      <c r="H2372" s="228" t="s">
        <v>19</v>
      </c>
      <c r="I2372" s="230"/>
      <c r="J2372" s="226"/>
      <c r="K2372" s="226"/>
      <c r="L2372" s="231"/>
      <c r="M2372" s="232"/>
      <c r="N2372" s="233"/>
      <c r="O2372" s="233"/>
      <c r="P2372" s="233"/>
      <c r="Q2372" s="233"/>
      <c r="R2372" s="233"/>
      <c r="S2372" s="233"/>
      <c r="T2372" s="234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5" t="s">
        <v>164</v>
      </c>
      <c r="AU2372" s="235" t="s">
        <v>79</v>
      </c>
      <c r="AV2372" s="13" t="s">
        <v>77</v>
      </c>
      <c r="AW2372" s="13" t="s">
        <v>31</v>
      </c>
      <c r="AX2372" s="13" t="s">
        <v>69</v>
      </c>
      <c r="AY2372" s="235" t="s">
        <v>153</v>
      </c>
    </row>
    <row r="2373" s="14" customFormat="1">
      <c r="A2373" s="14"/>
      <c r="B2373" s="236"/>
      <c r="C2373" s="237"/>
      <c r="D2373" s="227" t="s">
        <v>164</v>
      </c>
      <c r="E2373" s="238" t="s">
        <v>19</v>
      </c>
      <c r="F2373" s="239" t="s">
        <v>614</v>
      </c>
      <c r="G2373" s="237"/>
      <c r="H2373" s="240">
        <v>14.846</v>
      </c>
      <c r="I2373" s="241"/>
      <c r="J2373" s="237"/>
      <c r="K2373" s="237"/>
      <c r="L2373" s="242"/>
      <c r="M2373" s="243"/>
      <c r="N2373" s="244"/>
      <c r="O2373" s="244"/>
      <c r="P2373" s="244"/>
      <c r="Q2373" s="244"/>
      <c r="R2373" s="244"/>
      <c r="S2373" s="244"/>
      <c r="T2373" s="245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46" t="s">
        <v>164</v>
      </c>
      <c r="AU2373" s="246" t="s">
        <v>79</v>
      </c>
      <c r="AV2373" s="14" t="s">
        <v>79</v>
      </c>
      <c r="AW2373" s="14" t="s">
        <v>31</v>
      </c>
      <c r="AX2373" s="14" t="s">
        <v>69</v>
      </c>
      <c r="AY2373" s="246" t="s">
        <v>153</v>
      </c>
    </row>
    <row r="2374" s="13" customFormat="1">
      <c r="A2374" s="13"/>
      <c r="B2374" s="225"/>
      <c r="C2374" s="226"/>
      <c r="D2374" s="227" t="s">
        <v>164</v>
      </c>
      <c r="E2374" s="228" t="s">
        <v>19</v>
      </c>
      <c r="F2374" s="229" t="s">
        <v>616</v>
      </c>
      <c r="G2374" s="226"/>
      <c r="H2374" s="228" t="s">
        <v>19</v>
      </c>
      <c r="I2374" s="230"/>
      <c r="J2374" s="226"/>
      <c r="K2374" s="226"/>
      <c r="L2374" s="231"/>
      <c r="M2374" s="232"/>
      <c r="N2374" s="233"/>
      <c r="O2374" s="233"/>
      <c r="P2374" s="233"/>
      <c r="Q2374" s="233"/>
      <c r="R2374" s="233"/>
      <c r="S2374" s="233"/>
      <c r="T2374" s="234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35" t="s">
        <v>164</v>
      </c>
      <c r="AU2374" s="235" t="s">
        <v>79</v>
      </c>
      <c r="AV2374" s="13" t="s">
        <v>77</v>
      </c>
      <c r="AW2374" s="13" t="s">
        <v>31</v>
      </c>
      <c r="AX2374" s="13" t="s">
        <v>69</v>
      </c>
      <c r="AY2374" s="235" t="s">
        <v>153</v>
      </c>
    </row>
    <row r="2375" s="14" customFormat="1">
      <c r="A2375" s="14"/>
      <c r="B2375" s="236"/>
      <c r="C2375" s="237"/>
      <c r="D2375" s="227" t="s">
        <v>164</v>
      </c>
      <c r="E2375" s="238" t="s">
        <v>19</v>
      </c>
      <c r="F2375" s="239" t="s">
        <v>617</v>
      </c>
      <c r="G2375" s="237"/>
      <c r="H2375" s="240">
        <v>38.390000000000001</v>
      </c>
      <c r="I2375" s="241"/>
      <c r="J2375" s="237"/>
      <c r="K2375" s="237"/>
      <c r="L2375" s="242"/>
      <c r="M2375" s="243"/>
      <c r="N2375" s="244"/>
      <c r="O2375" s="244"/>
      <c r="P2375" s="244"/>
      <c r="Q2375" s="244"/>
      <c r="R2375" s="244"/>
      <c r="S2375" s="244"/>
      <c r="T2375" s="245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46" t="s">
        <v>164</v>
      </c>
      <c r="AU2375" s="246" t="s">
        <v>79</v>
      </c>
      <c r="AV2375" s="14" t="s">
        <v>79</v>
      </c>
      <c r="AW2375" s="14" t="s">
        <v>31</v>
      </c>
      <c r="AX2375" s="14" t="s">
        <v>69</v>
      </c>
      <c r="AY2375" s="246" t="s">
        <v>153</v>
      </c>
    </row>
    <row r="2376" s="13" customFormat="1">
      <c r="A2376" s="13"/>
      <c r="B2376" s="225"/>
      <c r="C2376" s="226"/>
      <c r="D2376" s="227" t="s">
        <v>164</v>
      </c>
      <c r="E2376" s="228" t="s">
        <v>19</v>
      </c>
      <c r="F2376" s="229" t="s">
        <v>618</v>
      </c>
      <c r="G2376" s="226"/>
      <c r="H2376" s="228" t="s">
        <v>19</v>
      </c>
      <c r="I2376" s="230"/>
      <c r="J2376" s="226"/>
      <c r="K2376" s="226"/>
      <c r="L2376" s="231"/>
      <c r="M2376" s="232"/>
      <c r="N2376" s="233"/>
      <c r="O2376" s="233"/>
      <c r="P2376" s="233"/>
      <c r="Q2376" s="233"/>
      <c r="R2376" s="233"/>
      <c r="S2376" s="233"/>
      <c r="T2376" s="234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35" t="s">
        <v>164</v>
      </c>
      <c r="AU2376" s="235" t="s">
        <v>79</v>
      </c>
      <c r="AV2376" s="13" t="s">
        <v>77</v>
      </c>
      <c r="AW2376" s="13" t="s">
        <v>31</v>
      </c>
      <c r="AX2376" s="13" t="s">
        <v>69</v>
      </c>
      <c r="AY2376" s="235" t="s">
        <v>153</v>
      </c>
    </row>
    <row r="2377" s="14" customFormat="1">
      <c r="A2377" s="14"/>
      <c r="B2377" s="236"/>
      <c r="C2377" s="237"/>
      <c r="D2377" s="227" t="s">
        <v>164</v>
      </c>
      <c r="E2377" s="238" t="s">
        <v>19</v>
      </c>
      <c r="F2377" s="239" t="s">
        <v>619</v>
      </c>
      <c r="G2377" s="237"/>
      <c r="H2377" s="240">
        <v>36.034999999999997</v>
      </c>
      <c r="I2377" s="241"/>
      <c r="J2377" s="237"/>
      <c r="K2377" s="237"/>
      <c r="L2377" s="242"/>
      <c r="M2377" s="243"/>
      <c r="N2377" s="244"/>
      <c r="O2377" s="244"/>
      <c r="P2377" s="244"/>
      <c r="Q2377" s="244"/>
      <c r="R2377" s="244"/>
      <c r="S2377" s="244"/>
      <c r="T2377" s="245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46" t="s">
        <v>164</v>
      </c>
      <c r="AU2377" s="246" t="s">
        <v>79</v>
      </c>
      <c r="AV2377" s="14" t="s">
        <v>79</v>
      </c>
      <c r="AW2377" s="14" t="s">
        <v>31</v>
      </c>
      <c r="AX2377" s="14" t="s">
        <v>69</v>
      </c>
      <c r="AY2377" s="246" t="s">
        <v>153</v>
      </c>
    </row>
    <row r="2378" s="13" customFormat="1">
      <c r="A2378" s="13"/>
      <c r="B2378" s="225"/>
      <c r="C2378" s="226"/>
      <c r="D2378" s="227" t="s">
        <v>164</v>
      </c>
      <c r="E2378" s="228" t="s">
        <v>19</v>
      </c>
      <c r="F2378" s="229" t="s">
        <v>621</v>
      </c>
      <c r="G2378" s="226"/>
      <c r="H2378" s="228" t="s">
        <v>19</v>
      </c>
      <c r="I2378" s="230"/>
      <c r="J2378" s="226"/>
      <c r="K2378" s="226"/>
      <c r="L2378" s="231"/>
      <c r="M2378" s="232"/>
      <c r="N2378" s="233"/>
      <c r="O2378" s="233"/>
      <c r="P2378" s="233"/>
      <c r="Q2378" s="233"/>
      <c r="R2378" s="233"/>
      <c r="S2378" s="233"/>
      <c r="T2378" s="234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35" t="s">
        <v>164</v>
      </c>
      <c r="AU2378" s="235" t="s">
        <v>79</v>
      </c>
      <c r="AV2378" s="13" t="s">
        <v>77</v>
      </c>
      <c r="AW2378" s="13" t="s">
        <v>31</v>
      </c>
      <c r="AX2378" s="13" t="s">
        <v>69</v>
      </c>
      <c r="AY2378" s="235" t="s">
        <v>153</v>
      </c>
    </row>
    <row r="2379" s="14" customFormat="1">
      <c r="A2379" s="14"/>
      <c r="B2379" s="236"/>
      <c r="C2379" s="237"/>
      <c r="D2379" s="227" t="s">
        <v>164</v>
      </c>
      <c r="E2379" s="238" t="s">
        <v>19</v>
      </c>
      <c r="F2379" s="239" t="s">
        <v>622</v>
      </c>
      <c r="G2379" s="237"/>
      <c r="H2379" s="240">
        <v>58.533000000000001</v>
      </c>
      <c r="I2379" s="241"/>
      <c r="J2379" s="237"/>
      <c r="K2379" s="237"/>
      <c r="L2379" s="242"/>
      <c r="M2379" s="243"/>
      <c r="N2379" s="244"/>
      <c r="O2379" s="244"/>
      <c r="P2379" s="244"/>
      <c r="Q2379" s="244"/>
      <c r="R2379" s="244"/>
      <c r="S2379" s="244"/>
      <c r="T2379" s="245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46" t="s">
        <v>164</v>
      </c>
      <c r="AU2379" s="246" t="s">
        <v>79</v>
      </c>
      <c r="AV2379" s="14" t="s">
        <v>79</v>
      </c>
      <c r="AW2379" s="14" t="s">
        <v>31</v>
      </c>
      <c r="AX2379" s="14" t="s">
        <v>69</v>
      </c>
      <c r="AY2379" s="246" t="s">
        <v>153</v>
      </c>
    </row>
    <row r="2380" s="13" customFormat="1">
      <c r="A2380" s="13"/>
      <c r="B2380" s="225"/>
      <c r="C2380" s="226"/>
      <c r="D2380" s="227" t="s">
        <v>164</v>
      </c>
      <c r="E2380" s="228" t="s">
        <v>19</v>
      </c>
      <c r="F2380" s="229" t="s">
        <v>624</v>
      </c>
      <c r="G2380" s="226"/>
      <c r="H2380" s="228" t="s">
        <v>19</v>
      </c>
      <c r="I2380" s="230"/>
      <c r="J2380" s="226"/>
      <c r="K2380" s="226"/>
      <c r="L2380" s="231"/>
      <c r="M2380" s="232"/>
      <c r="N2380" s="233"/>
      <c r="O2380" s="233"/>
      <c r="P2380" s="233"/>
      <c r="Q2380" s="233"/>
      <c r="R2380" s="233"/>
      <c r="S2380" s="233"/>
      <c r="T2380" s="234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5" t="s">
        <v>164</v>
      </c>
      <c r="AU2380" s="235" t="s">
        <v>79</v>
      </c>
      <c r="AV2380" s="13" t="s">
        <v>77</v>
      </c>
      <c r="AW2380" s="13" t="s">
        <v>31</v>
      </c>
      <c r="AX2380" s="13" t="s">
        <v>69</v>
      </c>
      <c r="AY2380" s="235" t="s">
        <v>153</v>
      </c>
    </row>
    <row r="2381" s="14" customFormat="1">
      <c r="A2381" s="14"/>
      <c r="B2381" s="236"/>
      <c r="C2381" s="237"/>
      <c r="D2381" s="227" t="s">
        <v>164</v>
      </c>
      <c r="E2381" s="238" t="s">
        <v>19</v>
      </c>
      <c r="F2381" s="239" t="s">
        <v>625</v>
      </c>
      <c r="G2381" s="237"/>
      <c r="H2381" s="240">
        <v>30.934000000000001</v>
      </c>
      <c r="I2381" s="241"/>
      <c r="J2381" s="237"/>
      <c r="K2381" s="237"/>
      <c r="L2381" s="242"/>
      <c r="M2381" s="243"/>
      <c r="N2381" s="244"/>
      <c r="O2381" s="244"/>
      <c r="P2381" s="244"/>
      <c r="Q2381" s="244"/>
      <c r="R2381" s="244"/>
      <c r="S2381" s="244"/>
      <c r="T2381" s="245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46" t="s">
        <v>164</v>
      </c>
      <c r="AU2381" s="246" t="s">
        <v>79</v>
      </c>
      <c r="AV2381" s="14" t="s">
        <v>79</v>
      </c>
      <c r="AW2381" s="14" t="s">
        <v>31</v>
      </c>
      <c r="AX2381" s="14" t="s">
        <v>69</v>
      </c>
      <c r="AY2381" s="246" t="s">
        <v>153</v>
      </c>
    </row>
    <row r="2382" s="13" customFormat="1">
      <c r="A2382" s="13"/>
      <c r="B2382" s="225"/>
      <c r="C2382" s="226"/>
      <c r="D2382" s="227" t="s">
        <v>164</v>
      </c>
      <c r="E2382" s="228" t="s">
        <v>19</v>
      </c>
      <c r="F2382" s="229" t="s">
        <v>626</v>
      </c>
      <c r="G2382" s="226"/>
      <c r="H2382" s="228" t="s">
        <v>19</v>
      </c>
      <c r="I2382" s="230"/>
      <c r="J2382" s="226"/>
      <c r="K2382" s="226"/>
      <c r="L2382" s="231"/>
      <c r="M2382" s="232"/>
      <c r="N2382" s="233"/>
      <c r="O2382" s="233"/>
      <c r="P2382" s="233"/>
      <c r="Q2382" s="233"/>
      <c r="R2382" s="233"/>
      <c r="S2382" s="233"/>
      <c r="T2382" s="234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5" t="s">
        <v>164</v>
      </c>
      <c r="AU2382" s="235" t="s">
        <v>79</v>
      </c>
      <c r="AV2382" s="13" t="s">
        <v>77</v>
      </c>
      <c r="AW2382" s="13" t="s">
        <v>31</v>
      </c>
      <c r="AX2382" s="13" t="s">
        <v>69</v>
      </c>
      <c r="AY2382" s="235" t="s">
        <v>153</v>
      </c>
    </row>
    <row r="2383" s="14" customFormat="1">
      <c r="A2383" s="14"/>
      <c r="B2383" s="236"/>
      <c r="C2383" s="237"/>
      <c r="D2383" s="227" t="s">
        <v>164</v>
      </c>
      <c r="E2383" s="238" t="s">
        <v>19</v>
      </c>
      <c r="F2383" s="239" t="s">
        <v>627</v>
      </c>
      <c r="G2383" s="237"/>
      <c r="H2383" s="240">
        <v>88.894999999999996</v>
      </c>
      <c r="I2383" s="241"/>
      <c r="J2383" s="237"/>
      <c r="K2383" s="237"/>
      <c r="L2383" s="242"/>
      <c r="M2383" s="243"/>
      <c r="N2383" s="244"/>
      <c r="O2383" s="244"/>
      <c r="P2383" s="244"/>
      <c r="Q2383" s="244"/>
      <c r="R2383" s="244"/>
      <c r="S2383" s="244"/>
      <c r="T2383" s="245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46" t="s">
        <v>164</v>
      </c>
      <c r="AU2383" s="246" t="s">
        <v>79</v>
      </c>
      <c r="AV2383" s="14" t="s">
        <v>79</v>
      </c>
      <c r="AW2383" s="14" t="s">
        <v>31</v>
      </c>
      <c r="AX2383" s="14" t="s">
        <v>69</v>
      </c>
      <c r="AY2383" s="246" t="s">
        <v>153</v>
      </c>
    </row>
    <row r="2384" s="16" customFormat="1">
      <c r="A2384" s="16"/>
      <c r="B2384" s="268"/>
      <c r="C2384" s="269"/>
      <c r="D2384" s="227" t="s">
        <v>164</v>
      </c>
      <c r="E2384" s="270" t="s">
        <v>19</v>
      </c>
      <c r="F2384" s="271" t="s">
        <v>571</v>
      </c>
      <c r="G2384" s="269"/>
      <c r="H2384" s="272">
        <v>508.61000000000001</v>
      </c>
      <c r="I2384" s="273"/>
      <c r="J2384" s="269"/>
      <c r="K2384" s="269"/>
      <c r="L2384" s="274"/>
      <c r="M2384" s="275"/>
      <c r="N2384" s="276"/>
      <c r="O2384" s="276"/>
      <c r="P2384" s="276"/>
      <c r="Q2384" s="276"/>
      <c r="R2384" s="276"/>
      <c r="S2384" s="276"/>
      <c r="T2384" s="277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T2384" s="278" t="s">
        <v>164</v>
      </c>
      <c r="AU2384" s="278" t="s">
        <v>79</v>
      </c>
      <c r="AV2384" s="16" t="s">
        <v>173</v>
      </c>
      <c r="AW2384" s="16" t="s">
        <v>31</v>
      </c>
      <c r="AX2384" s="16" t="s">
        <v>69</v>
      </c>
      <c r="AY2384" s="278" t="s">
        <v>153</v>
      </c>
    </row>
    <row r="2385" s="13" customFormat="1">
      <c r="A2385" s="13"/>
      <c r="B2385" s="225"/>
      <c r="C2385" s="226"/>
      <c r="D2385" s="227" t="s">
        <v>164</v>
      </c>
      <c r="E2385" s="228" t="s">
        <v>19</v>
      </c>
      <c r="F2385" s="229" t="s">
        <v>630</v>
      </c>
      <c r="G2385" s="226"/>
      <c r="H2385" s="228" t="s">
        <v>19</v>
      </c>
      <c r="I2385" s="230"/>
      <c r="J2385" s="226"/>
      <c r="K2385" s="226"/>
      <c r="L2385" s="231"/>
      <c r="M2385" s="232"/>
      <c r="N2385" s="233"/>
      <c r="O2385" s="233"/>
      <c r="P2385" s="233"/>
      <c r="Q2385" s="233"/>
      <c r="R2385" s="233"/>
      <c r="S2385" s="233"/>
      <c r="T2385" s="234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5" t="s">
        <v>164</v>
      </c>
      <c r="AU2385" s="235" t="s">
        <v>79</v>
      </c>
      <c r="AV2385" s="13" t="s">
        <v>77</v>
      </c>
      <c r="AW2385" s="13" t="s">
        <v>31</v>
      </c>
      <c r="AX2385" s="13" t="s">
        <v>69</v>
      </c>
      <c r="AY2385" s="235" t="s">
        <v>153</v>
      </c>
    </row>
    <row r="2386" s="14" customFormat="1">
      <c r="A2386" s="14"/>
      <c r="B2386" s="236"/>
      <c r="C2386" s="237"/>
      <c r="D2386" s="227" t="s">
        <v>164</v>
      </c>
      <c r="E2386" s="238" t="s">
        <v>19</v>
      </c>
      <c r="F2386" s="239" t="s">
        <v>631</v>
      </c>
      <c r="G2386" s="237"/>
      <c r="H2386" s="240">
        <v>288.64499999999998</v>
      </c>
      <c r="I2386" s="241"/>
      <c r="J2386" s="237"/>
      <c r="K2386" s="237"/>
      <c r="L2386" s="242"/>
      <c r="M2386" s="243"/>
      <c r="N2386" s="244"/>
      <c r="O2386" s="244"/>
      <c r="P2386" s="244"/>
      <c r="Q2386" s="244"/>
      <c r="R2386" s="244"/>
      <c r="S2386" s="244"/>
      <c r="T2386" s="245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46" t="s">
        <v>164</v>
      </c>
      <c r="AU2386" s="246" t="s">
        <v>79</v>
      </c>
      <c r="AV2386" s="14" t="s">
        <v>79</v>
      </c>
      <c r="AW2386" s="14" t="s">
        <v>31</v>
      </c>
      <c r="AX2386" s="14" t="s">
        <v>69</v>
      </c>
      <c r="AY2386" s="246" t="s">
        <v>153</v>
      </c>
    </row>
    <row r="2387" s="16" customFormat="1">
      <c r="A2387" s="16"/>
      <c r="B2387" s="268"/>
      <c r="C2387" s="269"/>
      <c r="D2387" s="227" t="s">
        <v>164</v>
      </c>
      <c r="E2387" s="270" t="s">
        <v>19</v>
      </c>
      <c r="F2387" s="271" t="s">
        <v>571</v>
      </c>
      <c r="G2387" s="269"/>
      <c r="H2387" s="272">
        <v>288.64499999999998</v>
      </c>
      <c r="I2387" s="273"/>
      <c r="J2387" s="269"/>
      <c r="K2387" s="269"/>
      <c r="L2387" s="274"/>
      <c r="M2387" s="275"/>
      <c r="N2387" s="276"/>
      <c r="O2387" s="276"/>
      <c r="P2387" s="276"/>
      <c r="Q2387" s="276"/>
      <c r="R2387" s="276"/>
      <c r="S2387" s="276"/>
      <c r="T2387" s="277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T2387" s="278" t="s">
        <v>164</v>
      </c>
      <c r="AU2387" s="278" t="s">
        <v>79</v>
      </c>
      <c r="AV2387" s="16" t="s">
        <v>173</v>
      </c>
      <c r="AW2387" s="16" t="s">
        <v>31</v>
      </c>
      <c r="AX2387" s="16" t="s">
        <v>69</v>
      </c>
      <c r="AY2387" s="278" t="s">
        <v>153</v>
      </c>
    </row>
    <row r="2388" s="13" customFormat="1">
      <c r="A2388" s="13"/>
      <c r="B2388" s="225"/>
      <c r="C2388" s="226"/>
      <c r="D2388" s="227" t="s">
        <v>164</v>
      </c>
      <c r="E2388" s="228" t="s">
        <v>19</v>
      </c>
      <c r="F2388" s="229" t="s">
        <v>2308</v>
      </c>
      <c r="G2388" s="226"/>
      <c r="H2388" s="228" t="s">
        <v>19</v>
      </c>
      <c r="I2388" s="230"/>
      <c r="J2388" s="226"/>
      <c r="K2388" s="226"/>
      <c r="L2388" s="231"/>
      <c r="M2388" s="232"/>
      <c r="N2388" s="233"/>
      <c r="O2388" s="233"/>
      <c r="P2388" s="233"/>
      <c r="Q2388" s="233"/>
      <c r="R2388" s="233"/>
      <c r="S2388" s="233"/>
      <c r="T2388" s="234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5" t="s">
        <v>164</v>
      </c>
      <c r="AU2388" s="235" t="s">
        <v>79</v>
      </c>
      <c r="AV2388" s="13" t="s">
        <v>77</v>
      </c>
      <c r="AW2388" s="13" t="s">
        <v>31</v>
      </c>
      <c r="AX2388" s="13" t="s">
        <v>69</v>
      </c>
      <c r="AY2388" s="235" t="s">
        <v>153</v>
      </c>
    </row>
    <row r="2389" s="14" customFormat="1">
      <c r="A2389" s="14"/>
      <c r="B2389" s="236"/>
      <c r="C2389" s="237"/>
      <c r="D2389" s="227" t="s">
        <v>164</v>
      </c>
      <c r="E2389" s="238" t="s">
        <v>19</v>
      </c>
      <c r="F2389" s="239" t="s">
        <v>2309</v>
      </c>
      <c r="G2389" s="237"/>
      <c r="H2389" s="240">
        <v>528.29999999999995</v>
      </c>
      <c r="I2389" s="241"/>
      <c r="J2389" s="237"/>
      <c r="K2389" s="237"/>
      <c r="L2389" s="242"/>
      <c r="M2389" s="243"/>
      <c r="N2389" s="244"/>
      <c r="O2389" s="244"/>
      <c r="P2389" s="244"/>
      <c r="Q2389" s="244"/>
      <c r="R2389" s="244"/>
      <c r="S2389" s="244"/>
      <c r="T2389" s="245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46" t="s">
        <v>164</v>
      </c>
      <c r="AU2389" s="246" t="s">
        <v>79</v>
      </c>
      <c r="AV2389" s="14" t="s">
        <v>79</v>
      </c>
      <c r="AW2389" s="14" t="s">
        <v>31</v>
      </c>
      <c r="AX2389" s="14" t="s">
        <v>69</v>
      </c>
      <c r="AY2389" s="246" t="s">
        <v>153</v>
      </c>
    </row>
    <row r="2390" s="15" customFormat="1">
      <c r="A2390" s="15"/>
      <c r="B2390" s="247"/>
      <c r="C2390" s="248"/>
      <c r="D2390" s="227" t="s">
        <v>164</v>
      </c>
      <c r="E2390" s="249" t="s">
        <v>19</v>
      </c>
      <c r="F2390" s="250" t="s">
        <v>167</v>
      </c>
      <c r="G2390" s="248"/>
      <c r="H2390" s="251">
        <v>2396.9070000000002</v>
      </c>
      <c r="I2390" s="252"/>
      <c r="J2390" s="248"/>
      <c r="K2390" s="248"/>
      <c r="L2390" s="253"/>
      <c r="M2390" s="254"/>
      <c r="N2390" s="255"/>
      <c r="O2390" s="255"/>
      <c r="P2390" s="255"/>
      <c r="Q2390" s="255"/>
      <c r="R2390" s="255"/>
      <c r="S2390" s="255"/>
      <c r="T2390" s="256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T2390" s="257" t="s">
        <v>164</v>
      </c>
      <c r="AU2390" s="257" t="s">
        <v>79</v>
      </c>
      <c r="AV2390" s="15" t="s">
        <v>160</v>
      </c>
      <c r="AW2390" s="15" t="s">
        <v>31</v>
      </c>
      <c r="AX2390" s="15" t="s">
        <v>77</v>
      </c>
      <c r="AY2390" s="257" t="s">
        <v>153</v>
      </c>
    </row>
    <row r="2391" s="2" customFormat="1" ht="16.5" customHeight="1">
      <c r="A2391" s="41"/>
      <c r="B2391" s="42"/>
      <c r="C2391" s="207" t="s">
        <v>2310</v>
      </c>
      <c r="D2391" s="207" t="s">
        <v>155</v>
      </c>
      <c r="E2391" s="208" t="s">
        <v>2311</v>
      </c>
      <c r="F2391" s="209" t="s">
        <v>2312</v>
      </c>
      <c r="G2391" s="210" t="s">
        <v>158</v>
      </c>
      <c r="H2391" s="211">
        <v>2428.105</v>
      </c>
      <c r="I2391" s="212"/>
      <c r="J2391" s="213">
        <f>ROUND(I2391*H2391,2)</f>
        <v>0</v>
      </c>
      <c r="K2391" s="209" t="s">
        <v>159</v>
      </c>
      <c r="L2391" s="47"/>
      <c r="M2391" s="214" t="s">
        <v>19</v>
      </c>
      <c r="N2391" s="215" t="s">
        <v>40</v>
      </c>
      <c r="O2391" s="87"/>
      <c r="P2391" s="216">
        <f>O2391*H2391</f>
        <v>0</v>
      </c>
      <c r="Q2391" s="216">
        <v>0.00021000000000000001</v>
      </c>
      <c r="R2391" s="216">
        <f>Q2391*H2391</f>
        <v>0.50990205</v>
      </c>
      <c r="S2391" s="216">
        <v>0</v>
      </c>
      <c r="T2391" s="217">
        <f>S2391*H2391</f>
        <v>0</v>
      </c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R2391" s="218" t="s">
        <v>252</v>
      </c>
      <c r="AT2391" s="218" t="s">
        <v>155</v>
      </c>
      <c r="AU2391" s="218" t="s">
        <v>79</v>
      </c>
      <c r="AY2391" s="20" t="s">
        <v>153</v>
      </c>
      <c r="BE2391" s="219">
        <f>IF(N2391="základní",J2391,0)</f>
        <v>0</v>
      </c>
      <c r="BF2391" s="219">
        <f>IF(N2391="snížená",J2391,0)</f>
        <v>0</v>
      </c>
      <c r="BG2391" s="219">
        <f>IF(N2391="zákl. přenesená",J2391,0)</f>
        <v>0</v>
      </c>
      <c r="BH2391" s="219">
        <f>IF(N2391="sníž. přenesená",J2391,0)</f>
        <v>0</v>
      </c>
      <c r="BI2391" s="219">
        <f>IF(N2391="nulová",J2391,0)</f>
        <v>0</v>
      </c>
      <c r="BJ2391" s="20" t="s">
        <v>77</v>
      </c>
      <c r="BK2391" s="219">
        <f>ROUND(I2391*H2391,2)</f>
        <v>0</v>
      </c>
      <c r="BL2391" s="20" t="s">
        <v>252</v>
      </c>
      <c r="BM2391" s="218" t="s">
        <v>2313</v>
      </c>
    </row>
    <row r="2392" s="2" customFormat="1">
      <c r="A2392" s="41"/>
      <c r="B2392" s="42"/>
      <c r="C2392" s="43"/>
      <c r="D2392" s="220" t="s">
        <v>162</v>
      </c>
      <c r="E2392" s="43"/>
      <c r="F2392" s="221" t="s">
        <v>2314</v>
      </c>
      <c r="G2392" s="43"/>
      <c r="H2392" s="43"/>
      <c r="I2392" s="222"/>
      <c r="J2392" s="43"/>
      <c r="K2392" s="43"/>
      <c r="L2392" s="47"/>
      <c r="M2392" s="223"/>
      <c r="N2392" s="224"/>
      <c r="O2392" s="87"/>
      <c r="P2392" s="87"/>
      <c r="Q2392" s="87"/>
      <c r="R2392" s="87"/>
      <c r="S2392" s="87"/>
      <c r="T2392" s="88"/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T2392" s="20" t="s">
        <v>162</v>
      </c>
      <c r="AU2392" s="20" t="s">
        <v>79</v>
      </c>
    </row>
    <row r="2393" s="13" customFormat="1">
      <c r="A2393" s="13"/>
      <c r="B2393" s="225"/>
      <c r="C2393" s="226"/>
      <c r="D2393" s="227" t="s">
        <v>164</v>
      </c>
      <c r="E2393" s="228" t="s">
        <v>19</v>
      </c>
      <c r="F2393" s="229" t="s">
        <v>538</v>
      </c>
      <c r="G2393" s="226"/>
      <c r="H2393" s="228" t="s">
        <v>19</v>
      </c>
      <c r="I2393" s="230"/>
      <c r="J2393" s="226"/>
      <c r="K2393" s="226"/>
      <c r="L2393" s="231"/>
      <c r="M2393" s="232"/>
      <c r="N2393" s="233"/>
      <c r="O2393" s="233"/>
      <c r="P2393" s="233"/>
      <c r="Q2393" s="233"/>
      <c r="R2393" s="233"/>
      <c r="S2393" s="233"/>
      <c r="T2393" s="23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5" t="s">
        <v>164</v>
      </c>
      <c r="AU2393" s="235" t="s">
        <v>79</v>
      </c>
      <c r="AV2393" s="13" t="s">
        <v>77</v>
      </c>
      <c r="AW2393" s="13" t="s">
        <v>31</v>
      </c>
      <c r="AX2393" s="13" t="s">
        <v>69</v>
      </c>
      <c r="AY2393" s="235" t="s">
        <v>153</v>
      </c>
    </row>
    <row r="2394" s="13" customFormat="1">
      <c r="A2394" s="13"/>
      <c r="B2394" s="225"/>
      <c r="C2394" s="226"/>
      <c r="D2394" s="227" t="s">
        <v>164</v>
      </c>
      <c r="E2394" s="228" t="s">
        <v>19</v>
      </c>
      <c r="F2394" s="229" t="s">
        <v>539</v>
      </c>
      <c r="G2394" s="226"/>
      <c r="H2394" s="228" t="s">
        <v>19</v>
      </c>
      <c r="I2394" s="230"/>
      <c r="J2394" s="226"/>
      <c r="K2394" s="226"/>
      <c r="L2394" s="231"/>
      <c r="M2394" s="232"/>
      <c r="N2394" s="233"/>
      <c r="O2394" s="233"/>
      <c r="P2394" s="233"/>
      <c r="Q2394" s="233"/>
      <c r="R2394" s="233"/>
      <c r="S2394" s="233"/>
      <c r="T2394" s="234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5" t="s">
        <v>164</v>
      </c>
      <c r="AU2394" s="235" t="s">
        <v>79</v>
      </c>
      <c r="AV2394" s="13" t="s">
        <v>77</v>
      </c>
      <c r="AW2394" s="13" t="s">
        <v>31</v>
      </c>
      <c r="AX2394" s="13" t="s">
        <v>69</v>
      </c>
      <c r="AY2394" s="235" t="s">
        <v>153</v>
      </c>
    </row>
    <row r="2395" s="14" customFormat="1">
      <c r="A2395" s="14"/>
      <c r="B2395" s="236"/>
      <c r="C2395" s="237"/>
      <c r="D2395" s="227" t="s">
        <v>164</v>
      </c>
      <c r="E2395" s="238" t="s">
        <v>19</v>
      </c>
      <c r="F2395" s="239" t="s">
        <v>540</v>
      </c>
      <c r="G2395" s="237"/>
      <c r="H2395" s="240">
        <v>61.116</v>
      </c>
      <c r="I2395" s="241"/>
      <c r="J2395" s="237"/>
      <c r="K2395" s="237"/>
      <c r="L2395" s="242"/>
      <c r="M2395" s="243"/>
      <c r="N2395" s="244"/>
      <c r="O2395" s="244"/>
      <c r="P2395" s="244"/>
      <c r="Q2395" s="244"/>
      <c r="R2395" s="244"/>
      <c r="S2395" s="244"/>
      <c r="T2395" s="245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46" t="s">
        <v>164</v>
      </c>
      <c r="AU2395" s="246" t="s">
        <v>79</v>
      </c>
      <c r="AV2395" s="14" t="s">
        <v>79</v>
      </c>
      <c r="AW2395" s="14" t="s">
        <v>31</v>
      </c>
      <c r="AX2395" s="14" t="s">
        <v>69</v>
      </c>
      <c r="AY2395" s="246" t="s">
        <v>153</v>
      </c>
    </row>
    <row r="2396" s="13" customFormat="1">
      <c r="A2396" s="13"/>
      <c r="B2396" s="225"/>
      <c r="C2396" s="226"/>
      <c r="D2396" s="227" t="s">
        <v>164</v>
      </c>
      <c r="E2396" s="228" t="s">
        <v>19</v>
      </c>
      <c r="F2396" s="229" t="s">
        <v>364</v>
      </c>
      <c r="G2396" s="226"/>
      <c r="H2396" s="228" t="s">
        <v>19</v>
      </c>
      <c r="I2396" s="230"/>
      <c r="J2396" s="226"/>
      <c r="K2396" s="226"/>
      <c r="L2396" s="231"/>
      <c r="M2396" s="232"/>
      <c r="N2396" s="233"/>
      <c r="O2396" s="233"/>
      <c r="P2396" s="233"/>
      <c r="Q2396" s="233"/>
      <c r="R2396" s="233"/>
      <c r="S2396" s="233"/>
      <c r="T2396" s="234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5" t="s">
        <v>164</v>
      </c>
      <c r="AU2396" s="235" t="s">
        <v>79</v>
      </c>
      <c r="AV2396" s="13" t="s">
        <v>77</v>
      </c>
      <c r="AW2396" s="13" t="s">
        <v>31</v>
      </c>
      <c r="AX2396" s="13" t="s">
        <v>69</v>
      </c>
      <c r="AY2396" s="235" t="s">
        <v>153</v>
      </c>
    </row>
    <row r="2397" s="14" customFormat="1">
      <c r="A2397" s="14"/>
      <c r="B2397" s="236"/>
      <c r="C2397" s="237"/>
      <c r="D2397" s="227" t="s">
        <v>164</v>
      </c>
      <c r="E2397" s="238" t="s">
        <v>19</v>
      </c>
      <c r="F2397" s="239" t="s">
        <v>544</v>
      </c>
      <c r="G2397" s="237"/>
      <c r="H2397" s="240">
        <v>93.456000000000003</v>
      </c>
      <c r="I2397" s="241"/>
      <c r="J2397" s="237"/>
      <c r="K2397" s="237"/>
      <c r="L2397" s="242"/>
      <c r="M2397" s="243"/>
      <c r="N2397" s="244"/>
      <c r="O2397" s="244"/>
      <c r="P2397" s="244"/>
      <c r="Q2397" s="244"/>
      <c r="R2397" s="244"/>
      <c r="S2397" s="244"/>
      <c r="T2397" s="245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46" t="s">
        <v>164</v>
      </c>
      <c r="AU2397" s="246" t="s">
        <v>79</v>
      </c>
      <c r="AV2397" s="14" t="s">
        <v>79</v>
      </c>
      <c r="AW2397" s="14" t="s">
        <v>31</v>
      </c>
      <c r="AX2397" s="14" t="s">
        <v>69</v>
      </c>
      <c r="AY2397" s="246" t="s">
        <v>153</v>
      </c>
    </row>
    <row r="2398" s="13" customFormat="1">
      <c r="A2398" s="13"/>
      <c r="B2398" s="225"/>
      <c r="C2398" s="226"/>
      <c r="D2398" s="227" t="s">
        <v>164</v>
      </c>
      <c r="E2398" s="228" t="s">
        <v>19</v>
      </c>
      <c r="F2398" s="229" t="s">
        <v>549</v>
      </c>
      <c r="G2398" s="226"/>
      <c r="H2398" s="228" t="s">
        <v>19</v>
      </c>
      <c r="I2398" s="230"/>
      <c r="J2398" s="226"/>
      <c r="K2398" s="226"/>
      <c r="L2398" s="231"/>
      <c r="M2398" s="232"/>
      <c r="N2398" s="233"/>
      <c r="O2398" s="233"/>
      <c r="P2398" s="233"/>
      <c r="Q2398" s="233"/>
      <c r="R2398" s="233"/>
      <c r="S2398" s="233"/>
      <c r="T2398" s="234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35" t="s">
        <v>164</v>
      </c>
      <c r="AU2398" s="235" t="s">
        <v>79</v>
      </c>
      <c r="AV2398" s="13" t="s">
        <v>77</v>
      </c>
      <c r="AW2398" s="13" t="s">
        <v>31</v>
      </c>
      <c r="AX2398" s="13" t="s">
        <v>69</v>
      </c>
      <c r="AY2398" s="235" t="s">
        <v>153</v>
      </c>
    </row>
    <row r="2399" s="14" customFormat="1">
      <c r="A2399" s="14"/>
      <c r="B2399" s="236"/>
      <c r="C2399" s="237"/>
      <c r="D2399" s="227" t="s">
        <v>164</v>
      </c>
      <c r="E2399" s="238" t="s">
        <v>19</v>
      </c>
      <c r="F2399" s="239" t="s">
        <v>550</v>
      </c>
      <c r="G2399" s="237"/>
      <c r="H2399" s="240">
        <v>55.119999999999997</v>
      </c>
      <c r="I2399" s="241"/>
      <c r="J2399" s="237"/>
      <c r="K2399" s="237"/>
      <c r="L2399" s="242"/>
      <c r="M2399" s="243"/>
      <c r="N2399" s="244"/>
      <c r="O2399" s="244"/>
      <c r="P2399" s="244"/>
      <c r="Q2399" s="244"/>
      <c r="R2399" s="244"/>
      <c r="S2399" s="244"/>
      <c r="T2399" s="245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46" t="s">
        <v>164</v>
      </c>
      <c r="AU2399" s="246" t="s">
        <v>79</v>
      </c>
      <c r="AV2399" s="14" t="s">
        <v>79</v>
      </c>
      <c r="AW2399" s="14" t="s">
        <v>31</v>
      </c>
      <c r="AX2399" s="14" t="s">
        <v>69</v>
      </c>
      <c r="AY2399" s="246" t="s">
        <v>153</v>
      </c>
    </row>
    <row r="2400" s="13" customFormat="1">
      <c r="A2400" s="13"/>
      <c r="B2400" s="225"/>
      <c r="C2400" s="226"/>
      <c r="D2400" s="227" t="s">
        <v>164</v>
      </c>
      <c r="E2400" s="228" t="s">
        <v>19</v>
      </c>
      <c r="F2400" s="229" t="s">
        <v>551</v>
      </c>
      <c r="G2400" s="226"/>
      <c r="H2400" s="228" t="s">
        <v>19</v>
      </c>
      <c r="I2400" s="230"/>
      <c r="J2400" s="226"/>
      <c r="K2400" s="226"/>
      <c r="L2400" s="231"/>
      <c r="M2400" s="232"/>
      <c r="N2400" s="233"/>
      <c r="O2400" s="233"/>
      <c r="P2400" s="233"/>
      <c r="Q2400" s="233"/>
      <c r="R2400" s="233"/>
      <c r="S2400" s="233"/>
      <c r="T2400" s="23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5" t="s">
        <v>164</v>
      </c>
      <c r="AU2400" s="235" t="s">
        <v>79</v>
      </c>
      <c r="AV2400" s="13" t="s">
        <v>77</v>
      </c>
      <c r="AW2400" s="13" t="s">
        <v>31</v>
      </c>
      <c r="AX2400" s="13" t="s">
        <v>69</v>
      </c>
      <c r="AY2400" s="235" t="s">
        <v>153</v>
      </c>
    </row>
    <row r="2401" s="14" customFormat="1">
      <c r="A2401" s="14"/>
      <c r="B2401" s="236"/>
      <c r="C2401" s="237"/>
      <c r="D2401" s="227" t="s">
        <v>164</v>
      </c>
      <c r="E2401" s="238" t="s">
        <v>19</v>
      </c>
      <c r="F2401" s="239" t="s">
        <v>552</v>
      </c>
      <c r="G2401" s="237"/>
      <c r="H2401" s="240">
        <v>9.827</v>
      </c>
      <c r="I2401" s="241"/>
      <c r="J2401" s="237"/>
      <c r="K2401" s="237"/>
      <c r="L2401" s="242"/>
      <c r="M2401" s="243"/>
      <c r="N2401" s="244"/>
      <c r="O2401" s="244"/>
      <c r="P2401" s="244"/>
      <c r="Q2401" s="244"/>
      <c r="R2401" s="244"/>
      <c r="S2401" s="244"/>
      <c r="T2401" s="245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46" t="s">
        <v>164</v>
      </c>
      <c r="AU2401" s="246" t="s">
        <v>79</v>
      </c>
      <c r="AV2401" s="14" t="s">
        <v>79</v>
      </c>
      <c r="AW2401" s="14" t="s">
        <v>31</v>
      </c>
      <c r="AX2401" s="14" t="s">
        <v>69</v>
      </c>
      <c r="AY2401" s="246" t="s">
        <v>153</v>
      </c>
    </row>
    <row r="2402" s="13" customFormat="1">
      <c r="A2402" s="13"/>
      <c r="B2402" s="225"/>
      <c r="C2402" s="226"/>
      <c r="D2402" s="227" t="s">
        <v>164</v>
      </c>
      <c r="E2402" s="228" t="s">
        <v>19</v>
      </c>
      <c r="F2402" s="229" t="s">
        <v>553</v>
      </c>
      <c r="G2402" s="226"/>
      <c r="H2402" s="228" t="s">
        <v>19</v>
      </c>
      <c r="I2402" s="230"/>
      <c r="J2402" s="226"/>
      <c r="K2402" s="226"/>
      <c r="L2402" s="231"/>
      <c r="M2402" s="232"/>
      <c r="N2402" s="233"/>
      <c r="O2402" s="233"/>
      <c r="P2402" s="233"/>
      <c r="Q2402" s="233"/>
      <c r="R2402" s="233"/>
      <c r="S2402" s="233"/>
      <c r="T2402" s="23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5" t="s">
        <v>164</v>
      </c>
      <c r="AU2402" s="235" t="s">
        <v>79</v>
      </c>
      <c r="AV2402" s="13" t="s">
        <v>77</v>
      </c>
      <c r="AW2402" s="13" t="s">
        <v>31</v>
      </c>
      <c r="AX2402" s="13" t="s">
        <v>69</v>
      </c>
      <c r="AY2402" s="235" t="s">
        <v>153</v>
      </c>
    </row>
    <row r="2403" s="14" customFormat="1">
      <c r="A2403" s="14"/>
      <c r="B2403" s="236"/>
      <c r="C2403" s="237"/>
      <c r="D2403" s="227" t="s">
        <v>164</v>
      </c>
      <c r="E2403" s="238" t="s">
        <v>19</v>
      </c>
      <c r="F2403" s="239" t="s">
        <v>554</v>
      </c>
      <c r="G2403" s="237"/>
      <c r="H2403" s="240">
        <v>38.082000000000001</v>
      </c>
      <c r="I2403" s="241"/>
      <c r="J2403" s="237"/>
      <c r="K2403" s="237"/>
      <c r="L2403" s="242"/>
      <c r="M2403" s="243"/>
      <c r="N2403" s="244"/>
      <c r="O2403" s="244"/>
      <c r="P2403" s="244"/>
      <c r="Q2403" s="244"/>
      <c r="R2403" s="244"/>
      <c r="S2403" s="244"/>
      <c r="T2403" s="245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46" t="s">
        <v>164</v>
      </c>
      <c r="AU2403" s="246" t="s">
        <v>79</v>
      </c>
      <c r="AV2403" s="14" t="s">
        <v>79</v>
      </c>
      <c r="AW2403" s="14" t="s">
        <v>31</v>
      </c>
      <c r="AX2403" s="14" t="s">
        <v>69</v>
      </c>
      <c r="AY2403" s="246" t="s">
        <v>153</v>
      </c>
    </row>
    <row r="2404" s="14" customFormat="1">
      <c r="A2404" s="14"/>
      <c r="B2404" s="236"/>
      <c r="C2404" s="237"/>
      <c r="D2404" s="227" t="s">
        <v>164</v>
      </c>
      <c r="E2404" s="238" t="s">
        <v>19</v>
      </c>
      <c r="F2404" s="239" t="s">
        <v>555</v>
      </c>
      <c r="G2404" s="237"/>
      <c r="H2404" s="240">
        <v>57.851999999999997</v>
      </c>
      <c r="I2404" s="241"/>
      <c r="J2404" s="237"/>
      <c r="K2404" s="237"/>
      <c r="L2404" s="242"/>
      <c r="M2404" s="243"/>
      <c r="N2404" s="244"/>
      <c r="O2404" s="244"/>
      <c r="P2404" s="244"/>
      <c r="Q2404" s="244"/>
      <c r="R2404" s="244"/>
      <c r="S2404" s="244"/>
      <c r="T2404" s="245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46" t="s">
        <v>164</v>
      </c>
      <c r="AU2404" s="246" t="s">
        <v>79</v>
      </c>
      <c r="AV2404" s="14" t="s">
        <v>79</v>
      </c>
      <c r="AW2404" s="14" t="s">
        <v>31</v>
      </c>
      <c r="AX2404" s="14" t="s">
        <v>69</v>
      </c>
      <c r="AY2404" s="246" t="s">
        <v>153</v>
      </c>
    </row>
    <row r="2405" s="13" customFormat="1">
      <c r="A2405" s="13"/>
      <c r="B2405" s="225"/>
      <c r="C2405" s="226"/>
      <c r="D2405" s="227" t="s">
        <v>164</v>
      </c>
      <c r="E2405" s="228" t="s">
        <v>19</v>
      </c>
      <c r="F2405" s="229" t="s">
        <v>557</v>
      </c>
      <c r="G2405" s="226"/>
      <c r="H2405" s="228" t="s">
        <v>19</v>
      </c>
      <c r="I2405" s="230"/>
      <c r="J2405" s="226"/>
      <c r="K2405" s="226"/>
      <c r="L2405" s="231"/>
      <c r="M2405" s="232"/>
      <c r="N2405" s="233"/>
      <c r="O2405" s="233"/>
      <c r="P2405" s="233"/>
      <c r="Q2405" s="233"/>
      <c r="R2405" s="233"/>
      <c r="S2405" s="233"/>
      <c r="T2405" s="234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5" t="s">
        <v>164</v>
      </c>
      <c r="AU2405" s="235" t="s">
        <v>79</v>
      </c>
      <c r="AV2405" s="13" t="s">
        <v>77</v>
      </c>
      <c r="AW2405" s="13" t="s">
        <v>31</v>
      </c>
      <c r="AX2405" s="13" t="s">
        <v>69</v>
      </c>
      <c r="AY2405" s="235" t="s">
        <v>153</v>
      </c>
    </row>
    <row r="2406" s="14" customFormat="1">
      <c r="A2406" s="14"/>
      <c r="B2406" s="236"/>
      <c r="C2406" s="237"/>
      <c r="D2406" s="227" t="s">
        <v>164</v>
      </c>
      <c r="E2406" s="238" t="s">
        <v>19</v>
      </c>
      <c r="F2406" s="239" t="s">
        <v>558</v>
      </c>
      <c r="G2406" s="237"/>
      <c r="H2406" s="240">
        <v>30.359999999999999</v>
      </c>
      <c r="I2406" s="241"/>
      <c r="J2406" s="237"/>
      <c r="K2406" s="237"/>
      <c r="L2406" s="242"/>
      <c r="M2406" s="243"/>
      <c r="N2406" s="244"/>
      <c r="O2406" s="244"/>
      <c r="P2406" s="244"/>
      <c r="Q2406" s="244"/>
      <c r="R2406" s="244"/>
      <c r="S2406" s="244"/>
      <c r="T2406" s="245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46" t="s">
        <v>164</v>
      </c>
      <c r="AU2406" s="246" t="s">
        <v>79</v>
      </c>
      <c r="AV2406" s="14" t="s">
        <v>79</v>
      </c>
      <c r="AW2406" s="14" t="s">
        <v>31</v>
      </c>
      <c r="AX2406" s="14" t="s">
        <v>69</v>
      </c>
      <c r="AY2406" s="246" t="s">
        <v>153</v>
      </c>
    </row>
    <row r="2407" s="13" customFormat="1">
      <c r="A2407" s="13"/>
      <c r="B2407" s="225"/>
      <c r="C2407" s="226"/>
      <c r="D2407" s="227" t="s">
        <v>164</v>
      </c>
      <c r="E2407" s="228" t="s">
        <v>19</v>
      </c>
      <c r="F2407" s="229" t="s">
        <v>559</v>
      </c>
      <c r="G2407" s="226"/>
      <c r="H2407" s="228" t="s">
        <v>19</v>
      </c>
      <c r="I2407" s="230"/>
      <c r="J2407" s="226"/>
      <c r="K2407" s="226"/>
      <c r="L2407" s="231"/>
      <c r="M2407" s="232"/>
      <c r="N2407" s="233"/>
      <c r="O2407" s="233"/>
      <c r="P2407" s="233"/>
      <c r="Q2407" s="233"/>
      <c r="R2407" s="233"/>
      <c r="S2407" s="233"/>
      <c r="T2407" s="234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35" t="s">
        <v>164</v>
      </c>
      <c r="AU2407" s="235" t="s">
        <v>79</v>
      </c>
      <c r="AV2407" s="13" t="s">
        <v>77</v>
      </c>
      <c r="AW2407" s="13" t="s">
        <v>31</v>
      </c>
      <c r="AX2407" s="13" t="s">
        <v>69</v>
      </c>
      <c r="AY2407" s="235" t="s">
        <v>153</v>
      </c>
    </row>
    <row r="2408" s="14" customFormat="1">
      <c r="A2408" s="14"/>
      <c r="B2408" s="236"/>
      <c r="C2408" s="237"/>
      <c r="D2408" s="227" t="s">
        <v>164</v>
      </c>
      <c r="E2408" s="238" t="s">
        <v>19</v>
      </c>
      <c r="F2408" s="239" t="s">
        <v>560</v>
      </c>
      <c r="G2408" s="237"/>
      <c r="H2408" s="240">
        <v>33.515000000000001</v>
      </c>
      <c r="I2408" s="241"/>
      <c r="J2408" s="237"/>
      <c r="K2408" s="237"/>
      <c r="L2408" s="242"/>
      <c r="M2408" s="243"/>
      <c r="N2408" s="244"/>
      <c r="O2408" s="244"/>
      <c r="P2408" s="244"/>
      <c r="Q2408" s="244"/>
      <c r="R2408" s="244"/>
      <c r="S2408" s="244"/>
      <c r="T2408" s="245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46" t="s">
        <v>164</v>
      </c>
      <c r="AU2408" s="246" t="s">
        <v>79</v>
      </c>
      <c r="AV2408" s="14" t="s">
        <v>79</v>
      </c>
      <c r="AW2408" s="14" t="s">
        <v>31</v>
      </c>
      <c r="AX2408" s="14" t="s">
        <v>69</v>
      </c>
      <c r="AY2408" s="246" t="s">
        <v>153</v>
      </c>
    </row>
    <row r="2409" s="13" customFormat="1">
      <c r="A2409" s="13"/>
      <c r="B2409" s="225"/>
      <c r="C2409" s="226"/>
      <c r="D2409" s="227" t="s">
        <v>164</v>
      </c>
      <c r="E2409" s="228" t="s">
        <v>19</v>
      </c>
      <c r="F2409" s="229" t="s">
        <v>561</v>
      </c>
      <c r="G2409" s="226"/>
      <c r="H2409" s="228" t="s">
        <v>19</v>
      </c>
      <c r="I2409" s="230"/>
      <c r="J2409" s="226"/>
      <c r="K2409" s="226"/>
      <c r="L2409" s="231"/>
      <c r="M2409" s="232"/>
      <c r="N2409" s="233"/>
      <c r="O2409" s="233"/>
      <c r="P2409" s="233"/>
      <c r="Q2409" s="233"/>
      <c r="R2409" s="233"/>
      <c r="S2409" s="233"/>
      <c r="T2409" s="234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5" t="s">
        <v>164</v>
      </c>
      <c r="AU2409" s="235" t="s">
        <v>79</v>
      </c>
      <c r="AV2409" s="13" t="s">
        <v>77</v>
      </c>
      <c r="AW2409" s="13" t="s">
        <v>31</v>
      </c>
      <c r="AX2409" s="13" t="s">
        <v>69</v>
      </c>
      <c r="AY2409" s="235" t="s">
        <v>153</v>
      </c>
    </row>
    <row r="2410" s="14" customFormat="1">
      <c r="A2410" s="14"/>
      <c r="B2410" s="236"/>
      <c r="C2410" s="237"/>
      <c r="D2410" s="227" t="s">
        <v>164</v>
      </c>
      <c r="E2410" s="238" t="s">
        <v>19</v>
      </c>
      <c r="F2410" s="239" t="s">
        <v>562</v>
      </c>
      <c r="G2410" s="237"/>
      <c r="H2410" s="240">
        <v>75.879999999999995</v>
      </c>
      <c r="I2410" s="241"/>
      <c r="J2410" s="237"/>
      <c r="K2410" s="237"/>
      <c r="L2410" s="242"/>
      <c r="M2410" s="243"/>
      <c r="N2410" s="244"/>
      <c r="O2410" s="244"/>
      <c r="P2410" s="244"/>
      <c r="Q2410" s="244"/>
      <c r="R2410" s="244"/>
      <c r="S2410" s="244"/>
      <c r="T2410" s="245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6" t="s">
        <v>164</v>
      </c>
      <c r="AU2410" s="246" t="s">
        <v>79</v>
      </c>
      <c r="AV2410" s="14" t="s">
        <v>79</v>
      </c>
      <c r="AW2410" s="14" t="s">
        <v>31</v>
      </c>
      <c r="AX2410" s="14" t="s">
        <v>69</v>
      </c>
      <c r="AY2410" s="246" t="s">
        <v>153</v>
      </c>
    </row>
    <row r="2411" s="13" customFormat="1">
      <c r="A2411" s="13"/>
      <c r="B2411" s="225"/>
      <c r="C2411" s="226"/>
      <c r="D2411" s="227" t="s">
        <v>164</v>
      </c>
      <c r="E2411" s="228" t="s">
        <v>19</v>
      </c>
      <c r="F2411" s="229" t="s">
        <v>563</v>
      </c>
      <c r="G2411" s="226"/>
      <c r="H2411" s="228" t="s">
        <v>19</v>
      </c>
      <c r="I2411" s="230"/>
      <c r="J2411" s="226"/>
      <c r="K2411" s="226"/>
      <c r="L2411" s="231"/>
      <c r="M2411" s="232"/>
      <c r="N2411" s="233"/>
      <c r="O2411" s="233"/>
      <c r="P2411" s="233"/>
      <c r="Q2411" s="233"/>
      <c r="R2411" s="233"/>
      <c r="S2411" s="233"/>
      <c r="T2411" s="234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35" t="s">
        <v>164</v>
      </c>
      <c r="AU2411" s="235" t="s">
        <v>79</v>
      </c>
      <c r="AV2411" s="13" t="s">
        <v>77</v>
      </c>
      <c r="AW2411" s="13" t="s">
        <v>31</v>
      </c>
      <c r="AX2411" s="13" t="s">
        <v>69</v>
      </c>
      <c r="AY2411" s="235" t="s">
        <v>153</v>
      </c>
    </row>
    <row r="2412" s="14" customFormat="1">
      <c r="A2412" s="14"/>
      <c r="B2412" s="236"/>
      <c r="C2412" s="237"/>
      <c r="D2412" s="227" t="s">
        <v>164</v>
      </c>
      <c r="E2412" s="238" t="s">
        <v>19</v>
      </c>
      <c r="F2412" s="239" t="s">
        <v>564</v>
      </c>
      <c r="G2412" s="237"/>
      <c r="H2412" s="240">
        <v>28.294</v>
      </c>
      <c r="I2412" s="241"/>
      <c r="J2412" s="237"/>
      <c r="K2412" s="237"/>
      <c r="L2412" s="242"/>
      <c r="M2412" s="243"/>
      <c r="N2412" s="244"/>
      <c r="O2412" s="244"/>
      <c r="P2412" s="244"/>
      <c r="Q2412" s="244"/>
      <c r="R2412" s="244"/>
      <c r="S2412" s="244"/>
      <c r="T2412" s="245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46" t="s">
        <v>164</v>
      </c>
      <c r="AU2412" s="246" t="s">
        <v>79</v>
      </c>
      <c r="AV2412" s="14" t="s">
        <v>79</v>
      </c>
      <c r="AW2412" s="14" t="s">
        <v>31</v>
      </c>
      <c r="AX2412" s="14" t="s">
        <v>69</v>
      </c>
      <c r="AY2412" s="246" t="s">
        <v>153</v>
      </c>
    </row>
    <row r="2413" s="13" customFormat="1">
      <c r="A2413" s="13"/>
      <c r="B2413" s="225"/>
      <c r="C2413" s="226"/>
      <c r="D2413" s="227" t="s">
        <v>164</v>
      </c>
      <c r="E2413" s="228" t="s">
        <v>19</v>
      </c>
      <c r="F2413" s="229" t="s">
        <v>565</v>
      </c>
      <c r="G2413" s="226"/>
      <c r="H2413" s="228" t="s">
        <v>19</v>
      </c>
      <c r="I2413" s="230"/>
      <c r="J2413" s="226"/>
      <c r="K2413" s="226"/>
      <c r="L2413" s="231"/>
      <c r="M2413" s="232"/>
      <c r="N2413" s="233"/>
      <c r="O2413" s="233"/>
      <c r="P2413" s="233"/>
      <c r="Q2413" s="233"/>
      <c r="R2413" s="233"/>
      <c r="S2413" s="233"/>
      <c r="T2413" s="234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5" t="s">
        <v>164</v>
      </c>
      <c r="AU2413" s="235" t="s">
        <v>79</v>
      </c>
      <c r="AV2413" s="13" t="s">
        <v>77</v>
      </c>
      <c r="AW2413" s="13" t="s">
        <v>31</v>
      </c>
      <c r="AX2413" s="13" t="s">
        <v>69</v>
      </c>
      <c r="AY2413" s="235" t="s">
        <v>153</v>
      </c>
    </row>
    <row r="2414" s="14" customFormat="1">
      <c r="A2414" s="14"/>
      <c r="B2414" s="236"/>
      <c r="C2414" s="237"/>
      <c r="D2414" s="227" t="s">
        <v>164</v>
      </c>
      <c r="E2414" s="238" t="s">
        <v>19</v>
      </c>
      <c r="F2414" s="239" t="s">
        <v>566</v>
      </c>
      <c r="G2414" s="237"/>
      <c r="H2414" s="240">
        <v>36.174999999999997</v>
      </c>
      <c r="I2414" s="241"/>
      <c r="J2414" s="237"/>
      <c r="K2414" s="237"/>
      <c r="L2414" s="242"/>
      <c r="M2414" s="243"/>
      <c r="N2414" s="244"/>
      <c r="O2414" s="244"/>
      <c r="P2414" s="244"/>
      <c r="Q2414" s="244"/>
      <c r="R2414" s="244"/>
      <c r="S2414" s="244"/>
      <c r="T2414" s="245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46" t="s">
        <v>164</v>
      </c>
      <c r="AU2414" s="246" t="s">
        <v>79</v>
      </c>
      <c r="AV2414" s="14" t="s">
        <v>79</v>
      </c>
      <c r="AW2414" s="14" t="s">
        <v>31</v>
      </c>
      <c r="AX2414" s="14" t="s">
        <v>69</v>
      </c>
      <c r="AY2414" s="246" t="s">
        <v>153</v>
      </c>
    </row>
    <row r="2415" s="13" customFormat="1">
      <c r="A2415" s="13"/>
      <c r="B2415" s="225"/>
      <c r="C2415" s="226"/>
      <c r="D2415" s="227" t="s">
        <v>164</v>
      </c>
      <c r="E2415" s="228" t="s">
        <v>19</v>
      </c>
      <c r="F2415" s="229" t="s">
        <v>568</v>
      </c>
      <c r="G2415" s="226"/>
      <c r="H2415" s="228" t="s">
        <v>19</v>
      </c>
      <c r="I2415" s="230"/>
      <c r="J2415" s="226"/>
      <c r="K2415" s="226"/>
      <c r="L2415" s="231"/>
      <c r="M2415" s="232"/>
      <c r="N2415" s="233"/>
      <c r="O2415" s="233"/>
      <c r="P2415" s="233"/>
      <c r="Q2415" s="233"/>
      <c r="R2415" s="233"/>
      <c r="S2415" s="233"/>
      <c r="T2415" s="234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35" t="s">
        <v>164</v>
      </c>
      <c r="AU2415" s="235" t="s">
        <v>79</v>
      </c>
      <c r="AV2415" s="13" t="s">
        <v>77</v>
      </c>
      <c r="AW2415" s="13" t="s">
        <v>31</v>
      </c>
      <c r="AX2415" s="13" t="s">
        <v>69</v>
      </c>
      <c r="AY2415" s="235" t="s">
        <v>153</v>
      </c>
    </row>
    <row r="2416" s="14" customFormat="1">
      <c r="A2416" s="14"/>
      <c r="B2416" s="236"/>
      <c r="C2416" s="237"/>
      <c r="D2416" s="227" t="s">
        <v>164</v>
      </c>
      <c r="E2416" s="238" t="s">
        <v>19</v>
      </c>
      <c r="F2416" s="239" t="s">
        <v>569</v>
      </c>
      <c r="G2416" s="237"/>
      <c r="H2416" s="240">
        <v>40.305999999999997</v>
      </c>
      <c r="I2416" s="241"/>
      <c r="J2416" s="237"/>
      <c r="K2416" s="237"/>
      <c r="L2416" s="242"/>
      <c r="M2416" s="243"/>
      <c r="N2416" s="244"/>
      <c r="O2416" s="244"/>
      <c r="P2416" s="244"/>
      <c r="Q2416" s="244"/>
      <c r="R2416" s="244"/>
      <c r="S2416" s="244"/>
      <c r="T2416" s="245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46" t="s">
        <v>164</v>
      </c>
      <c r="AU2416" s="246" t="s">
        <v>79</v>
      </c>
      <c r="AV2416" s="14" t="s">
        <v>79</v>
      </c>
      <c r="AW2416" s="14" t="s">
        <v>31</v>
      </c>
      <c r="AX2416" s="14" t="s">
        <v>69</v>
      </c>
      <c r="AY2416" s="246" t="s">
        <v>153</v>
      </c>
    </row>
    <row r="2417" s="16" customFormat="1">
      <c r="A2417" s="16"/>
      <c r="B2417" s="268"/>
      <c r="C2417" s="269"/>
      <c r="D2417" s="227" t="s">
        <v>164</v>
      </c>
      <c r="E2417" s="270" t="s">
        <v>19</v>
      </c>
      <c r="F2417" s="271" t="s">
        <v>571</v>
      </c>
      <c r="G2417" s="269"/>
      <c r="H2417" s="272">
        <v>559.98299999999995</v>
      </c>
      <c r="I2417" s="273"/>
      <c r="J2417" s="269"/>
      <c r="K2417" s="269"/>
      <c r="L2417" s="274"/>
      <c r="M2417" s="275"/>
      <c r="N2417" s="276"/>
      <c r="O2417" s="276"/>
      <c r="P2417" s="276"/>
      <c r="Q2417" s="276"/>
      <c r="R2417" s="276"/>
      <c r="S2417" s="276"/>
      <c r="T2417" s="277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T2417" s="278" t="s">
        <v>164</v>
      </c>
      <c r="AU2417" s="278" t="s">
        <v>79</v>
      </c>
      <c r="AV2417" s="16" t="s">
        <v>173</v>
      </c>
      <c r="AW2417" s="16" t="s">
        <v>31</v>
      </c>
      <c r="AX2417" s="16" t="s">
        <v>69</v>
      </c>
      <c r="AY2417" s="278" t="s">
        <v>153</v>
      </c>
    </row>
    <row r="2418" s="13" customFormat="1">
      <c r="A2418" s="13"/>
      <c r="B2418" s="225"/>
      <c r="C2418" s="226"/>
      <c r="D2418" s="227" t="s">
        <v>164</v>
      </c>
      <c r="E2418" s="228" t="s">
        <v>19</v>
      </c>
      <c r="F2418" s="229" t="s">
        <v>572</v>
      </c>
      <c r="G2418" s="226"/>
      <c r="H2418" s="228" t="s">
        <v>19</v>
      </c>
      <c r="I2418" s="230"/>
      <c r="J2418" s="226"/>
      <c r="K2418" s="226"/>
      <c r="L2418" s="231"/>
      <c r="M2418" s="232"/>
      <c r="N2418" s="233"/>
      <c r="O2418" s="233"/>
      <c r="P2418" s="233"/>
      <c r="Q2418" s="233"/>
      <c r="R2418" s="233"/>
      <c r="S2418" s="233"/>
      <c r="T2418" s="234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5" t="s">
        <v>164</v>
      </c>
      <c r="AU2418" s="235" t="s">
        <v>79</v>
      </c>
      <c r="AV2418" s="13" t="s">
        <v>77</v>
      </c>
      <c r="AW2418" s="13" t="s">
        <v>31</v>
      </c>
      <c r="AX2418" s="13" t="s">
        <v>69</v>
      </c>
      <c r="AY2418" s="235" t="s">
        <v>153</v>
      </c>
    </row>
    <row r="2419" s="13" customFormat="1">
      <c r="A2419" s="13"/>
      <c r="B2419" s="225"/>
      <c r="C2419" s="226"/>
      <c r="D2419" s="227" t="s">
        <v>164</v>
      </c>
      <c r="E2419" s="228" t="s">
        <v>19</v>
      </c>
      <c r="F2419" s="229" t="s">
        <v>573</v>
      </c>
      <c r="G2419" s="226"/>
      <c r="H2419" s="228" t="s">
        <v>19</v>
      </c>
      <c r="I2419" s="230"/>
      <c r="J2419" s="226"/>
      <c r="K2419" s="226"/>
      <c r="L2419" s="231"/>
      <c r="M2419" s="232"/>
      <c r="N2419" s="233"/>
      <c r="O2419" s="233"/>
      <c r="P2419" s="233"/>
      <c r="Q2419" s="233"/>
      <c r="R2419" s="233"/>
      <c r="S2419" s="233"/>
      <c r="T2419" s="23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5" t="s">
        <v>164</v>
      </c>
      <c r="AU2419" s="235" t="s">
        <v>79</v>
      </c>
      <c r="AV2419" s="13" t="s">
        <v>77</v>
      </c>
      <c r="AW2419" s="13" t="s">
        <v>31</v>
      </c>
      <c r="AX2419" s="13" t="s">
        <v>69</v>
      </c>
      <c r="AY2419" s="235" t="s">
        <v>153</v>
      </c>
    </row>
    <row r="2420" s="14" customFormat="1">
      <c r="A2420" s="14"/>
      <c r="B2420" s="236"/>
      <c r="C2420" s="237"/>
      <c r="D2420" s="227" t="s">
        <v>164</v>
      </c>
      <c r="E2420" s="238" t="s">
        <v>19</v>
      </c>
      <c r="F2420" s="239" t="s">
        <v>574</v>
      </c>
      <c r="G2420" s="237"/>
      <c r="H2420" s="240">
        <v>64.350999999999999</v>
      </c>
      <c r="I2420" s="241"/>
      <c r="J2420" s="237"/>
      <c r="K2420" s="237"/>
      <c r="L2420" s="242"/>
      <c r="M2420" s="243"/>
      <c r="N2420" s="244"/>
      <c r="O2420" s="244"/>
      <c r="P2420" s="244"/>
      <c r="Q2420" s="244"/>
      <c r="R2420" s="244"/>
      <c r="S2420" s="244"/>
      <c r="T2420" s="245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46" t="s">
        <v>164</v>
      </c>
      <c r="AU2420" s="246" t="s">
        <v>79</v>
      </c>
      <c r="AV2420" s="14" t="s">
        <v>79</v>
      </c>
      <c r="AW2420" s="14" t="s">
        <v>31</v>
      </c>
      <c r="AX2420" s="14" t="s">
        <v>69</v>
      </c>
      <c r="AY2420" s="246" t="s">
        <v>153</v>
      </c>
    </row>
    <row r="2421" s="13" customFormat="1">
      <c r="A2421" s="13"/>
      <c r="B2421" s="225"/>
      <c r="C2421" s="226"/>
      <c r="D2421" s="227" t="s">
        <v>164</v>
      </c>
      <c r="E2421" s="228" t="s">
        <v>19</v>
      </c>
      <c r="F2421" s="229" t="s">
        <v>575</v>
      </c>
      <c r="G2421" s="226"/>
      <c r="H2421" s="228" t="s">
        <v>19</v>
      </c>
      <c r="I2421" s="230"/>
      <c r="J2421" s="226"/>
      <c r="K2421" s="226"/>
      <c r="L2421" s="231"/>
      <c r="M2421" s="232"/>
      <c r="N2421" s="233"/>
      <c r="O2421" s="233"/>
      <c r="P2421" s="233"/>
      <c r="Q2421" s="233"/>
      <c r="R2421" s="233"/>
      <c r="S2421" s="233"/>
      <c r="T2421" s="234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35" t="s">
        <v>164</v>
      </c>
      <c r="AU2421" s="235" t="s">
        <v>79</v>
      </c>
      <c r="AV2421" s="13" t="s">
        <v>77</v>
      </c>
      <c r="AW2421" s="13" t="s">
        <v>31</v>
      </c>
      <c r="AX2421" s="13" t="s">
        <v>69</v>
      </c>
      <c r="AY2421" s="235" t="s">
        <v>153</v>
      </c>
    </row>
    <row r="2422" s="14" customFormat="1">
      <c r="A2422" s="14"/>
      <c r="B2422" s="236"/>
      <c r="C2422" s="237"/>
      <c r="D2422" s="227" t="s">
        <v>164</v>
      </c>
      <c r="E2422" s="238" t="s">
        <v>19</v>
      </c>
      <c r="F2422" s="239" t="s">
        <v>576</v>
      </c>
      <c r="G2422" s="237"/>
      <c r="H2422" s="240">
        <v>53.478000000000002</v>
      </c>
      <c r="I2422" s="241"/>
      <c r="J2422" s="237"/>
      <c r="K2422" s="237"/>
      <c r="L2422" s="242"/>
      <c r="M2422" s="243"/>
      <c r="N2422" s="244"/>
      <c r="O2422" s="244"/>
      <c r="P2422" s="244"/>
      <c r="Q2422" s="244"/>
      <c r="R2422" s="244"/>
      <c r="S2422" s="244"/>
      <c r="T2422" s="245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46" t="s">
        <v>164</v>
      </c>
      <c r="AU2422" s="246" t="s">
        <v>79</v>
      </c>
      <c r="AV2422" s="14" t="s">
        <v>79</v>
      </c>
      <c r="AW2422" s="14" t="s">
        <v>31</v>
      </c>
      <c r="AX2422" s="14" t="s">
        <v>69</v>
      </c>
      <c r="AY2422" s="246" t="s">
        <v>153</v>
      </c>
    </row>
    <row r="2423" s="13" customFormat="1">
      <c r="A2423" s="13"/>
      <c r="B2423" s="225"/>
      <c r="C2423" s="226"/>
      <c r="D2423" s="227" t="s">
        <v>164</v>
      </c>
      <c r="E2423" s="228" t="s">
        <v>19</v>
      </c>
      <c r="F2423" s="229" t="s">
        <v>579</v>
      </c>
      <c r="G2423" s="226"/>
      <c r="H2423" s="228" t="s">
        <v>19</v>
      </c>
      <c r="I2423" s="230"/>
      <c r="J2423" s="226"/>
      <c r="K2423" s="226"/>
      <c r="L2423" s="231"/>
      <c r="M2423" s="232"/>
      <c r="N2423" s="233"/>
      <c r="O2423" s="233"/>
      <c r="P2423" s="233"/>
      <c r="Q2423" s="233"/>
      <c r="R2423" s="233"/>
      <c r="S2423" s="233"/>
      <c r="T2423" s="23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5" t="s">
        <v>164</v>
      </c>
      <c r="AU2423" s="235" t="s">
        <v>79</v>
      </c>
      <c r="AV2423" s="13" t="s">
        <v>77</v>
      </c>
      <c r="AW2423" s="13" t="s">
        <v>31</v>
      </c>
      <c r="AX2423" s="13" t="s">
        <v>69</v>
      </c>
      <c r="AY2423" s="235" t="s">
        <v>153</v>
      </c>
    </row>
    <row r="2424" s="14" customFormat="1">
      <c r="A2424" s="14"/>
      <c r="B2424" s="236"/>
      <c r="C2424" s="237"/>
      <c r="D2424" s="227" t="s">
        <v>164</v>
      </c>
      <c r="E2424" s="238" t="s">
        <v>19</v>
      </c>
      <c r="F2424" s="239" t="s">
        <v>580</v>
      </c>
      <c r="G2424" s="237"/>
      <c r="H2424" s="240">
        <v>53.700000000000003</v>
      </c>
      <c r="I2424" s="241"/>
      <c r="J2424" s="237"/>
      <c r="K2424" s="237"/>
      <c r="L2424" s="242"/>
      <c r="M2424" s="243"/>
      <c r="N2424" s="244"/>
      <c r="O2424" s="244"/>
      <c r="P2424" s="244"/>
      <c r="Q2424" s="244"/>
      <c r="R2424" s="244"/>
      <c r="S2424" s="244"/>
      <c r="T2424" s="245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46" t="s">
        <v>164</v>
      </c>
      <c r="AU2424" s="246" t="s">
        <v>79</v>
      </c>
      <c r="AV2424" s="14" t="s">
        <v>79</v>
      </c>
      <c r="AW2424" s="14" t="s">
        <v>31</v>
      </c>
      <c r="AX2424" s="14" t="s">
        <v>69</v>
      </c>
      <c r="AY2424" s="246" t="s">
        <v>153</v>
      </c>
    </row>
    <row r="2425" s="13" customFormat="1">
      <c r="A2425" s="13"/>
      <c r="B2425" s="225"/>
      <c r="C2425" s="226"/>
      <c r="D2425" s="227" t="s">
        <v>164</v>
      </c>
      <c r="E2425" s="228" t="s">
        <v>19</v>
      </c>
      <c r="F2425" s="229" t="s">
        <v>581</v>
      </c>
      <c r="G2425" s="226"/>
      <c r="H2425" s="228" t="s">
        <v>19</v>
      </c>
      <c r="I2425" s="230"/>
      <c r="J2425" s="226"/>
      <c r="K2425" s="226"/>
      <c r="L2425" s="231"/>
      <c r="M2425" s="232"/>
      <c r="N2425" s="233"/>
      <c r="O2425" s="233"/>
      <c r="P2425" s="233"/>
      <c r="Q2425" s="233"/>
      <c r="R2425" s="233"/>
      <c r="S2425" s="233"/>
      <c r="T2425" s="234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5" t="s">
        <v>164</v>
      </c>
      <c r="AU2425" s="235" t="s">
        <v>79</v>
      </c>
      <c r="AV2425" s="13" t="s">
        <v>77</v>
      </c>
      <c r="AW2425" s="13" t="s">
        <v>31</v>
      </c>
      <c r="AX2425" s="13" t="s">
        <v>69</v>
      </c>
      <c r="AY2425" s="235" t="s">
        <v>153</v>
      </c>
    </row>
    <row r="2426" s="14" customFormat="1">
      <c r="A2426" s="14"/>
      <c r="B2426" s="236"/>
      <c r="C2426" s="237"/>
      <c r="D2426" s="227" t="s">
        <v>164</v>
      </c>
      <c r="E2426" s="238" t="s">
        <v>19</v>
      </c>
      <c r="F2426" s="239" t="s">
        <v>552</v>
      </c>
      <c r="G2426" s="237"/>
      <c r="H2426" s="240">
        <v>9.827</v>
      </c>
      <c r="I2426" s="241"/>
      <c r="J2426" s="237"/>
      <c r="K2426" s="237"/>
      <c r="L2426" s="242"/>
      <c r="M2426" s="243"/>
      <c r="N2426" s="244"/>
      <c r="O2426" s="244"/>
      <c r="P2426" s="244"/>
      <c r="Q2426" s="244"/>
      <c r="R2426" s="244"/>
      <c r="S2426" s="244"/>
      <c r="T2426" s="245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46" t="s">
        <v>164</v>
      </c>
      <c r="AU2426" s="246" t="s">
        <v>79</v>
      </c>
      <c r="AV2426" s="14" t="s">
        <v>79</v>
      </c>
      <c r="AW2426" s="14" t="s">
        <v>31</v>
      </c>
      <c r="AX2426" s="14" t="s">
        <v>69</v>
      </c>
      <c r="AY2426" s="246" t="s">
        <v>153</v>
      </c>
    </row>
    <row r="2427" s="13" customFormat="1">
      <c r="A2427" s="13"/>
      <c r="B2427" s="225"/>
      <c r="C2427" s="226"/>
      <c r="D2427" s="227" t="s">
        <v>164</v>
      </c>
      <c r="E2427" s="228" t="s">
        <v>19</v>
      </c>
      <c r="F2427" s="229" t="s">
        <v>582</v>
      </c>
      <c r="G2427" s="226"/>
      <c r="H2427" s="228" t="s">
        <v>19</v>
      </c>
      <c r="I2427" s="230"/>
      <c r="J2427" s="226"/>
      <c r="K2427" s="226"/>
      <c r="L2427" s="231"/>
      <c r="M2427" s="232"/>
      <c r="N2427" s="233"/>
      <c r="O2427" s="233"/>
      <c r="P2427" s="233"/>
      <c r="Q2427" s="233"/>
      <c r="R2427" s="233"/>
      <c r="S2427" s="233"/>
      <c r="T2427" s="234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5" t="s">
        <v>164</v>
      </c>
      <c r="AU2427" s="235" t="s">
        <v>79</v>
      </c>
      <c r="AV2427" s="13" t="s">
        <v>77</v>
      </c>
      <c r="AW2427" s="13" t="s">
        <v>31</v>
      </c>
      <c r="AX2427" s="13" t="s">
        <v>69</v>
      </c>
      <c r="AY2427" s="235" t="s">
        <v>153</v>
      </c>
    </row>
    <row r="2428" s="14" customFormat="1">
      <c r="A2428" s="14"/>
      <c r="B2428" s="236"/>
      <c r="C2428" s="237"/>
      <c r="D2428" s="227" t="s">
        <v>164</v>
      </c>
      <c r="E2428" s="238" t="s">
        <v>19</v>
      </c>
      <c r="F2428" s="239" t="s">
        <v>583</v>
      </c>
      <c r="G2428" s="237"/>
      <c r="H2428" s="240">
        <v>52.706000000000003</v>
      </c>
      <c r="I2428" s="241"/>
      <c r="J2428" s="237"/>
      <c r="K2428" s="237"/>
      <c r="L2428" s="242"/>
      <c r="M2428" s="243"/>
      <c r="N2428" s="244"/>
      <c r="O2428" s="244"/>
      <c r="P2428" s="244"/>
      <c r="Q2428" s="244"/>
      <c r="R2428" s="244"/>
      <c r="S2428" s="244"/>
      <c r="T2428" s="245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46" t="s">
        <v>164</v>
      </c>
      <c r="AU2428" s="246" t="s">
        <v>79</v>
      </c>
      <c r="AV2428" s="14" t="s">
        <v>79</v>
      </c>
      <c r="AW2428" s="14" t="s">
        <v>31</v>
      </c>
      <c r="AX2428" s="14" t="s">
        <v>69</v>
      </c>
      <c r="AY2428" s="246" t="s">
        <v>153</v>
      </c>
    </row>
    <row r="2429" s="13" customFormat="1">
      <c r="A2429" s="13"/>
      <c r="B2429" s="225"/>
      <c r="C2429" s="226"/>
      <c r="D2429" s="227" t="s">
        <v>164</v>
      </c>
      <c r="E2429" s="228" t="s">
        <v>19</v>
      </c>
      <c r="F2429" s="229" t="s">
        <v>585</v>
      </c>
      <c r="G2429" s="226"/>
      <c r="H2429" s="228" t="s">
        <v>19</v>
      </c>
      <c r="I2429" s="230"/>
      <c r="J2429" s="226"/>
      <c r="K2429" s="226"/>
      <c r="L2429" s="231"/>
      <c r="M2429" s="232"/>
      <c r="N2429" s="233"/>
      <c r="O2429" s="233"/>
      <c r="P2429" s="233"/>
      <c r="Q2429" s="233"/>
      <c r="R2429" s="233"/>
      <c r="S2429" s="233"/>
      <c r="T2429" s="234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5" t="s">
        <v>164</v>
      </c>
      <c r="AU2429" s="235" t="s">
        <v>79</v>
      </c>
      <c r="AV2429" s="13" t="s">
        <v>77</v>
      </c>
      <c r="AW2429" s="13" t="s">
        <v>31</v>
      </c>
      <c r="AX2429" s="13" t="s">
        <v>69</v>
      </c>
      <c r="AY2429" s="235" t="s">
        <v>153</v>
      </c>
    </row>
    <row r="2430" s="14" customFormat="1">
      <c r="A2430" s="14"/>
      <c r="B2430" s="236"/>
      <c r="C2430" s="237"/>
      <c r="D2430" s="227" t="s">
        <v>164</v>
      </c>
      <c r="E2430" s="238" t="s">
        <v>19</v>
      </c>
      <c r="F2430" s="239" t="s">
        <v>586</v>
      </c>
      <c r="G2430" s="237"/>
      <c r="H2430" s="240">
        <v>49.262</v>
      </c>
      <c r="I2430" s="241"/>
      <c r="J2430" s="237"/>
      <c r="K2430" s="237"/>
      <c r="L2430" s="242"/>
      <c r="M2430" s="243"/>
      <c r="N2430" s="244"/>
      <c r="O2430" s="244"/>
      <c r="P2430" s="244"/>
      <c r="Q2430" s="244"/>
      <c r="R2430" s="244"/>
      <c r="S2430" s="244"/>
      <c r="T2430" s="245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46" t="s">
        <v>164</v>
      </c>
      <c r="AU2430" s="246" t="s">
        <v>79</v>
      </c>
      <c r="AV2430" s="14" t="s">
        <v>79</v>
      </c>
      <c r="AW2430" s="14" t="s">
        <v>31</v>
      </c>
      <c r="AX2430" s="14" t="s">
        <v>69</v>
      </c>
      <c r="AY2430" s="246" t="s">
        <v>153</v>
      </c>
    </row>
    <row r="2431" s="13" customFormat="1">
      <c r="A2431" s="13"/>
      <c r="B2431" s="225"/>
      <c r="C2431" s="226"/>
      <c r="D2431" s="227" t="s">
        <v>164</v>
      </c>
      <c r="E2431" s="228" t="s">
        <v>19</v>
      </c>
      <c r="F2431" s="229" t="s">
        <v>588</v>
      </c>
      <c r="G2431" s="226"/>
      <c r="H2431" s="228" t="s">
        <v>19</v>
      </c>
      <c r="I2431" s="230"/>
      <c r="J2431" s="226"/>
      <c r="K2431" s="226"/>
      <c r="L2431" s="231"/>
      <c r="M2431" s="232"/>
      <c r="N2431" s="233"/>
      <c r="O2431" s="233"/>
      <c r="P2431" s="233"/>
      <c r="Q2431" s="233"/>
      <c r="R2431" s="233"/>
      <c r="S2431" s="233"/>
      <c r="T2431" s="234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5" t="s">
        <v>164</v>
      </c>
      <c r="AU2431" s="235" t="s">
        <v>79</v>
      </c>
      <c r="AV2431" s="13" t="s">
        <v>77</v>
      </c>
      <c r="AW2431" s="13" t="s">
        <v>31</v>
      </c>
      <c r="AX2431" s="13" t="s">
        <v>69</v>
      </c>
      <c r="AY2431" s="235" t="s">
        <v>153</v>
      </c>
    </row>
    <row r="2432" s="14" customFormat="1">
      <c r="A2432" s="14"/>
      <c r="B2432" s="236"/>
      <c r="C2432" s="237"/>
      <c r="D2432" s="227" t="s">
        <v>164</v>
      </c>
      <c r="E2432" s="238" t="s">
        <v>19</v>
      </c>
      <c r="F2432" s="239" t="s">
        <v>589</v>
      </c>
      <c r="G2432" s="237"/>
      <c r="H2432" s="240">
        <v>17.085999999999999</v>
      </c>
      <c r="I2432" s="241"/>
      <c r="J2432" s="237"/>
      <c r="K2432" s="237"/>
      <c r="L2432" s="242"/>
      <c r="M2432" s="243"/>
      <c r="N2432" s="244"/>
      <c r="O2432" s="244"/>
      <c r="P2432" s="244"/>
      <c r="Q2432" s="244"/>
      <c r="R2432" s="244"/>
      <c r="S2432" s="244"/>
      <c r="T2432" s="245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46" t="s">
        <v>164</v>
      </c>
      <c r="AU2432" s="246" t="s">
        <v>79</v>
      </c>
      <c r="AV2432" s="14" t="s">
        <v>79</v>
      </c>
      <c r="AW2432" s="14" t="s">
        <v>31</v>
      </c>
      <c r="AX2432" s="14" t="s">
        <v>69</v>
      </c>
      <c r="AY2432" s="246" t="s">
        <v>153</v>
      </c>
    </row>
    <row r="2433" s="13" customFormat="1">
      <c r="A2433" s="13"/>
      <c r="B2433" s="225"/>
      <c r="C2433" s="226"/>
      <c r="D2433" s="227" t="s">
        <v>164</v>
      </c>
      <c r="E2433" s="228" t="s">
        <v>19</v>
      </c>
      <c r="F2433" s="229" t="s">
        <v>591</v>
      </c>
      <c r="G2433" s="226"/>
      <c r="H2433" s="228" t="s">
        <v>19</v>
      </c>
      <c r="I2433" s="230"/>
      <c r="J2433" s="226"/>
      <c r="K2433" s="226"/>
      <c r="L2433" s="231"/>
      <c r="M2433" s="232"/>
      <c r="N2433" s="233"/>
      <c r="O2433" s="233"/>
      <c r="P2433" s="233"/>
      <c r="Q2433" s="233"/>
      <c r="R2433" s="233"/>
      <c r="S2433" s="233"/>
      <c r="T2433" s="234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5" t="s">
        <v>164</v>
      </c>
      <c r="AU2433" s="235" t="s">
        <v>79</v>
      </c>
      <c r="AV2433" s="13" t="s">
        <v>77</v>
      </c>
      <c r="AW2433" s="13" t="s">
        <v>31</v>
      </c>
      <c r="AX2433" s="13" t="s">
        <v>69</v>
      </c>
      <c r="AY2433" s="235" t="s">
        <v>153</v>
      </c>
    </row>
    <row r="2434" s="14" customFormat="1">
      <c r="A2434" s="14"/>
      <c r="B2434" s="236"/>
      <c r="C2434" s="237"/>
      <c r="D2434" s="227" t="s">
        <v>164</v>
      </c>
      <c r="E2434" s="238" t="s">
        <v>19</v>
      </c>
      <c r="F2434" s="239" t="s">
        <v>592</v>
      </c>
      <c r="G2434" s="237"/>
      <c r="H2434" s="240">
        <v>40.417999999999999</v>
      </c>
      <c r="I2434" s="241"/>
      <c r="J2434" s="237"/>
      <c r="K2434" s="237"/>
      <c r="L2434" s="242"/>
      <c r="M2434" s="243"/>
      <c r="N2434" s="244"/>
      <c r="O2434" s="244"/>
      <c r="P2434" s="244"/>
      <c r="Q2434" s="244"/>
      <c r="R2434" s="244"/>
      <c r="S2434" s="244"/>
      <c r="T2434" s="245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46" t="s">
        <v>164</v>
      </c>
      <c r="AU2434" s="246" t="s">
        <v>79</v>
      </c>
      <c r="AV2434" s="14" t="s">
        <v>79</v>
      </c>
      <c r="AW2434" s="14" t="s">
        <v>31</v>
      </c>
      <c r="AX2434" s="14" t="s">
        <v>69</v>
      </c>
      <c r="AY2434" s="246" t="s">
        <v>153</v>
      </c>
    </row>
    <row r="2435" s="14" customFormat="1">
      <c r="A2435" s="14"/>
      <c r="B2435" s="236"/>
      <c r="C2435" s="237"/>
      <c r="D2435" s="227" t="s">
        <v>164</v>
      </c>
      <c r="E2435" s="238" t="s">
        <v>19</v>
      </c>
      <c r="F2435" s="239" t="s">
        <v>593</v>
      </c>
      <c r="G2435" s="237"/>
      <c r="H2435" s="240">
        <v>22.434000000000001</v>
      </c>
      <c r="I2435" s="241"/>
      <c r="J2435" s="237"/>
      <c r="K2435" s="237"/>
      <c r="L2435" s="242"/>
      <c r="M2435" s="243"/>
      <c r="N2435" s="244"/>
      <c r="O2435" s="244"/>
      <c r="P2435" s="244"/>
      <c r="Q2435" s="244"/>
      <c r="R2435" s="244"/>
      <c r="S2435" s="244"/>
      <c r="T2435" s="245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46" t="s">
        <v>164</v>
      </c>
      <c r="AU2435" s="246" t="s">
        <v>79</v>
      </c>
      <c r="AV2435" s="14" t="s">
        <v>79</v>
      </c>
      <c r="AW2435" s="14" t="s">
        <v>31</v>
      </c>
      <c r="AX2435" s="14" t="s">
        <v>69</v>
      </c>
      <c r="AY2435" s="246" t="s">
        <v>153</v>
      </c>
    </row>
    <row r="2436" s="14" customFormat="1">
      <c r="A2436" s="14"/>
      <c r="B2436" s="236"/>
      <c r="C2436" s="237"/>
      <c r="D2436" s="227" t="s">
        <v>164</v>
      </c>
      <c r="E2436" s="238" t="s">
        <v>19</v>
      </c>
      <c r="F2436" s="239" t="s">
        <v>596</v>
      </c>
      <c r="G2436" s="237"/>
      <c r="H2436" s="240">
        <v>-1.2</v>
      </c>
      <c r="I2436" s="241"/>
      <c r="J2436" s="237"/>
      <c r="K2436" s="237"/>
      <c r="L2436" s="242"/>
      <c r="M2436" s="243"/>
      <c r="N2436" s="244"/>
      <c r="O2436" s="244"/>
      <c r="P2436" s="244"/>
      <c r="Q2436" s="244"/>
      <c r="R2436" s="244"/>
      <c r="S2436" s="244"/>
      <c r="T2436" s="245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46" t="s">
        <v>164</v>
      </c>
      <c r="AU2436" s="246" t="s">
        <v>79</v>
      </c>
      <c r="AV2436" s="14" t="s">
        <v>79</v>
      </c>
      <c r="AW2436" s="14" t="s">
        <v>31</v>
      </c>
      <c r="AX2436" s="14" t="s">
        <v>69</v>
      </c>
      <c r="AY2436" s="246" t="s">
        <v>153</v>
      </c>
    </row>
    <row r="2437" s="13" customFormat="1">
      <c r="A2437" s="13"/>
      <c r="B2437" s="225"/>
      <c r="C2437" s="226"/>
      <c r="D2437" s="227" t="s">
        <v>164</v>
      </c>
      <c r="E2437" s="228" t="s">
        <v>19</v>
      </c>
      <c r="F2437" s="229" t="s">
        <v>597</v>
      </c>
      <c r="G2437" s="226"/>
      <c r="H2437" s="228" t="s">
        <v>19</v>
      </c>
      <c r="I2437" s="230"/>
      <c r="J2437" s="226"/>
      <c r="K2437" s="226"/>
      <c r="L2437" s="231"/>
      <c r="M2437" s="232"/>
      <c r="N2437" s="233"/>
      <c r="O2437" s="233"/>
      <c r="P2437" s="233"/>
      <c r="Q2437" s="233"/>
      <c r="R2437" s="233"/>
      <c r="S2437" s="233"/>
      <c r="T2437" s="234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5" t="s">
        <v>164</v>
      </c>
      <c r="AU2437" s="235" t="s">
        <v>79</v>
      </c>
      <c r="AV2437" s="13" t="s">
        <v>77</v>
      </c>
      <c r="AW2437" s="13" t="s">
        <v>31</v>
      </c>
      <c r="AX2437" s="13" t="s">
        <v>69</v>
      </c>
      <c r="AY2437" s="235" t="s">
        <v>153</v>
      </c>
    </row>
    <row r="2438" s="14" customFormat="1">
      <c r="A2438" s="14"/>
      <c r="B2438" s="236"/>
      <c r="C2438" s="237"/>
      <c r="D2438" s="227" t="s">
        <v>164</v>
      </c>
      <c r="E2438" s="238" t="s">
        <v>19</v>
      </c>
      <c r="F2438" s="239" t="s">
        <v>598</v>
      </c>
      <c r="G2438" s="237"/>
      <c r="H2438" s="240">
        <v>34.173000000000002</v>
      </c>
      <c r="I2438" s="241"/>
      <c r="J2438" s="237"/>
      <c r="K2438" s="237"/>
      <c r="L2438" s="242"/>
      <c r="M2438" s="243"/>
      <c r="N2438" s="244"/>
      <c r="O2438" s="244"/>
      <c r="P2438" s="244"/>
      <c r="Q2438" s="244"/>
      <c r="R2438" s="244"/>
      <c r="S2438" s="244"/>
      <c r="T2438" s="245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46" t="s">
        <v>164</v>
      </c>
      <c r="AU2438" s="246" t="s">
        <v>79</v>
      </c>
      <c r="AV2438" s="14" t="s">
        <v>79</v>
      </c>
      <c r="AW2438" s="14" t="s">
        <v>31</v>
      </c>
      <c r="AX2438" s="14" t="s">
        <v>69</v>
      </c>
      <c r="AY2438" s="246" t="s">
        <v>153</v>
      </c>
    </row>
    <row r="2439" s="13" customFormat="1">
      <c r="A2439" s="13"/>
      <c r="B2439" s="225"/>
      <c r="C2439" s="226"/>
      <c r="D2439" s="227" t="s">
        <v>164</v>
      </c>
      <c r="E2439" s="228" t="s">
        <v>19</v>
      </c>
      <c r="F2439" s="229" t="s">
        <v>599</v>
      </c>
      <c r="G2439" s="226"/>
      <c r="H2439" s="228" t="s">
        <v>19</v>
      </c>
      <c r="I2439" s="230"/>
      <c r="J2439" s="226"/>
      <c r="K2439" s="226"/>
      <c r="L2439" s="231"/>
      <c r="M2439" s="232"/>
      <c r="N2439" s="233"/>
      <c r="O2439" s="233"/>
      <c r="P2439" s="233"/>
      <c r="Q2439" s="233"/>
      <c r="R2439" s="233"/>
      <c r="S2439" s="233"/>
      <c r="T2439" s="234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5" t="s">
        <v>164</v>
      </c>
      <c r="AU2439" s="235" t="s">
        <v>79</v>
      </c>
      <c r="AV2439" s="13" t="s">
        <v>77</v>
      </c>
      <c r="AW2439" s="13" t="s">
        <v>31</v>
      </c>
      <c r="AX2439" s="13" t="s">
        <v>69</v>
      </c>
      <c r="AY2439" s="235" t="s">
        <v>153</v>
      </c>
    </row>
    <row r="2440" s="14" customFormat="1">
      <c r="A2440" s="14"/>
      <c r="B2440" s="236"/>
      <c r="C2440" s="237"/>
      <c r="D2440" s="227" t="s">
        <v>164</v>
      </c>
      <c r="E2440" s="238" t="s">
        <v>19</v>
      </c>
      <c r="F2440" s="239" t="s">
        <v>600</v>
      </c>
      <c r="G2440" s="237"/>
      <c r="H2440" s="240">
        <v>36.201000000000001</v>
      </c>
      <c r="I2440" s="241"/>
      <c r="J2440" s="237"/>
      <c r="K2440" s="237"/>
      <c r="L2440" s="242"/>
      <c r="M2440" s="243"/>
      <c r="N2440" s="244"/>
      <c r="O2440" s="244"/>
      <c r="P2440" s="244"/>
      <c r="Q2440" s="244"/>
      <c r="R2440" s="244"/>
      <c r="S2440" s="244"/>
      <c r="T2440" s="245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46" t="s">
        <v>164</v>
      </c>
      <c r="AU2440" s="246" t="s">
        <v>79</v>
      </c>
      <c r="AV2440" s="14" t="s">
        <v>79</v>
      </c>
      <c r="AW2440" s="14" t="s">
        <v>31</v>
      </c>
      <c r="AX2440" s="14" t="s">
        <v>69</v>
      </c>
      <c r="AY2440" s="246" t="s">
        <v>153</v>
      </c>
    </row>
    <row r="2441" s="13" customFormat="1">
      <c r="A2441" s="13"/>
      <c r="B2441" s="225"/>
      <c r="C2441" s="226"/>
      <c r="D2441" s="227" t="s">
        <v>164</v>
      </c>
      <c r="E2441" s="228" t="s">
        <v>19</v>
      </c>
      <c r="F2441" s="229" t="s">
        <v>601</v>
      </c>
      <c r="G2441" s="226"/>
      <c r="H2441" s="228" t="s">
        <v>19</v>
      </c>
      <c r="I2441" s="230"/>
      <c r="J2441" s="226"/>
      <c r="K2441" s="226"/>
      <c r="L2441" s="231"/>
      <c r="M2441" s="232"/>
      <c r="N2441" s="233"/>
      <c r="O2441" s="233"/>
      <c r="P2441" s="233"/>
      <c r="Q2441" s="233"/>
      <c r="R2441" s="233"/>
      <c r="S2441" s="233"/>
      <c r="T2441" s="234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5" t="s">
        <v>164</v>
      </c>
      <c r="AU2441" s="235" t="s">
        <v>79</v>
      </c>
      <c r="AV2441" s="13" t="s">
        <v>77</v>
      </c>
      <c r="AW2441" s="13" t="s">
        <v>31</v>
      </c>
      <c r="AX2441" s="13" t="s">
        <v>69</v>
      </c>
      <c r="AY2441" s="235" t="s">
        <v>153</v>
      </c>
    </row>
    <row r="2442" s="14" customFormat="1">
      <c r="A2442" s="14"/>
      <c r="B2442" s="236"/>
      <c r="C2442" s="237"/>
      <c r="D2442" s="227" t="s">
        <v>164</v>
      </c>
      <c r="E2442" s="238" t="s">
        <v>19</v>
      </c>
      <c r="F2442" s="239" t="s">
        <v>602</v>
      </c>
      <c r="G2442" s="237"/>
      <c r="H2442" s="240">
        <v>78.933000000000007</v>
      </c>
      <c r="I2442" s="241"/>
      <c r="J2442" s="237"/>
      <c r="K2442" s="237"/>
      <c r="L2442" s="242"/>
      <c r="M2442" s="243"/>
      <c r="N2442" s="244"/>
      <c r="O2442" s="244"/>
      <c r="P2442" s="244"/>
      <c r="Q2442" s="244"/>
      <c r="R2442" s="244"/>
      <c r="S2442" s="244"/>
      <c r="T2442" s="245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46" t="s">
        <v>164</v>
      </c>
      <c r="AU2442" s="246" t="s">
        <v>79</v>
      </c>
      <c r="AV2442" s="14" t="s">
        <v>79</v>
      </c>
      <c r="AW2442" s="14" t="s">
        <v>31</v>
      </c>
      <c r="AX2442" s="14" t="s">
        <v>69</v>
      </c>
      <c r="AY2442" s="246" t="s">
        <v>153</v>
      </c>
    </row>
    <row r="2443" s="16" customFormat="1">
      <c r="A2443" s="16"/>
      <c r="B2443" s="268"/>
      <c r="C2443" s="269"/>
      <c r="D2443" s="227" t="s">
        <v>164</v>
      </c>
      <c r="E2443" s="270" t="s">
        <v>19</v>
      </c>
      <c r="F2443" s="271" t="s">
        <v>571</v>
      </c>
      <c r="G2443" s="269"/>
      <c r="H2443" s="272">
        <v>511.36900000000003</v>
      </c>
      <c r="I2443" s="273"/>
      <c r="J2443" s="269"/>
      <c r="K2443" s="269"/>
      <c r="L2443" s="274"/>
      <c r="M2443" s="275"/>
      <c r="N2443" s="276"/>
      <c r="O2443" s="276"/>
      <c r="P2443" s="276"/>
      <c r="Q2443" s="276"/>
      <c r="R2443" s="276"/>
      <c r="S2443" s="276"/>
      <c r="T2443" s="277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T2443" s="278" t="s">
        <v>164</v>
      </c>
      <c r="AU2443" s="278" t="s">
        <v>79</v>
      </c>
      <c r="AV2443" s="16" t="s">
        <v>173</v>
      </c>
      <c r="AW2443" s="16" t="s">
        <v>31</v>
      </c>
      <c r="AX2443" s="16" t="s">
        <v>69</v>
      </c>
      <c r="AY2443" s="278" t="s">
        <v>153</v>
      </c>
    </row>
    <row r="2444" s="13" customFormat="1">
      <c r="A2444" s="13"/>
      <c r="B2444" s="225"/>
      <c r="C2444" s="226"/>
      <c r="D2444" s="227" t="s">
        <v>164</v>
      </c>
      <c r="E2444" s="228" t="s">
        <v>19</v>
      </c>
      <c r="F2444" s="229" t="s">
        <v>604</v>
      </c>
      <c r="G2444" s="226"/>
      <c r="H2444" s="228" t="s">
        <v>19</v>
      </c>
      <c r="I2444" s="230"/>
      <c r="J2444" s="226"/>
      <c r="K2444" s="226"/>
      <c r="L2444" s="231"/>
      <c r="M2444" s="232"/>
      <c r="N2444" s="233"/>
      <c r="O2444" s="233"/>
      <c r="P2444" s="233"/>
      <c r="Q2444" s="233"/>
      <c r="R2444" s="233"/>
      <c r="S2444" s="233"/>
      <c r="T2444" s="234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5" t="s">
        <v>164</v>
      </c>
      <c r="AU2444" s="235" t="s">
        <v>79</v>
      </c>
      <c r="AV2444" s="13" t="s">
        <v>77</v>
      </c>
      <c r="AW2444" s="13" t="s">
        <v>31</v>
      </c>
      <c r="AX2444" s="13" t="s">
        <v>69</v>
      </c>
      <c r="AY2444" s="235" t="s">
        <v>153</v>
      </c>
    </row>
    <row r="2445" s="13" customFormat="1">
      <c r="A2445" s="13"/>
      <c r="B2445" s="225"/>
      <c r="C2445" s="226"/>
      <c r="D2445" s="227" t="s">
        <v>164</v>
      </c>
      <c r="E2445" s="228" t="s">
        <v>19</v>
      </c>
      <c r="F2445" s="229" t="s">
        <v>605</v>
      </c>
      <c r="G2445" s="226"/>
      <c r="H2445" s="228" t="s">
        <v>19</v>
      </c>
      <c r="I2445" s="230"/>
      <c r="J2445" s="226"/>
      <c r="K2445" s="226"/>
      <c r="L2445" s="231"/>
      <c r="M2445" s="232"/>
      <c r="N2445" s="233"/>
      <c r="O2445" s="233"/>
      <c r="P2445" s="233"/>
      <c r="Q2445" s="233"/>
      <c r="R2445" s="233"/>
      <c r="S2445" s="233"/>
      <c r="T2445" s="234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5" t="s">
        <v>164</v>
      </c>
      <c r="AU2445" s="235" t="s">
        <v>79</v>
      </c>
      <c r="AV2445" s="13" t="s">
        <v>77</v>
      </c>
      <c r="AW2445" s="13" t="s">
        <v>31</v>
      </c>
      <c r="AX2445" s="13" t="s">
        <v>69</v>
      </c>
      <c r="AY2445" s="235" t="s">
        <v>153</v>
      </c>
    </row>
    <row r="2446" s="14" customFormat="1">
      <c r="A2446" s="14"/>
      <c r="B2446" s="236"/>
      <c r="C2446" s="237"/>
      <c r="D2446" s="227" t="s">
        <v>164</v>
      </c>
      <c r="E2446" s="238" t="s">
        <v>19</v>
      </c>
      <c r="F2446" s="239" t="s">
        <v>606</v>
      </c>
      <c r="G2446" s="237"/>
      <c r="H2446" s="240">
        <v>66.674999999999997</v>
      </c>
      <c r="I2446" s="241"/>
      <c r="J2446" s="237"/>
      <c r="K2446" s="237"/>
      <c r="L2446" s="242"/>
      <c r="M2446" s="243"/>
      <c r="N2446" s="244"/>
      <c r="O2446" s="244"/>
      <c r="P2446" s="244"/>
      <c r="Q2446" s="244"/>
      <c r="R2446" s="244"/>
      <c r="S2446" s="244"/>
      <c r="T2446" s="245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46" t="s">
        <v>164</v>
      </c>
      <c r="AU2446" s="246" t="s">
        <v>79</v>
      </c>
      <c r="AV2446" s="14" t="s">
        <v>79</v>
      </c>
      <c r="AW2446" s="14" t="s">
        <v>31</v>
      </c>
      <c r="AX2446" s="14" t="s">
        <v>69</v>
      </c>
      <c r="AY2446" s="246" t="s">
        <v>153</v>
      </c>
    </row>
    <row r="2447" s="13" customFormat="1">
      <c r="A2447" s="13"/>
      <c r="B2447" s="225"/>
      <c r="C2447" s="226"/>
      <c r="D2447" s="227" t="s">
        <v>164</v>
      </c>
      <c r="E2447" s="228" t="s">
        <v>19</v>
      </c>
      <c r="F2447" s="229" t="s">
        <v>607</v>
      </c>
      <c r="G2447" s="226"/>
      <c r="H2447" s="228" t="s">
        <v>19</v>
      </c>
      <c r="I2447" s="230"/>
      <c r="J2447" s="226"/>
      <c r="K2447" s="226"/>
      <c r="L2447" s="231"/>
      <c r="M2447" s="232"/>
      <c r="N2447" s="233"/>
      <c r="O2447" s="233"/>
      <c r="P2447" s="233"/>
      <c r="Q2447" s="233"/>
      <c r="R2447" s="233"/>
      <c r="S2447" s="233"/>
      <c r="T2447" s="23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5" t="s">
        <v>164</v>
      </c>
      <c r="AU2447" s="235" t="s">
        <v>79</v>
      </c>
      <c r="AV2447" s="13" t="s">
        <v>77</v>
      </c>
      <c r="AW2447" s="13" t="s">
        <v>31</v>
      </c>
      <c r="AX2447" s="13" t="s">
        <v>69</v>
      </c>
      <c r="AY2447" s="235" t="s">
        <v>153</v>
      </c>
    </row>
    <row r="2448" s="14" customFormat="1">
      <c r="A2448" s="14"/>
      <c r="B2448" s="236"/>
      <c r="C2448" s="237"/>
      <c r="D2448" s="227" t="s">
        <v>164</v>
      </c>
      <c r="E2448" s="238" t="s">
        <v>19</v>
      </c>
      <c r="F2448" s="239" t="s">
        <v>608</v>
      </c>
      <c r="G2448" s="237"/>
      <c r="H2448" s="240">
        <v>56.734999999999999</v>
      </c>
      <c r="I2448" s="241"/>
      <c r="J2448" s="237"/>
      <c r="K2448" s="237"/>
      <c r="L2448" s="242"/>
      <c r="M2448" s="243"/>
      <c r="N2448" s="244"/>
      <c r="O2448" s="244"/>
      <c r="P2448" s="244"/>
      <c r="Q2448" s="244"/>
      <c r="R2448" s="244"/>
      <c r="S2448" s="244"/>
      <c r="T2448" s="245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46" t="s">
        <v>164</v>
      </c>
      <c r="AU2448" s="246" t="s">
        <v>79</v>
      </c>
      <c r="AV2448" s="14" t="s">
        <v>79</v>
      </c>
      <c r="AW2448" s="14" t="s">
        <v>31</v>
      </c>
      <c r="AX2448" s="14" t="s">
        <v>69</v>
      </c>
      <c r="AY2448" s="246" t="s">
        <v>153</v>
      </c>
    </row>
    <row r="2449" s="13" customFormat="1">
      <c r="A2449" s="13"/>
      <c r="B2449" s="225"/>
      <c r="C2449" s="226"/>
      <c r="D2449" s="227" t="s">
        <v>164</v>
      </c>
      <c r="E2449" s="228" t="s">
        <v>19</v>
      </c>
      <c r="F2449" s="229" t="s">
        <v>609</v>
      </c>
      <c r="G2449" s="226"/>
      <c r="H2449" s="228" t="s">
        <v>19</v>
      </c>
      <c r="I2449" s="230"/>
      <c r="J2449" s="226"/>
      <c r="K2449" s="226"/>
      <c r="L2449" s="231"/>
      <c r="M2449" s="232"/>
      <c r="N2449" s="233"/>
      <c r="O2449" s="233"/>
      <c r="P2449" s="233"/>
      <c r="Q2449" s="233"/>
      <c r="R2449" s="233"/>
      <c r="S2449" s="233"/>
      <c r="T2449" s="234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5" t="s">
        <v>164</v>
      </c>
      <c r="AU2449" s="235" t="s">
        <v>79</v>
      </c>
      <c r="AV2449" s="13" t="s">
        <v>77</v>
      </c>
      <c r="AW2449" s="13" t="s">
        <v>31</v>
      </c>
      <c r="AX2449" s="13" t="s">
        <v>69</v>
      </c>
      <c r="AY2449" s="235" t="s">
        <v>153</v>
      </c>
    </row>
    <row r="2450" s="14" customFormat="1">
      <c r="A2450" s="14"/>
      <c r="B2450" s="236"/>
      <c r="C2450" s="237"/>
      <c r="D2450" s="227" t="s">
        <v>164</v>
      </c>
      <c r="E2450" s="238" t="s">
        <v>19</v>
      </c>
      <c r="F2450" s="239" t="s">
        <v>610</v>
      </c>
      <c r="G2450" s="237"/>
      <c r="H2450" s="240">
        <v>55.033999999999999</v>
      </c>
      <c r="I2450" s="241"/>
      <c r="J2450" s="237"/>
      <c r="K2450" s="237"/>
      <c r="L2450" s="242"/>
      <c r="M2450" s="243"/>
      <c r="N2450" s="244"/>
      <c r="O2450" s="244"/>
      <c r="P2450" s="244"/>
      <c r="Q2450" s="244"/>
      <c r="R2450" s="244"/>
      <c r="S2450" s="244"/>
      <c r="T2450" s="245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46" t="s">
        <v>164</v>
      </c>
      <c r="AU2450" s="246" t="s">
        <v>79</v>
      </c>
      <c r="AV2450" s="14" t="s">
        <v>79</v>
      </c>
      <c r="AW2450" s="14" t="s">
        <v>31</v>
      </c>
      <c r="AX2450" s="14" t="s">
        <v>69</v>
      </c>
      <c r="AY2450" s="246" t="s">
        <v>153</v>
      </c>
    </row>
    <row r="2451" s="13" customFormat="1">
      <c r="A2451" s="13"/>
      <c r="B2451" s="225"/>
      <c r="C2451" s="226"/>
      <c r="D2451" s="227" t="s">
        <v>164</v>
      </c>
      <c r="E2451" s="228" t="s">
        <v>19</v>
      </c>
      <c r="F2451" s="229" t="s">
        <v>611</v>
      </c>
      <c r="G2451" s="226"/>
      <c r="H2451" s="228" t="s">
        <v>19</v>
      </c>
      <c r="I2451" s="230"/>
      <c r="J2451" s="226"/>
      <c r="K2451" s="226"/>
      <c r="L2451" s="231"/>
      <c r="M2451" s="232"/>
      <c r="N2451" s="233"/>
      <c r="O2451" s="233"/>
      <c r="P2451" s="233"/>
      <c r="Q2451" s="233"/>
      <c r="R2451" s="233"/>
      <c r="S2451" s="233"/>
      <c r="T2451" s="234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5" t="s">
        <v>164</v>
      </c>
      <c r="AU2451" s="235" t="s">
        <v>79</v>
      </c>
      <c r="AV2451" s="13" t="s">
        <v>77</v>
      </c>
      <c r="AW2451" s="13" t="s">
        <v>31</v>
      </c>
      <c r="AX2451" s="13" t="s">
        <v>69</v>
      </c>
      <c r="AY2451" s="235" t="s">
        <v>153</v>
      </c>
    </row>
    <row r="2452" s="14" customFormat="1">
      <c r="A2452" s="14"/>
      <c r="B2452" s="236"/>
      <c r="C2452" s="237"/>
      <c r="D2452" s="227" t="s">
        <v>164</v>
      </c>
      <c r="E2452" s="238" t="s">
        <v>19</v>
      </c>
      <c r="F2452" s="239" t="s">
        <v>552</v>
      </c>
      <c r="G2452" s="237"/>
      <c r="H2452" s="240">
        <v>9.827</v>
      </c>
      <c r="I2452" s="241"/>
      <c r="J2452" s="237"/>
      <c r="K2452" s="237"/>
      <c r="L2452" s="242"/>
      <c r="M2452" s="243"/>
      <c r="N2452" s="244"/>
      <c r="O2452" s="244"/>
      <c r="P2452" s="244"/>
      <c r="Q2452" s="244"/>
      <c r="R2452" s="244"/>
      <c r="S2452" s="244"/>
      <c r="T2452" s="245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6" t="s">
        <v>164</v>
      </c>
      <c r="AU2452" s="246" t="s">
        <v>79</v>
      </c>
      <c r="AV2452" s="14" t="s">
        <v>79</v>
      </c>
      <c r="AW2452" s="14" t="s">
        <v>31</v>
      </c>
      <c r="AX2452" s="14" t="s">
        <v>69</v>
      </c>
      <c r="AY2452" s="246" t="s">
        <v>153</v>
      </c>
    </row>
    <row r="2453" s="13" customFormat="1">
      <c r="A2453" s="13"/>
      <c r="B2453" s="225"/>
      <c r="C2453" s="226"/>
      <c r="D2453" s="227" t="s">
        <v>164</v>
      </c>
      <c r="E2453" s="228" t="s">
        <v>19</v>
      </c>
      <c r="F2453" s="229" t="s">
        <v>612</v>
      </c>
      <c r="G2453" s="226"/>
      <c r="H2453" s="228" t="s">
        <v>19</v>
      </c>
      <c r="I2453" s="230"/>
      <c r="J2453" s="226"/>
      <c r="K2453" s="226"/>
      <c r="L2453" s="231"/>
      <c r="M2453" s="232"/>
      <c r="N2453" s="233"/>
      <c r="O2453" s="233"/>
      <c r="P2453" s="233"/>
      <c r="Q2453" s="233"/>
      <c r="R2453" s="233"/>
      <c r="S2453" s="233"/>
      <c r="T2453" s="234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5" t="s">
        <v>164</v>
      </c>
      <c r="AU2453" s="235" t="s">
        <v>79</v>
      </c>
      <c r="AV2453" s="13" t="s">
        <v>77</v>
      </c>
      <c r="AW2453" s="13" t="s">
        <v>31</v>
      </c>
      <c r="AX2453" s="13" t="s">
        <v>69</v>
      </c>
      <c r="AY2453" s="235" t="s">
        <v>153</v>
      </c>
    </row>
    <row r="2454" s="14" customFormat="1">
      <c r="A2454" s="14"/>
      <c r="B2454" s="236"/>
      <c r="C2454" s="237"/>
      <c r="D2454" s="227" t="s">
        <v>164</v>
      </c>
      <c r="E2454" s="238" t="s">
        <v>19</v>
      </c>
      <c r="F2454" s="239" t="s">
        <v>583</v>
      </c>
      <c r="G2454" s="237"/>
      <c r="H2454" s="240">
        <v>52.706000000000003</v>
      </c>
      <c r="I2454" s="241"/>
      <c r="J2454" s="237"/>
      <c r="K2454" s="237"/>
      <c r="L2454" s="242"/>
      <c r="M2454" s="243"/>
      <c r="N2454" s="244"/>
      <c r="O2454" s="244"/>
      <c r="P2454" s="244"/>
      <c r="Q2454" s="244"/>
      <c r="R2454" s="244"/>
      <c r="S2454" s="244"/>
      <c r="T2454" s="245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46" t="s">
        <v>164</v>
      </c>
      <c r="AU2454" s="246" t="s">
        <v>79</v>
      </c>
      <c r="AV2454" s="14" t="s">
        <v>79</v>
      </c>
      <c r="AW2454" s="14" t="s">
        <v>31</v>
      </c>
      <c r="AX2454" s="14" t="s">
        <v>69</v>
      </c>
      <c r="AY2454" s="246" t="s">
        <v>153</v>
      </c>
    </row>
    <row r="2455" s="13" customFormat="1">
      <c r="A2455" s="13"/>
      <c r="B2455" s="225"/>
      <c r="C2455" s="226"/>
      <c r="D2455" s="227" t="s">
        <v>164</v>
      </c>
      <c r="E2455" s="228" t="s">
        <v>19</v>
      </c>
      <c r="F2455" s="229" t="s">
        <v>613</v>
      </c>
      <c r="G2455" s="226"/>
      <c r="H2455" s="228" t="s">
        <v>19</v>
      </c>
      <c r="I2455" s="230"/>
      <c r="J2455" s="226"/>
      <c r="K2455" s="226"/>
      <c r="L2455" s="231"/>
      <c r="M2455" s="232"/>
      <c r="N2455" s="233"/>
      <c r="O2455" s="233"/>
      <c r="P2455" s="233"/>
      <c r="Q2455" s="233"/>
      <c r="R2455" s="233"/>
      <c r="S2455" s="233"/>
      <c r="T2455" s="234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35" t="s">
        <v>164</v>
      </c>
      <c r="AU2455" s="235" t="s">
        <v>79</v>
      </c>
      <c r="AV2455" s="13" t="s">
        <v>77</v>
      </c>
      <c r="AW2455" s="13" t="s">
        <v>31</v>
      </c>
      <c r="AX2455" s="13" t="s">
        <v>69</v>
      </c>
      <c r="AY2455" s="235" t="s">
        <v>153</v>
      </c>
    </row>
    <row r="2456" s="14" customFormat="1">
      <c r="A2456" s="14"/>
      <c r="B2456" s="236"/>
      <c r="C2456" s="237"/>
      <c r="D2456" s="227" t="s">
        <v>164</v>
      </c>
      <c r="E2456" s="238" t="s">
        <v>19</v>
      </c>
      <c r="F2456" s="239" t="s">
        <v>614</v>
      </c>
      <c r="G2456" s="237"/>
      <c r="H2456" s="240">
        <v>14.846</v>
      </c>
      <c r="I2456" s="241"/>
      <c r="J2456" s="237"/>
      <c r="K2456" s="237"/>
      <c r="L2456" s="242"/>
      <c r="M2456" s="243"/>
      <c r="N2456" s="244"/>
      <c r="O2456" s="244"/>
      <c r="P2456" s="244"/>
      <c r="Q2456" s="244"/>
      <c r="R2456" s="244"/>
      <c r="S2456" s="244"/>
      <c r="T2456" s="245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46" t="s">
        <v>164</v>
      </c>
      <c r="AU2456" s="246" t="s">
        <v>79</v>
      </c>
      <c r="AV2456" s="14" t="s">
        <v>79</v>
      </c>
      <c r="AW2456" s="14" t="s">
        <v>31</v>
      </c>
      <c r="AX2456" s="14" t="s">
        <v>69</v>
      </c>
      <c r="AY2456" s="246" t="s">
        <v>153</v>
      </c>
    </row>
    <row r="2457" s="13" customFormat="1">
      <c r="A2457" s="13"/>
      <c r="B2457" s="225"/>
      <c r="C2457" s="226"/>
      <c r="D2457" s="227" t="s">
        <v>164</v>
      </c>
      <c r="E2457" s="228" t="s">
        <v>19</v>
      </c>
      <c r="F2457" s="229" t="s">
        <v>616</v>
      </c>
      <c r="G2457" s="226"/>
      <c r="H2457" s="228" t="s">
        <v>19</v>
      </c>
      <c r="I2457" s="230"/>
      <c r="J2457" s="226"/>
      <c r="K2457" s="226"/>
      <c r="L2457" s="231"/>
      <c r="M2457" s="232"/>
      <c r="N2457" s="233"/>
      <c r="O2457" s="233"/>
      <c r="P2457" s="233"/>
      <c r="Q2457" s="233"/>
      <c r="R2457" s="233"/>
      <c r="S2457" s="233"/>
      <c r="T2457" s="234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35" t="s">
        <v>164</v>
      </c>
      <c r="AU2457" s="235" t="s">
        <v>79</v>
      </c>
      <c r="AV2457" s="13" t="s">
        <v>77</v>
      </c>
      <c r="AW2457" s="13" t="s">
        <v>31</v>
      </c>
      <c r="AX2457" s="13" t="s">
        <v>69</v>
      </c>
      <c r="AY2457" s="235" t="s">
        <v>153</v>
      </c>
    </row>
    <row r="2458" s="14" customFormat="1">
      <c r="A2458" s="14"/>
      <c r="B2458" s="236"/>
      <c r="C2458" s="237"/>
      <c r="D2458" s="227" t="s">
        <v>164</v>
      </c>
      <c r="E2458" s="238" t="s">
        <v>19</v>
      </c>
      <c r="F2458" s="239" t="s">
        <v>617</v>
      </c>
      <c r="G2458" s="237"/>
      <c r="H2458" s="240">
        <v>38.390000000000001</v>
      </c>
      <c r="I2458" s="241"/>
      <c r="J2458" s="237"/>
      <c r="K2458" s="237"/>
      <c r="L2458" s="242"/>
      <c r="M2458" s="243"/>
      <c r="N2458" s="244"/>
      <c r="O2458" s="244"/>
      <c r="P2458" s="244"/>
      <c r="Q2458" s="244"/>
      <c r="R2458" s="244"/>
      <c r="S2458" s="244"/>
      <c r="T2458" s="245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46" t="s">
        <v>164</v>
      </c>
      <c r="AU2458" s="246" t="s">
        <v>79</v>
      </c>
      <c r="AV2458" s="14" t="s">
        <v>79</v>
      </c>
      <c r="AW2458" s="14" t="s">
        <v>31</v>
      </c>
      <c r="AX2458" s="14" t="s">
        <v>69</v>
      </c>
      <c r="AY2458" s="246" t="s">
        <v>153</v>
      </c>
    </row>
    <row r="2459" s="13" customFormat="1">
      <c r="A2459" s="13"/>
      <c r="B2459" s="225"/>
      <c r="C2459" s="226"/>
      <c r="D2459" s="227" t="s">
        <v>164</v>
      </c>
      <c r="E2459" s="228" t="s">
        <v>19</v>
      </c>
      <c r="F2459" s="229" t="s">
        <v>618</v>
      </c>
      <c r="G2459" s="226"/>
      <c r="H2459" s="228" t="s">
        <v>19</v>
      </c>
      <c r="I2459" s="230"/>
      <c r="J2459" s="226"/>
      <c r="K2459" s="226"/>
      <c r="L2459" s="231"/>
      <c r="M2459" s="232"/>
      <c r="N2459" s="233"/>
      <c r="O2459" s="233"/>
      <c r="P2459" s="233"/>
      <c r="Q2459" s="233"/>
      <c r="R2459" s="233"/>
      <c r="S2459" s="233"/>
      <c r="T2459" s="234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35" t="s">
        <v>164</v>
      </c>
      <c r="AU2459" s="235" t="s">
        <v>79</v>
      </c>
      <c r="AV2459" s="13" t="s">
        <v>77</v>
      </c>
      <c r="AW2459" s="13" t="s">
        <v>31</v>
      </c>
      <c r="AX2459" s="13" t="s">
        <v>69</v>
      </c>
      <c r="AY2459" s="235" t="s">
        <v>153</v>
      </c>
    </row>
    <row r="2460" s="14" customFormat="1">
      <c r="A2460" s="14"/>
      <c r="B2460" s="236"/>
      <c r="C2460" s="237"/>
      <c r="D2460" s="227" t="s">
        <v>164</v>
      </c>
      <c r="E2460" s="238" t="s">
        <v>19</v>
      </c>
      <c r="F2460" s="239" t="s">
        <v>619</v>
      </c>
      <c r="G2460" s="237"/>
      <c r="H2460" s="240">
        <v>36.034999999999997</v>
      </c>
      <c r="I2460" s="241"/>
      <c r="J2460" s="237"/>
      <c r="K2460" s="237"/>
      <c r="L2460" s="242"/>
      <c r="M2460" s="243"/>
      <c r="N2460" s="244"/>
      <c r="O2460" s="244"/>
      <c r="P2460" s="244"/>
      <c r="Q2460" s="244"/>
      <c r="R2460" s="244"/>
      <c r="S2460" s="244"/>
      <c r="T2460" s="245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46" t="s">
        <v>164</v>
      </c>
      <c r="AU2460" s="246" t="s">
        <v>79</v>
      </c>
      <c r="AV2460" s="14" t="s">
        <v>79</v>
      </c>
      <c r="AW2460" s="14" t="s">
        <v>31</v>
      </c>
      <c r="AX2460" s="14" t="s">
        <v>69</v>
      </c>
      <c r="AY2460" s="246" t="s">
        <v>153</v>
      </c>
    </row>
    <row r="2461" s="13" customFormat="1">
      <c r="A2461" s="13"/>
      <c r="B2461" s="225"/>
      <c r="C2461" s="226"/>
      <c r="D2461" s="227" t="s">
        <v>164</v>
      </c>
      <c r="E2461" s="228" t="s">
        <v>19</v>
      </c>
      <c r="F2461" s="229" t="s">
        <v>621</v>
      </c>
      <c r="G2461" s="226"/>
      <c r="H2461" s="228" t="s">
        <v>19</v>
      </c>
      <c r="I2461" s="230"/>
      <c r="J2461" s="226"/>
      <c r="K2461" s="226"/>
      <c r="L2461" s="231"/>
      <c r="M2461" s="232"/>
      <c r="N2461" s="233"/>
      <c r="O2461" s="233"/>
      <c r="P2461" s="233"/>
      <c r="Q2461" s="233"/>
      <c r="R2461" s="233"/>
      <c r="S2461" s="233"/>
      <c r="T2461" s="234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5" t="s">
        <v>164</v>
      </c>
      <c r="AU2461" s="235" t="s">
        <v>79</v>
      </c>
      <c r="AV2461" s="13" t="s">
        <v>77</v>
      </c>
      <c r="AW2461" s="13" t="s">
        <v>31</v>
      </c>
      <c r="AX2461" s="13" t="s">
        <v>69</v>
      </c>
      <c r="AY2461" s="235" t="s">
        <v>153</v>
      </c>
    </row>
    <row r="2462" s="14" customFormat="1">
      <c r="A2462" s="14"/>
      <c r="B2462" s="236"/>
      <c r="C2462" s="237"/>
      <c r="D2462" s="227" t="s">
        <v>164</v>
      </c>
      <c r="E2462" s="238" t="s">
        <v>19</v>
      </c>
      <c r="F2462" s="239" t="s">
        <v>622</v>
      </c>
      <c r="G2462" s="237"/>
      <c r="H2462" s="240">
        <v>58.533000000000001</v>
      </c>
      <c r="I2462" s="241"/>
      <c r="J2462" s="237"/>
      <c r="K2462" s="237"/>
      <c r="L2462" s="242"/>
      <c r="M2462" s="243"/>
      <c r="N2462" s="244"/>
      <c r="O2462" s="244"/>
      <c r="P2462" s="244"/>
      <c r="Q2462" s="244"/>
      <c r="R2462" s="244"/>
      <c r="S2462" s="244"/>
      <c r="T2462" s="245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46" t="s">
        <v>164</v>
      </c>
      <c r="AU2462" s="246" t="s">
        <v>79</v>
      </c>
      <c r="AV2462" s="14" t="s">
        <v>79</v>
      </c>
      <c r="AW2462" s="14" t="s">
        <v>31</v>
      </c>
      <c r="AX2462" s="14" t="s">
        <v>69</v>
      </c>
      <c r="AY2462" s="246" t="s">
        <v>153</v>
      </c>
    </row>
    <row r="2463" s="13" customFormat="1">
      <c r="A2463" s="13"/>
      <c r="B2463" s="225"/>
      <c r="C2463" s="226"/>
      <c r="D2463" s="227" t="s">
        <v>164</v>
      </c>
      <c r="E2463" s="228" t="s">
        <v>19</v>
      </c>
      <c r="F2463" s="229" t="s">
        <v>624</v>
      </c>
      <c r="G2463" s="226"/>
      <c r="H2463" s="228" t="s">
        <v>19</v>
      </c>
      <c r="I2463" s="230"/>
      <c r="J2463" s="226"/>
      <c r="K2463" s="226"/>
      <c r="L2463" s="231"/>
      <c r="M2463" s="232"/>
      <c r="N2463" s="233"/>
      <c r="O2463" s="233"/>
      <c r="P2463" s="233"/>
      <c r="Q2463" s="233"/>
      <c r="R2463" s="233"/>
      <c r="S2463" s="233"/>
      <c r="T2463" s="23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5" t="s">
        <v>164</v>
      </c>
      <c r="AU2463" s="235" t="s">
        <v>79</v>
      </c>
      <c r="AV2463" s="13" t="s">
        <v>77</v>
      </c>
      <c r="AW2463" s="13" t="s">
        <v>31</v>
      </c>
      <c r="AX2463" s="13" t="s">
        <v>69</v>
      </c>
      <c r="AY2463" s="235" t="s">
        <v>153</v>
      </c>
    </row>
    <row r="2464" s="14" customFormat="1">
      <c r="A2464" s="14"/>
      <c r="B2464" s="236"/>
      <c r="C2464" s="237"/>
      <c r="D2464" s="227" t="s">
        <v>164</v>
      </c>
      <c r="E2464" s="238" t="s">
        <v>19</v>
      </c>
      <c r="F2464" s="239" t="s">
        <v>625</v>
      </c>
      <c r="G2464" s="237"/>
      <c r="H2464" s="240">
        <v>30.934000000000001</v>
      </c>
      <c r="I2464" s="241"/>
      <c r="J2464" s="237"/>
      <c r="K2464" s="237"/>
      <c r="L2464" s="242"/>
      <c r="M2464" s="243"/>
      <c r="N2464" s="244"/>
      <c r="O2464" s="244"/>
      <c r="P2464" s="244"/>
      <c r="Q2464" s="244"/>
      <c r="R2464" s="244"/>
      <c r="S2464" s="244"/>
      <c r="T2464" s="245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46" t="s">
        <v>164</v>
      </c>
      <c r="AU2464" s="246" t="s">
        <v>79</v>
      </c>
      <c r="AV2464" s="14" t="s">
        <v>79</v>
      </c>
      <c r="AW2464" s="14" t="s">
        <v>31</v>
      </c>
      <c r="AX2464" s="14" t="s">
        <v>69</v>
      </c>
      <c r="AY2464" s="246" t="s">
        <v>153</v>
      </c>
    </row>
    <row r="2465" s="13" customFormat="1">
      <c r="A2465" s="13"/>
      <c r="B2465" s="225"/>
      <c r="C2465" s="226"/>
      <c r="D2465" s="227" t="s">
        <v>164</v>
      </c>
      <c r="E2465" s="228" t="s">
        <v>19</v>
      </c>
      <c r="F2465" s="229" t="s">
        <v>626</v>
      </c>
      <c r="G2465" s="226"/>
      <c r="H2465" s="228" t="s">
        <v>19</v>
      </c>
      <c r="I2465" s="230"/>
      <c r="J2465" s="226"/>
      <c r="K2465" s="226"/>
      <c r="L2465" s="231"/>
      <c r="M2465" s="232"/>
      <c r="N2465" s="233"/>
      <c r="O2465" s="233"/>
      <c r="P2465" s="233"/>
      <c r="Q2465" s="233"/>
      <c r="R2465" s="233"/>
      <c r="S2465" s="233"/>
      <c r="T2465" s="23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5" t="s">
        <v>164</v>
      </c>
      <c r="AU2465" s="235" t="s">
        <v>79</v>
      </c>
      <c r="AV2465" s="13" t="s">
        <v>77</v>
      </c>
      <c r="AW2465" s="13" t="s">
        <v>31</v>
      </c>
      <c r="AX2465" s="13" t="s">
        <v>69</v>
      </c>
      <c r="AY2465" s="235" t="s">
        <v>153</v>
      </c>
    </row>
    <row r="2466" s="14" customFormat="1">
      <c r="A2466" s="14"/>
      <c r="B2466" s="236"/>
      <c r="C2466" s="237"/>
      <c r="D2466" s="227" t="s">
        <v>164</v>
      </c>
      <c r="E2466" s="238" t="s">
        <v>19</v>
      </c>
      <c r="F2466" s="239" t="s">
        <v>627</v>
      </c>
      <c r="G2466" s="237"/>
      <c r="H2466" s="240">
        <v>88.894999999999996</v>
      </c>
      <c r="I2466" s="241"/>
      <c r="J2466" s="237"/>
      <c r="K2466" s="237"/>
      <c r="L2466" s="242"/>
      <c r="M2466" s="243"/>
      <c r="N2466" s="244"/>
      <c r="O2466" s="244"/>
      <c r="P2466" s="244"/>
      <c r="Q2466" s="244"/>
      <c r="R2466" s="244"/>
      <c r="S2466" s="244"/>
      <c r="T2466" s="245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46" t="s">
        <v>164</v>
      </c>
      <c r="AU2466" s="246" t="s">
        <v>79</v>
      </c>
      <c r="AV2466" s="14" t="s">
        <v>79</v>
      </c>
      <c r="AW2466" s="14" t="s">
        <v>31</v>
      </c>
      <c r="AX2466" s="14" t="s">
        <v>69</v>
      </c>
      <c r="AY2466" s="246" t="s">
        <v>153</v>
      </c>
    </row>
    <row r="2467" s="16" customFormat="1">
      <c r="A2467" s="16"/>
      <c r="B2467" s="268"/>
      <c r="C2467" s="269"/>
      <c r="D2467" s="227" t="s">
        <v>164</v>
      </c>
      <c r="E2467" s="270" t="s">
        <v>19</v>
      </c>
      <c r="F2467" s="271" t="s">
        <v>571</v>
      </c>
      <c r="G2467" s="269"/>
      <c r="H2467" s="272">
        <v>508.61000000000001</v>
      </c>
      <c r="I2467" s="273"/>
      <c r="J2467" s="269"/>
      <c r="K2467" s="269"/>
      <c r="L2467" s="274"/>
      <c r="M2467" s="275"/>
      <c r="N2467" s="276"/>
      <c r="O2467" s="276"/>
      <c r="P2467" s="276"/>
      <c r="Q2467" s="276"/>
      <c r="R2467" s="276"/>
      <c r="S2467" s="276"/>
      <c r="T2467" s="277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T2467" s="278" t="s">
        <v>164</v>
      </c>
      <c r="AU2467" s="278" t="s">
        <v>79</v>
      </c>
      <c r="AV2467" s="16" t="s">
        <v>173</v>
      </c>
      <c r="AW2467" s="16" t="s">
        <v>31</v>
      </c>
      <c r="AX2467" s="16" t="s">
        <v>69</v>
      </c>
      <c r="AY2467" s="278" t="s">
        <v>153</v>
      </c>
    </row>
    <row r="2468" s="13" customFormat="1">
      <c r="A2468" s="13"/>
      <c r="B2468" s="225"/>
      <c r="C2468" s="226"/>
      <c r="D2468" s="227" t="s">
        <v>164</v>
      </c>
      <c r="E2468" s="228" t="s">
        <v>19</v>
      </c>
      <c r="F2468" s="229" t="s">
        <v>630</v>
      </c>
      <c r="G2468" s="226"/>
      <c r="H2468" s="228" t="s">
        <v>19</v>
      </c>
      <c r="I2468" s="230"/>
      <c r="J2468" s="226"/>
      <c r="K2468" s="226"/>
      <c r="L2468" s="231"/>
      <c r="M2468" s="232"/>
      <c r="N2468" s="233"/>
      <c r="O2468" s="233"/>
      <c r="P2468" s="233"/>
      <c r="Q2468" s="233"/>
      <c r="R2468" s="233"/>
      <c r="S2468" s="233"/>
      <c r="T2468" s="23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5" t="s">
        <v>164</v>
      </c>
      <c r="AU2468" s="235" t="s">
        <v>79</v>
      </c>
      <c r="AV2468" s="13" t="s">
        <v>77</v>
      </c>
      <c r="AW2468" s="13" t="s">
        <v>31</v>
      </c>
      <c r="AX2468" s="13" t="s">
        <v>69</v>
      </c>
      <c r="AY2468" s="235" t="s">
        <v>153</v>
      </c>
    </row>
    <row r="2469" s="14" customFormat="1">
      <c r="A2469" s="14"/>
      <c r="B2469" s="236"/>
      <c r="C2469" s="237"/>
      <c r="D2469" s="227" t="s">
        <v>164</v>
      </c>
      <c r="E2469" s="238" t="s">
        <v>19</v>
      </c>
      <c r="F2469" s="239" t="s">
        <v>631</v>
      </c>
      <c r="G2469" s="237"/>
      <c r="H2469" s="240">
        <v>288.64499999999998</v>
      </c>
      <c r="I2469" s="241"/>
      <c r="J2469" s="237"/>
      <c r="K2469" s="237"/>
      <c r="L2469" s="242"/>
      <c r="M2469" s="243"/>
      <c r="N2469" s="244"/>
      <c r="O2469" s="244"/>
      <c r="P2469" s="244"/>
      <c r="Q2469" s="244"/>
      <c r="R2469" s="244"/>
      <c r="S2469" s="244"/>
      <c r="T2469" s="245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46" t="s">
        <v>164</v>
      </c>
      <c r="AU2469" s="246" t="s">
        <v>79</v>
      </c>
      <c r="AV2469" s="14" t="s">
        <v>79</v>
      </c>
      <c r="AW2469" s="14" t="s">
        <v>31</v>
      </c>
      <c r="AX2469" s="14" t="s">
        <v>69</v>
      </c>
      <c r="AY2469" s="246" t="s">
        <v>153</v>
      </c>
    </row>
    <row r="2470" s="16" customFormat="1">
      <c r="A2470" s="16"/>
      <c r="B2470" s="268"/>
      <c r="C2470" s="269"/>
      <c r="D2470" s="227" t="s">
        <v>164</v>
      </c>
      <c r="E2470" s="270" t="s">
        <v>19</v>
      </c>
      <c r="F2470" s="271" t="s">
        <v>571</v>
      </c>
      <c r="G2470" s="269"/>
      <c r="H2470" s="272">
        <v>288.64499999999998</v>
      </c>
      <c r="I2470" s="273"/>
      <c r="J2470" s="269"/>
      <c r="K2470" s="269"/>
      <c r="L2470" s="274"/>
      <c r="M2470" s="275"/>
      <c r="N2470" s="276"/>
      <c r="O2470" s="276"/>
      <c r="P2470" s="276"/>
      <c r="Q2470" s="276"/>
      <c r="R2470" s="276"/>
      <c r="S2470" s="276"/>
      <c r="T2470" s="277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T2470" s="278" t="s">
        <v>164</v>
      </c>
      <c r="AU2470" s="278" t="s">
        <v>79</v>
      </c>
      <c r="AV2470" s="16" t="s">
        <v>173</v>
      </c>
      <c r="AW2470" s="16" t="s">
        <v>31</v>
      </c>
      <c r="AX2470" s="16" t="s">
        <v>69</v>
      </c>
      <c r="AY2470" s="278" t="s">
        <v>153</v>
      </c>
    </row>
    <row r="2471" s="13" customFormat="1">
      <c r="A2471" s="13"/>
      <c r="B2471" s="225"/>
      <c r="C2471" s="226"/>
      <c r="D2471" s="227" t="s">
        <v>164</v>
      </c>
      <c r="E2471" s="228" t="s">
        <v>19</v>
      </c>
      <c r="F2471" s="229" t="s">
        <v>2308</v>
      </c>
      <c r="G2471" s="226"/>
      <c r="H2471" s="228" t="s">
        <v>19</v>
      </c>
      <c r="I2471" s="230"/>
      <c r="J2471" s="226"/>
      <c r="K2471" s="226"/>
      <c r="L2471" s="231"/>
      <c r="M2471" s="232"/>
      <c r="N2471" s="233"/>
      <c r="O2471" s="233"/>
      <c r="P2471" s="233"/>
      <c r="Q2471" s="233"/>
      <c r="R2471" s="233"/>
      <c r="S2471" s="233"/>
      <c r="T2471" s="234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5" t="s">
        <v>164</v>
      </c>
      <c r="AU2471" s="235" t="s">
        <v>79</v>
      </c>
      <c r="AV2471" s="13" t="s">
        <v>77</v>
      </c>
      <c r="AW2471" s="13" t="s">
        <v>31</v>
      </c>
      <c r="AX2471" s="13" t="s">
        <v>69</v>
      </c>
      <c r="AY2471" s="235" t="s">
        <v>153</v>
      </c>
    </row>
    <row r="2472" s="14" customFormat="1">
      <c r="A2472" s="14"/>
      <c r="B2472" s="236"/>
      <c r="C2472" s="237"/>
      <c r="D2472" s="227" t="s">
        <v>164</v>
      </c>
      <c r="E2472" s="238" t="s">
        <v>19</v>
      </c>
      <c r="F2472" s="239" t="s">
        <v>2315</v>
      </c>
      <c r="G2472" s="237"/>
      <c r="H2472" s="240">
        <v>81.159999999999997</v>
      </c>
      <c r="I2472" s="241"/>
      <c r="J2472" s="237"/>
      <c r="K2472" s="237"/>
      <c r="L2472" s="242"/>
      <c r="M2472" s="243"/>
      <c r="N2472" s="244"/>
      <c r="O2472" s="244"/>
      <c r="P2472" s="244"/>
      <c r="Q2472" s="244"/>
      <c r="R2472" s="244"/>
      <c r="S2472" s="244"/>
      <c r="T2472" s="245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46" t="s">
        <v>164</v>
      </c>
      <c r="AU2472" s="246" t="s">
        <v>79</v>
      </c>
      <c r="AV2472" s="14" t="s">
        <v>79</v>
      </c>
      <c r="AW2472" s="14" t="s">
        <v>31</v>
      </c>
      <c r="AX2472" s="14" t="s">
        <v>69</v>
      </c>
      <c r="AY2472" s="246" t="s">
        <v>153</v>
      </c>
    </row>
    <row r="2473" s="14" customFormat="1">
      <c r="A2473" s="14"/>
      <c r="B2473" s="236"/>
      <c r="C2473" s="237"/>
      <c r="D2473" s="227" t="s">
        <v>164</v>
      </c>
      <c r="E2473" s="238" t="s">
        <v>19</v>
      </c>
      <c r="F2473" s="239" t="s">
        <v>2316</v>
      </c>
      <c r="G2473" s="237"/>
      <c r="H2473" s="240">
        <v>12.470000000000001</v>
      </c>
      <c r="I2473" s="241"/>
      <c r="J2473" s="237"/>
      <c r="K2473" s="237"/>
      <c r="L2473" s="242"/>
      <c r="M2473" s="243"/>
      <c r="N2473" s="244"/>
      <c r="O2473" s="244"/>
      <c r="P2473" s="244"/>
      <c r="Q2473" s="244"/>
      <c r="R2473" s="244"/>
      <c r="S2473" s="244"/>
      <c r="T2473" s="245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46" t="s">
        <v>164</v>
      </c>
      <c r="AU2473" s="246" t="s">
        <v>79</v>
      </c>
      <c r="AV2473" s="14" t="s">
        <v>79</v>
      </c>
      <c r="AW2473" s="14" t="s">
        <v>31</v>
      </c>
      <c r="AX2473" s="14" t="s">
        <v>69</v>
      </c>
      <c r="AY2473" s="246" t="s">
        <v>153</v>
      </c>
    </row>
    <row r="2474" s="14" customFormat="1">
      <c r="A2474" s="14"/>
      <c r="B2474" s="236"/>
      <c r="C2474" s="237"/>
      <c r="D2474" s="227" t="s">
        <v>164</v>
      </c>
      <c r="E2474" s="238" t="s">
        <v>19</v>
      </c>
      <c r="F2474" s="239" t="s">
        <v>2317</v>
      </c>
      <c r="G2474" s="237"/>
      <c r="H2474" s="240">
        <v>12.68</v>
      </c>
      <c r="I2474" s="241"/>
      <c r="J2474" s="237"/>
      <c r="K2474" s="237"/>
      <c r="L2474" s="242"/>
      <c r="M2474" s="243"/>
      <c r="N2474" s="244"/>
      <c r="O2474" s="244"/>
      <c r="P2474" s="244"/>
      <c r="Q2474" s="244"/>
      <c r="R2474" s="244"/>
      <c r="S2474" s="244"/>
      <c r="T2474" s="245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46" t="s">
        <v>164</v>
      </c>
      <c r="AU2474" s="246" t="s">
        <v>79</v>
      </c>
      <c r="AV2474" s="14" t="s">
        <v>79</v>
      </c>
      <c r="AW2474" s="14" t="s">
        <v>31</v>
      </c>
      <c r="AX2474" s="14" t="s">
        <v>69</v>
      </c>
      <c r="AY2474" s="246" t="s">
        <v>153</v>
      </c>
    </row>
    <row r="2475" s="14" customFormat="1">
      <c r="A2475" s="14"/>
      <c r="B2475" s="236"/>
      <c r="C2475" s="237"/>
      <c r="D2475" s="227" t="s">
        <v>164</v>
      </c>
      <c r="E2475" s="238" t="s">
        <v>19</v>
      </c>
      <c r="F2475" s="239" t="s">
        <v>2318</v>
      </c>
      <c r="G2475" s="237"/>
      <c r="H2475" s="240">
        <v>149.328</v>
      </c>
      <c r="I2475" s="241"/>
      <c r="J2475" s="237"/>
      <c r="K2475" s="237"/>
      <c r="L2475" s="242"/>
      <c r="M2475" s="243"/>
      <c r="N2475" s="244"/>
      <c r="O2475" s="244"/>
      <c r="P2475" s="244"/>
      <c r="Q2475" s="244"/>
      <c r="R2475" s="244"/>
      <c r="S2475" s="244"/>
      <c r="T2475" s="245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46" t="s">
        <v>164</v>
      </c>
      <c r="AU2475" s="246" t="s">
        <v>79</v>
      </c>
      <c r="AV2475" s="14" t="s">
        <v>79</v>
      </c>
      <c r="AW2475" s="14" t="s">
        <v>31</v>
      </c>
      <c r="AX2475" s="14" t="s">
        <v>69</v>
      </c>
      <c r="AY2475" s="246" t="s">
        <v>153</v>
      </c>
    </row>
    <row r="2476" s="16" customFormat="1">
      <c r="A2476" s="16"/>
      <c r="B2476" s="268"/>
      <c r="C2476" s="269"/>
      <c r="D2476" s="227" t="s">
        <v>164</v>
      </c>
      <c r="E2476" s="270" t="s">
        <v>19</v>
      </c>
      <c r="F2476" s="271" t="s">
        <v>571</v>
      </c>
      <c r="G2476" s="269"/>
      <c r="H2476" s="272">
        <v>255.63800000000001</v>
      </c>
      <c r="I2476" s="273"/>
      <c r="J2476" s="269"/>
      <c r="K2476" s="269"/>
      <c r="L2476" s="274"/>
      <c r="M2476" s="275"/>
      <c r="N2476" s="276"/>
      <c r="O2476" s="276"/>
      <c r="P2476" s="276"/>
      <c r="Q2476" s="276"/>
      <c r="R2476" s="276"/>
      <c r="S2476" s="276"/>
      <c r="T2476" s="277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T2476" s="278" t="s">
        <v>164</v>
      </c>
      <c r="AU2476" s="278" t="s">
        <v>79</v>
      </c>
      <c r="AV2476" s="16" t="s">
        <v>173</v>
      </c>
      <c r="AW2476" s="16" t="s">
        <v>31</v>
      </c>
      <c r="AX2476" s="16" t="s">
        <v>69</v>
      </c>
      <c r="AY2476" s="278" t="s">
        <v>153</v>
      </c>
    </row>
    <row r="2477" s="13" customFormat="1">
      <c r="A2477" s="13"/>
      <c r="B2477" s="225"/>
      <c r="C2477" s="226"/>
      <c r="D2477" s="227" t="s">
        <v>164</v>
      </c>
      <c r="E2477" s="228" t="s">
        <v>19</v>
      </c>
      <c r="F2477" s="229" t="s">
        <v>2319</v>
      </c>
      <c r="G2477" s="226"/>
      <c r="H2477" s="228" t="s">
        <v>19</v>
      </c>
      <c r="I2477" s="230"/>
      <c r="J2477" s="226"/>
      <c r="K2477" s="226"/>
      <c r="L2477" s="231"/>
      <c r="M2477" s="232"/>
      <c r="N2477" s="233"/>
      <c r="O2477" s="233"/>
      <c r="P2477" s="233"/>
      <c r="Q2477" s="233"/>
      <c r="R2477" s="233"/>
      <c r="S2477" s="233"/>
      <c r="T2477" s="23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35" t="s">
        <v>164</v>
      </c>
      <c r="AU2477" s="235" t="s">
        <v>79</v>
      </c>
      <c r="AV2477" s="13" t="s">
        <v>77</v>
      </c>
      <c r="AW2477" s="13" t="s">
        <v>31</v>
      </c>
      <c r="AX2477" s="13" t="s">
        <v>69</v>
      </c>
      <c r="AY2477" s="235" t="s">
        <v>153</v>
      </c>
    </row>
    <row r="2478" s="14" customFormat="1">
      <c r="A2478" s="14"/>
      <c r="B2478" s="236"/>
      <c r="C2478" s="237"/>
      <c r="D2478" s="227" t="s">
        <v>164</v>
      </c>
      <c r="E2478" s="238" t="s">
        <v>19</v>
      </c>
      <c r="F2478" s="239" t="s">
        <v>2320</v>
      </c>
      <c r="G2478" s="237"/>
      <c r="H2478" s="240">
        <v>303.86000000000001</v>
      </c>
      <c r="I2478" s="241"/>
      <c r="J2478" s="237"/>
      <c r="K2478" s="237"/>
      <c r="L2478" s="242"/>
      <c r="M2478" s="243"/>
      <c r="N2478" s="244"/>
      <c r="O2478" s="244"/>
      <c r="P2478" s="244"/>
      <c r="Q2478" s="244"/>
      <c r="R2478" s="244"/>
      <c r="S2478" s="244"/>
      <c r="T2478" s="245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46" t="s">
        <v>164</v>
      </c>
      <c r="AU2478" s="246" t="s">
        <v>79</v>
      </c>
      <c r="AV2478" s="14" t="s">
        <v>79</v>
      </c>
      <c r="AW2478" s="14" t="s">
        <v>31</v>
      </c>
      <c r="AX2478" s="14" t="s">
        <v>69</v>
      </c>
      <c r="AY2478" s="246" t="s">
        <v>153</v>
      </c>
    </row>
    <row r="2479" s="16" customFormat="1">
      <c r="A2479" s="16"/>
      <c r="B2479" s="268"/>
      <c r="C2479" s="269"/>
      <c r="D2479" s="227" t="s">
        <v>164</v>
      </c>
      <c r="E2479" s="270" t="s">
        <v>19</v>
      </c>
      <c r="F2479" s="271" t="s">
        <v>571</v>
      </c>
      <c r="G2479" s="269"/>
      <c r="H2479" s="272">
        <v>303.86000000000001</v>
      </c>
      <c r="I2479" s="273"/>
      <c r="J2479" s="269"/>
      <c r="K2479" s="269"/>
      <c r="L2479" s="274"/>
      <c r="M2479" s="275"/>
      <c r="N2479" s="276"/>
      <c r="O2479" s="276"/>
      <c r="P2479" s="276"/>
      <c r="Q2479" s="276"/>
      <c r="R2479" s="276"/>
      <c r="S2479" s="276"/>
      <c r="T2479" s="277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T2479" s="278" t="s">
        <v>164</v>
      </c>
      <c r="AU2479" s="278" t="s">
        <v>79</v>
      </c>
      <c r="AV2479" s="16" t="s">
        <v>173</v>
      </c>
      <c r="AW2479" s="16" t="s">
        <v>31</v>
      </c>
      <c r="AX2479" s="16" t="s">
        <v>69</v>
      </c>
      <c r="AY2479" s="278" t="s">
        <v>153</v>
      </c>
    </row>
    <row r="2480" s="15" customFormat="1">
      <c r="A2480" s="15"/>
      <c r="B2480" s="247"/>
      <c r="C2480" s="248"/>
      <c r="D2480" s="227" t="s">
        <v>164</v>
      </c>
      <c r="E2480" s="249" t="s">
        <v>19</v>
      </c>
      <c r="F2480" s="250" t="s">
        <v>167</v>
      </c>
      <c r="G2480" s="248"/>
      <c r="H2480" s="251">
        <v>2428.105</v>
      </c>
      <c r="I2480" s="252"/>
      <c r="J2480" s="248"/>
      <c r="K2480" s="248"/>
      <c r="L2480" s="253"/>
      <c r="M2480" s="254"/>
      <c r="N2480" s="255"/>
      <c r="O2480" s="255"/>
      <c r="P2480" s="255"/>
      <c r="Q2480" s="255"/>
      <c r="R2480" s="255"/>
      <c r="S2480" s="255"/>
      <c r="T2480" s="256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57" t="s">
        <v>164</v>
      </c>
      <c r="AU2480" s="257" t="s">
        <v>79</v>
      </c>
      <c r="AV2480" s="15" t="s">
        <v>160</v>
      </c>
      <c r="AW2480" s="15" t="s">
        <v>31</v>
      </c>
      <c r="AX2480" s="15" t="s">
        <v>77</v>
      </c>
      <c r="AY2480" s="257" t="s">
        <v>153</v>
      </c>
    </row>
    <row r="2481" s="2" customFormat="1" ht="24.15" customHeight="1">
      <c r="A2481" s="41"/>
      <c r="B2481" s="42"/>
      <c r="C2481" s="207" t="s">
        <v>2321</v>
      </c>
      <c r="D2481" s="207" t="s">
        <v>155</v>
      </c>
      <c r="E2481" s="208" t="s">
        <v>2322</v>
      </c>
      <c r="F2481" s="209" t="s">
        <v>2323</v>
      </c>
      <c r="G2481" s="210" t="s">
        <v>158</v>
      </c>
      <c r="H2481" s="211">
        <v>2428.105</v>
      </c>
      <c r="I2481" s="212"/>
      <c r="J2481" s="213">
        <f>ROUND(I2481*H2481,2)</f>
        <v>0</v>
      </c>
      <c r="K2481" s="209" t="s">
        <v>159</v>
      </c>
      <c r="L2481" s="47"/>
      <c r="M2481" s="214" t="s">
        <v>19</v>
      </c>
      <c r="N2481" s="215" t="s">
        <v>40</v>
      </c>
      <c r="O2481" s="87"/>
      <c r="P2481" s="216">
        <f>O2481*H2481</f>
        <v>0</v>
      </c>
      <c r="Q2481" s="216">
        <v>0.00029</v>
      </c>
      <c r="R2481" s="216">
        <f>Q2481*H2481</f>
        <v>0.70415044999999998</v>
      </c>
      <c r="S2481" s="216">
        <v>0</v>
      </c>
      <c r="T2481" s="217">
        <f>S2481*H2481</f>
        <v>0</v>
      </c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R2481" s="218" t="s">
        <v>252</v>
      </c>
      <c r="AT2481" s="218" t="s">
        <v>155</v>
      </c>
      <c r="AU2481" s="218" t="s">
        <v>79</v>
      </c>
      <c r="AY2481" s="20" t="s">
        <v>153</v>
      </c>
      <c r="BE2481" s="219">
        <f>IF(N2481="základní",J2481,0)</f>
        <v>0</v>
      </c>
      <c r="BF2481" s="219">
        <f>IF(N2481="snížená",J2481,0)</f>
        <v>0</v>
      </c>
      <c r="BG2481" s="219">
        <f>IF(N2481="zákl. přenesená",J2481,0)</f>
        <v>0</v>
      </c>
      <c r="BH2481" s="219">
        <f>IF(N2481="sníž. přenesená",J2481,0)</f>
        <v>0</v>
      </c>
      <c r="BI2481" s="219">
        <f>IF(N2481="nulová",J2481,0)</f>
        <v>0</v>
      </c>
      <c r="BJ2481" s="20" t="s">
        <v>77</v>
      </c>
      <c r="BK2481" s="219">
        <f>ROUND(I2481*H2481,2)</f>
        <v>0</v>
      </c>
      <c r="BL2481" s="20" t="s">
        <v>252</v>
      </c>
      <c r="BM2481" s="218" t="s">
        <v>2324</v>
      </c>
    </row>
    <row r="2482" s="2" customFormat="1">
      <c r="A2482" s="41"/>
      <c r="B2482" s="42"/>
      <c r="C2482" s="43"/>
      <c r="D2482" s="220" t="s">
        <v>162</v>
      </c>
      <c r="E2482" s="43"/>
      <c r="F2482" s="221" t="s">
        <v>2325</v>
      </c>
      <c r="G2482" s="43"/>
      <c r="H2482" s="43"/>
      <c r="I2482" s="222"/>
      <c r="J2482" s="43"/>
      <c r="K2482" s="43"/>
      <c r="L2482" s="47"/>
      <c r="M2482" s="223"/>
      <c r="N2482" s="224"/>
      <c r="O2482" s="87"/>
      <c r="P2482" s="87"/>
      <c r="Q2482" s="87"/>
      <c r="R2482" s="87"/>
      <c r="S2482" s="87"/>
      <c r="T2482" s="88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T2482" s="20" t="s">
        <v>162</v>
      </c>
      <c r="AU2482" s="20" t="s">
        <v>79</v>
      </c>
    </row>
    <row r="2483" s="12" customFormat="1" ht="22.8" customHeight="1">
      <c r="A2483" s="12"/>
      <c r="B2483" s="191"/>
      <c r="C2483" s="192"/>
      <c r="D2483" s="193" t="s">
        <v>68</v>
      </c>
      <c r="E2483" s="205" t="s">
        <v>2326</v>
      </c>
      <c r="F2483" s="205" t="s">
        <v>2327</v>
      </c>
      <c r="G2483" s="192"/>
      <c r="H2483" s="192"/>
      <c r="I2483" s="195"/>
      <c r="J2483" s="206">
        <f>BK2483</f>
        <v>0</v>
      </c>
      <c r="K2483" s="192"/>
      <c r="L2483" s="197"/>
      <c r="M2483" s="198"/>
      <c r="N2483" s="199"/>
      <c r="O2483" s="199"/>
      <c r="P2483" s="200">
        <f>P2484</f>
        <v>0</v>
      </c>
      <c r="Q2483" s="199"/>
      <c r="R2483" s="200">
        <f>R2484</f>
        <v>0</v>
      </c>
      <c r="S2483" s="199"/>
      <c r="T2483" s="201">
        <f>T2484</f>
        <v>0</v>
      </c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R2483" s="202" t="s">
        <v>79</v>
      </c>
      <c r="AT2483" s="203" t="s">
        <v>68</v>
      </c>
      <c r="AU2483" s="203" t="s">
        <v>77</v>
      </c>
      <c r="AY2483" s="202" t="s">
        <v>153</v>
      </c>
      <c r="BK2483" s="204">
        <f>BK2484</f>
        <v>0</v>
      </c>
    </row>
    <row r="2484" s="2" customFormat="1" ht="16.5" customHeight="1">
      <c r="A2484" s="41"/>
      <c r="B2484" s="42"/>
      <c r="C2484" s="207" t="s">
        <v>2328</v>
      </c>
      <c r="D2484" s="207" t="s">
        <v>155</v>
      </c>
      <c r="E2484" s="208" t="s">
        <v>2329</v>
      </c>
      <c r="F2484" s="209" t="s">
        <v>2330</v>
      </c>
      <c r="G2484" s="210" t="s">
        <v>1160</v>
      </c>
      <c r="H2484" s="211">
        <v>1</v>
      </c>
      <c r="I2484" s="212"/>
      <c r="J2484" s="213">
        <f>ROUND(I2484*H2484,2)</f>
        <v>0</v>
      </c>
      <c r="K2484" s="209" t="s">
        <v>19</v>
      </c>
      <c r="L2484" s="47"/>
      <c r="M2484" s="214" t="s">
        <v>19</v>
      </c>
      <c r="N2484" s="215" t="s">
        <v>40</v>
      </c>
      <c r="O2484" s="87"/>
      <c r="P2484" s="216">
        <f>O2484*H2484</f>
        <v>0</v>
      </c>
      <c r="Q2484" s="216">
        <v>0</v>
      </c>
      <c r="R2484" s="216">
        <f>Q2484*H2484</f>
        <v>0</v>
      </c>
      <c r="S2484" s="216">
        <v>0</v>
      </c>
      <c r="T2484" s="217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18" t="s">
        <v>252</v>
      </c>
      <c r="AT2484" s="218" t="s">
        <v>155</v>
      </c>
      <c r="AU2484" s="218" t="s">
        <v>79</v>
      </c>
      <c r="AY2484" s="20" t="s">
        <v>153</v>
      </c>
      <c r="BE2484" s="219">
        <f>IF(N2484="základní",J2484,0)</f>
        <v>0</v>
      </c>
      <c r="BF2484" s="219">
        <f>IF(N2484="snížená",J2484,0)</f>
        <v>0</v>
      </c>
      <c r="BG2484" s="219">
        <f>IF(N2484="zákl. přenesená",J2484,0)</f>
        <v>0</v>
      </c>
      <c r="BH2484" s="219">
        <f>IF(N2484="sníž. přenesená",J2484,0)</f>
        <v>0</v>
      </c>
      <c r="BI2484" s="219">
        <f>IF(N2484="nulová",J2484,0)</f>
        <v>0</v>
      </c>
      <c r="BJ2484" s="20" t="s">
        <v>77</v>
      </c>
      <c r="BK2484" s="219">
        <f>ROUND(I2484*H2484,2)</f>
        <v>0</v>
      </c>
      <c r="BL2484" s="20" t="s">
        <v>252</v>
      </c>
      <c r="BM2484" s="218" t="s">
        <v>2331</v>
      </c>
    </row>
    <row r="2485" s="12" customFormat="1" ht="25.92" customHeight="1">
      <c r="A2485" s="12"/>
      <c r="B2485" s="191"/>
      <c r="C2485" s="192"/>
      <c r="D2485" s="193" t="s">
        <v>68</v>
      </c>
      <c r="E2485" s="194" t="s">
        <v>253</v>
      </c>
      <c r="F2485" s="194" t="s">
        <v>2332</v>
      </c>
      <c r="G2485" s="192"/>
      <c r="H2485" s="192"/>
      <c r="I2485" s="195"/>
      <c r="J2485" s="196">
        <f>BK2485</f>
        <v>0</v>
      </c>
      <c r="K2485" s="192"/>
      <c r="L2485" s="197"/>
      <c r="M2485" s="198"/>
      <c r="N2485" s="199"/>
      <c r="O2485" s="199"/>
      <c r="P2485" s="200">
        <f>P2486</f>
        <v>0</v>
      </c>
      <c r="Q2485" s="199"/>
      <c r="R2485" s="200">
        <f>R2486</f>
        <v>0</v>
      </c>
      <c r="S2485" s="199"/>
      <c r="T2485" s="201">
        <f>T2486</f>
        <v>0</v>
      </c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R2485" s="202" t="s">
        <v>173</v>
      </c>
      <c r="AT2485" s="203" t="s">
        <v>68</v>
      </c>
      <c r="AU2485" s="203" t="s">
        <v>69</v>
      </c>
      <c r="AY2485" s="202" t="s">
        <v>153</v>
      </c>
      <c r="BK2485" s="204">
        <f>BK2486</f>
        <v>0</v>
      </c>
    </row>
    <row r="2486" s="12" customFormat="1" ht="22.8" customHeight="1">
      <c r="A2486" s="12"/>
      <c r="B2486" s="191"/>
      <c r="C2486" s="192"/>
      <c r="D2486" s="193" t="s">
        <v>68</v>
      </c>
      <c r="E2486" s="205" t="s">
        <v>2333</v>
      </c>
      <c r="F2486" s="205" t="s">
        <v>2334</v>
      </c>
      <c r="G2486" s="192"/>
      <c r="H2486" s="192"/>
      <c r="I2486" s="195"/>
      <c r="J2486" s="206">
        <f>BK2486</f>
        <v>0</v>
      </c>
      <c r="K2486" s="192"/>
      <c r="L2486" s="197"/>
      <c r="M2486" s="198"/>
      <c r="N2486" s="199"/>
      <c r="O2486" s="199"/>
      <c r="P2486" s="200">
        <f>SUM(P2487:P2490)</f>
        <v>0</v>
      </c>
      <c r="Q2486" s="199"/>
      <c r="R2486" s="200">
        <f>SUM(R2487:R2490)</f>
        <v>0</v>
      </c>
      <c r="S2486" s="199"/>
      <c r="T2486" s="201">
        <f>SUM(T2487:T2490)</f>
        <v>0</v>
      </c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R2486" s="202" t="s">
        <v>173</v>
      </c>
      <c r="AT2486" s="203" t="s">
        <v>68</v>
      </c>
      <c r="AU2486" s="203" t="s">
        <v>77</v>
      </c>
      <c r="AY2486" s="202" t="s">
        <v>153</v>
      </c>
      <c r="BK2486" s="204">
        <f>SUM(BK2487:BK2490)</f>
        <v>0</v>
      </c>
    </row>
    <row r="2487" s="2" customFormat="1" ht="16.5" customHeight="1">
      <c r="A2487" s="41"/>
      <c r="B2487" s="42"/>
      <c r="C2487" s="207" t="s">
        <v>2335</v>
      </c>
      <c r="D2487" s="207" t="s">
        <v>155</v>
      </c>
      <c r="E2487" s="208" t="s">
        <v>2336</v>
      </c>
      <c r="F2487" s="209" t="s">
        <v>2337</v>
      </c>
      <c r="G2487" s="210" t="s">
        <v>1160</v>
      </c>
      <c r="H2487" s="211">
        <v>1</v>
      </c>
      <c r="I2487" s="212"/>
      <c r="J2487" s="213">
        <f>ROUND(I2487*H2487,2)</f>
        <v>0</v>
      </c>
      <c r="K2487" s="209" t="s">
        <v>19</v>
      </c>
      <c r="L2487" s="47"/>
      <c r="M2487" s="214" t="s">
        <v>19</v>
      </c>
      <c r="N2487" s="215" t="s">
        <v>40</v>
      </c>
      <c r="O2487" s="87"/>
      <c r="P2487" s="216">
        <f>O2487*H2487</f>
        <v>0</v>
      </c>
      <c r="Q2487" s="216">
        <v>0</v>
      </c>
      <c r="R2487" s="216">
        <f>Q2487*H2487</f>
        <v>0</v>
      </c>
      <c r="S2487" s="216">
        <v>0</v>
      </c>
      <c r="T2487" s="217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18" t="s">
        <v>722</v>
      </c>
      <c r="AT2487" s="218" t="s">
        <v>155</v>
      </c>
      <c r="AU2487" s="218" t="s">
        <v>79</v>
      </c>
      <c r="AY2487" s="20" t="s">
        <v>153</v>
      </c>
      <c r="BE2487" s="219">
        <f>IF(N2487="základní",J2487,0)</f>
        <v>0</v>
      </c>
      <c r="BF2487" s="219">
        <f>IF(N2487="snížená",J2487,0)</f>
        <v>0</v>
      </c>
      <c r="BG2487" s="219">
        <f>IF(N2487="zákl. přenesená",J2487,0)</f>
        <v>0</v>
      </c>
      <c r="BH2487" s="219">
        <f>IF(N2487="sníž. přenesená",J2487,0)</f>
        <v>0</v>
      </c>
      <c r="BI2487" s="219">
        <f>IF(N2487="nulová",J2487,0)</f>
        <v>0</v>
      </c>
      <c r="BJ2487" s="20" t="s">
        <v>77</v>
      </c>
      <c r="BK2487" s="219">
        <f>ROUND(I2487*H2487,2)</f>
        <v>0</v>
      </c>
      <c r="BL2487" s="20" t="s">
        <v>722</v>
      </c>
      <c r="BM2487" s="218" t="s">
        <v>2338</v>
      </c>
    </row>
    <row r="2488" s="13" customFormat="1">
      <c r="A2488" s="13"/>
      <c r="B2488" s="225"/>
      <c r="C2488" s="226"/>
      <c r="D2488" s="227" t="s">
        <v>164</v>
      </c>
      <c r="E2488" s="228" t="s">
        <v>19</v>
      </c>
      <c r="F2488" s="229" t="s">
        <v>2339</v>
      </c>
      <c r="G2488" s="226"/>
      <c r="H2488" s="228" t="s">
        <v>19</v>
      </c>
      <c r="I2488" s="230"/>
      <c r="J2488" s="226"/>
      <c r="K2488" s="226"/>
      <c r="L2488" s="231"/>
      <c r="M2488" s="232"/>
      <c r="N2488" s="233"/>
      <c r="O2488" s="233"/>
      <c r="P2488" s="233"/>
      <c r="Q2488" s="233"/>
      <c r="R2488" s="233"/>
      <c r="S2488" s="233"/>
      <c r="T2488" s="234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35" t="s">
        <v>164</v>
      </c>
      <c r="AU2488" s="235" t="s">
        <v>79</v>
      </c>
      <c r="AV2488" s="13" t="s">
        <v>77</v>
      </c>
      <c r="AW2488" s="13" t="s">
        <v>31</v>
      </c>
      <c r="AX2488" s="13" t="s">
        <v>69</v>
      </c>
      <c r="AY2488" s="235" t="s">
        <v>153</v>
      </c>
    </row>
    <row r="2489" s="14" customFormat="1">
      <c r="A2489" s="14"/>
      <c r="B2489" s="236"/>
      <c r="C2489" s="237"/>
      <c r="D2489" s="227" t="s">
        <v>164</v>
      </c>
      <c r="E2489" s="238" t="s">
        <v>19</v>
      </c>
      <c r="F2489" s="239" t="s">
        <v>77</v>
      </c>
      <c r="G2489" s="237"/>
      <c r="H2489" s="240">
        <v>1</v>
      </c>
      <c r="I2489" s="241"/>
      <c r="J2489" s="237"/>
      <c r="K2489" s="237"/>
      <c r="L2489" s="242"/>
      <c r="M2489" s="243"/>
      <c r="N2489" s="244"/>
      <c r="O2489" s="244"/>
      <c r="P2489" s="244"/>
      <c r="Q2489" s="244"/>
      <c r="R2489" s="244"/>
      <c r="S2489" s="244"/>
      <c r="T2489" s="245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46" t="s">
        <v>164</v>
      </c>
      <c r="AU2489" s="246" t="s">
        <v>79</v>
      </c>
      <c r="AV2489" s="14" t="s">
        <v>79</v>
      </c>
      <c r="AW2489" s="14" t="s">
        <v>31</v>
      </c>
      <c r="AX2489" s="14" t="s">
        <v>69</v>
      </c>
      <c r="AY2489" s="246" t="s">
        <v>153</v>
      </c>
    </row>
    <row r="2490" s="15" customFormat="1">
      <c r="A2490" s="15"/>
      <c r="B2490" s="247"/>
      <c r="C2490" s="248"/>
      <c r="D2490" s="227" t="s">
        <v>164</v>
      </c>
      <c r="E2490" s="249" t="s">
        <v>19</v>
      </c>
      <c r="F2490" s="250" t="s">
        <v>167</v>
      </c>
      <c r="G2490" s="248"/>
      <c r="H2490" s="251">
        <v>1</v>
      </c>
      <c r="I2490" s="252"/>
      <c r="J2490" s="248"/>
      <c r="K2490" s="248"/>
      <c r="L2490" s="253"/>
      <c r="M2490" s="254"/>
      <c r="N2490" s="255"/>
      <c r="O2490" s="255"/>
      <c r="P2490" s="255"/>
      <c r="Q2490" s="255"/>
      <c r="R2490" s="255"/>
      <c r="S2490" s="255"/>
      <c r="T2490" s="256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T2490" s="257" t="s">
        <v>164</v>
      </c>
      <c r="AU2490" s="257" t="s">
        <v>79</v>
      </c>
      <c r="AV2490" s="15" t="s">
        <v>160</v>
      </c>
      <c r="AW2490" s="15" t="s">
        <v>31</v>
      </c>
      <c r="AX2490" s="15" t="s">
        <v>77</v>
      </c>
      <c r="AY2490" s="257" t="s">
        <v>153</v>
      </c>
    </row>
    <row r="2491" s="12" customFormat="1" ht="25.92" customHeight="1">
      <c r="A2491" s="12"/>
      <c r="B2491" s="191"/>
      <c r="C2491" s="192"/>
      <c r="D2491" s="193" t="s">
        <v>68</v>
      </c>
      <c r="E2491" s="194" t="s">
        <v>2340</v>
      </c>
      <c r="F2491" s="194" t="s">
        <v>2341</v>
      </c>
      <c r="G2491" s="192"/>
      <c r="H2491" s="192"/>
      <c r="I2491" s="195"/>
      <c r="J2491" s="196">
        <f>BK2491</f>
        <v>0</v>
      </c>
      <c r="K2491" s="192"/>
      <c r="L2491" s="197"/>
      <c r="M2491" s="198"/>
      <c r="N2491" s="199"/>
      <c r="O2491" s="199"/>
      <c r="P2491" s="200">
        <f>SUM(P2492:P2494)</f>
        <v>0</v>
      </c>
      <c r="Q2491" s="199"/>
      <c r="R2491" s="200">
        <f>SUM(R2492:R2494)</f>
        <v>0</v>
      </c>
      <c r="S2491" s="199"/>
      <c r="T2491" s="201">
        <f>SUM(T2492:T2494)</f>
        <v>0</v>
      </c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R2491" s="202" t="s">
        <v>160</v>
      </c>
      <c r="AT2491" s="203" t="s">
        <v>68</v>
      </c>
      <c r="AU2491" s="203" t="s">
        <v>69</v>
      </c>
      <c r="AY2491" s="202" t="s">
        <v>153</v>
      </c>
      <c r="BK2491" s="204">
        <f>SUM(BK2492:BK2494)</f>
        <v>0</v>
      </c>
    </row>
    <row r="2492" s="2" customFormat="1" ht="16.5" customHeight="1">
      <c r="A2492" s="41"/>
      <c r="B2492" s="42"/>
      <c r="C2492" s="207" t="s">
        <v>2342</v>
      </c>
      <c r="D2492" s="207" t="s">
        <v>155</v>
      </c>
      <c r="E2492" s="208" t="s">
        <v>2343</v>
      </c>
      <c r="F2492" s="209" t="s">
        <v>2344</v>
      </c>
      <c r="G2492" s="210" t="s">
        <v>2345</v>
      </c>
      <c r="H2492" s="211">
        <v>48</v>
      </c>
      <c r="I2492" s="212"/>
      <c r="J2492" s="213">
        <f>ROUND(I2492*H2492,2)</f>
        <v>0</v>
      </c>
      <c r="K2492" s="209" t="s">
        <v>19</v>
      </c>
      <c r="L2492" s="47"/>
      <c r="M2492" s="214" t="s">
        <v>19</v>
      </c>
      <c r="N2492" s="215" t="s">
        <v>40</v>
      </c>
      <c r="O2492" s="87"/>
      <c r="P2492" s="216">
        <f>O2492*H2492</f>
        <v>0</v>
      </c>
      <c r="Q2492" s="216">
        <v>0</v>
      </c>
      <c r="R2492" s="216">
        <f>Q2492*H2492</f>
        <v>0</v>
      </c>
      <c r="S2492" s="216">
        <v>0</v>
      </c>
      <c r="T2492" s="217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18" t="s">
        <v>2346</v>
      </c>
      <c r="AT2492" s="218" t="s">
        <v>155</v>
      </c>
      <c r="AU2492" s="218" t="s">
        <v>77</v>
      </c>
      <c r="AY2492" s="20" t="s">
        <v>153</v>
      </c>
      <c r="BE2492" s="219">
        <f>IF(N2492="základní",J2492,0)</f>
        <v>0</v>
      </c>
      <c r="BF2492" s="219">
        <f>IF(N2492="snížená",J2492,0)</f>
        <v>0</v>
      </c>
      <c r="BG2492" s="219">
        <f>IF(N2492="zákl. přenesená",J2492,0)</f>
        <v>0</v>
      </c>
      <c r="BH2492" s="219">
        <f>IF(N2492="sníž. přenesená",J2492,0)</f>
        <v>0</v>
      </c>
      <c r="BI2492" s="219">
        <f>IF(N2492="nulová",J2492,0)</f>
        <v>0</v>
      </c>
      <c r="BJ2492" s="20" t="s">
        <v>77</v>
      </c>
      <c r="BK2492" s="219">
        <f>ROUND(I2492*H2492,2)</f>
        <v>0</v>
      </c>
      <c r="BL2492" s="20" t="s">
        <v>2346</v>
      </c>
      <c r="BM2492" s="218" t="s">
        <v>2347</v>
      </c>
    </row>
    <row r="2493" s="2" customFormat="1" ht="16.5" customHeight="1">
      <c r="A2493" s="41"/>
      <c r="B2493" s="42"/>
      <c r="C2493" s="207" t="s">
        <v>2348</v>
      </c>
      <c r="D2493" s="207" t="s">
        <v>155</v>
      </c>
      <c r="E2493" s="208" t="s">
        <v>2349</v>
      </c>
      <c r="F2493" s="209" t="s">
        <v>2350</v>
      </c>
      <c r="G2493" s="210" t="s">
        <v>2345</v>
      </c>
      <c r="H2493" s="211">
        <v>150</v>
      </c>
      <c r="I2493" s="212"/>
      <c r="J2493" s="213">
        <f>ROUND(I2493*H2493,2)</f>
        <v>0</v>
      </c>
      <c r="K2493" s="209" t="s">
        <v>19</v>
      </c>
      <c r="L2493" s="47"/>
      <c r="M2493" s="214" t="s">
        <v>19</v>
      </c>
      <c r="N2493" s="215" t="s">
        <v>40</v>
      </c>
      <c r="O2493" s="87"/>
      <c r="P2493" s="216">
        <f>O2493*H2493</f>
        <v>0</v>
      </c>
      <c r="Q2493" s="216">
        <v>0</v>
      </c>
      <c r="R2493" s="216">
        <f>Q2493*H2493</f>
        <v>0</v>
      </c>
      <c r="S2493" s="216">
        <v>0</v>
      </c>
      <c r="T2493" s="217">
        <f>S2493*H2493</f>
        <v>0</v>
      </c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R2493" s="218" t="s">
        <v>2346</v>
      </c>
      <c r="AT2493" s="218" t="s">
        <v>155</v>
      </c>
      <c r="AU2493" s="218" t="s">
        <v>77</v>
      </c>
      <c r="AY2493" s="20" t="s">
        <v>153</v>
      </c>
      <c r="BE2493" s="219">
        <f>IF(N2493="základní",J2493,0)</f>
        <v>0</v>
      </c>
      <c r="BF2493" s="219">
        <f>IF(N2493="snížená",J2493,0)</f>
        <v>0</v>
      </c>
      <c r="BG2493" s="219">
        <f>IF(N2493="zákl. přenesená",J2493,0)</f>
        <v>0</v>
      </c>
      <c r="BH2493" s="219">
        <f>IF(N2493="sníž. přenesená",J2493,0)</f>
        <v>0</v>
      </c>
      <c r="BI2493" s="219">
        <f>IF(N2493="nulová",J2493,0)</f>
        <v>0</v>
      </c>
      <c r="BJ2493" s="20" t="s">
        <v>77</v>
      </c>
      <c r="BK2493" s="219">
        <f>ROUND(I2493*H2493,2)</f>
        <v>0</v>
      </c>
      <c r="BL2493" s="20" t="s">
        <v>2346</v>
      </c>
      <c r="BM2493" s="218" t="s">
        <v>2351</v>
      </c>
    </row>
    <row r="2494" s="2" customFormat="1" ht="16.5" customHeight="1">
      <c r="A2494" s="41"/>
      <c r="B2494" s="42"/>
      <c r="C2494" s="207" t="s">
        <v>2352</v>
      </c>
      <c r="D2494" s="207" t="s">
        <v>155</v>
      </c>
      <c r="E2494" s="208" t="s">
        <v>2353</v>
      </c>
      <c r="F2494" s="209" t="s">
        <v>2354</v>
      </c>
      <c r="G2494" s="210" t="s">
        <v>2345</v>
      </c>
      <c r="H2494" s="211">
        <v>48</v>
      </c>
      <c r="I2494" s="212"/>
      <c r="J2494" s="213">
        <f>ROUND(I2494*H2494,2)</f>
        <v>0</v>
      </c>
      <c r="K2494" s="209" t="s">
        <v>19</v>
      </c>
      <c r="L2494" s="47"/>
      <c r="M2494" s="279" t="s">
        <v>19</v>
      </c>
      <c r="N2494" s="280" t="s">
        <v>40</v>
      </c>
      <c r="O2494" s="281"/>
      <c r="P2494" s="282">
        <f>O2494*H2494</f>
        <v>0</v>
      </c>
      <c r="Q2494" s="282">
        <v>0</v>
      </c>
      <c r="R2494" s="282">
        <f>Q2494*H2494</f>
        <v>0</v>
      </c>
      <c r="S2494" s="282">
        <v>0</v>
      </c>
      <c r="T2494" s="283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18" t="s">
        <v>2346</v>
      </c>
      <c r="AT2494" s="218" t="s">
        <v>155</v>
      </c>
      <c r="AU2494" s="218" t="s">
        <v>77</v>
      </c>
      <c r="AY2494" s="20" t="s">
        <v>153</v>
      </c>
      <c r="BE2494" s="219">
        <f>IF(N2494="základní",J2494,0)</f>
        <v>0</v>
      </c>
      <c r="BF2494" s="219">
        <f>IF(N2494="snížená",J2494,0)</f>
        <v>0</v>
      </c>
      <c r="BG2494" s="219">
        <f>IF(N2494="zákl. přenesená",J2494,0)</f>
        <v>0</v>
      </c>
      <c r="BH2494" s="219">
        <f>IF(N2494="sníž. přenesená",J2494,0)</f>
        <v>0</v>
      </c>
      <c r="BI2494" s="219">
        <f>IF(N2494="nulová",J2494,0)</f>
        <v>0</v>
      </c>
      <c r="BJ2494" s="20" t="s">
        <v>77</v>
      </c>
      <c r="BK2494" s="219">
        <f>ROUND(I2494*H2494,2)</f>
        <v>0</v>
      </c>
      <c r="BL2494" s="20" t="s">
        <v>2346</v>
      </c>
      <c r="BM2494" s="218" t="s">
        <v>2355</v>
      </c>
    </row>
    <row r="2495" s="2" customFormat="1" ht="6.96" customHeight="1">
      <c r="A2495" s="41"/>
      <c r="B2495" s="62"/>
      <c r="C2495" s="63"/>
      <c r="D2495" s="63"/>
      <c r="E2495" s="63"/>
      <c r="F2495" s="63"/>
      <c r="G2495" s="63"/>
      <c r="H2495" s="63"/>
      <c r="I2495" s="63"/>
      <c r="J2495" s="63"/>
      <c r="K2495" s="63"/>
      <c r="L2495" s="47"/>
      <c r="M2495" s="41"/>
      <c r="O2495" s="41"/>
      <c r="P2495" s="41"/>
      <c r="Q2495" s="41"/>
      <c r="R2495" s="41"/>
      <c r="S2495" s="41"/>
      <c r="T2495" s="41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</row>
  </sheetData>
  <sheetProtection sheet="1" autoFilter="0" formatColumns="0" formatRows="0" objects="1" scenarios="1" spinCount="100000" saltValue="WAnBBLGFjDcnsTqF5tqofXczaBGKQMB5/eCa3GDtYZ0hZEtFd4QHu+gCnzqUMjx6bkfcPbIYLtGAUOAvOmQwWw==" hashValue="BzxhLObfEPUUhyXiWuIrYeotHVj/s1y62ICOfG3jRtMp3sXP6yE7AQhf7NZB9B4LX6IIDmMDbT6eZIyR5+m1Eg==" algorithmName="SHA-512" password="CC35"/>
  <autoFilter ref="C105:K2494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0" r:id="rId1" display="https://podminky.urs.cz/item/CS_URS_2024_02/113107171"/>
    <hyperlink ref="F115" r:id="rId2" display="https://podminky.urs.cz/item/CS_URS_2024_02/113107181"/>
    <hyperlink ref="F120" r:id="rId3" display="https://podminky.urs.cz/item/CS_URS_2024_02/122251101"/>
    <hyperlink ref="F138" r:id="rId4" display="https://podminky.urs.cz/item/CS_URS_2024_02/162751117"/>
    <hyperlink ref="F145" r:id="rId5" display="https://podminky.urs.cz/item/CS_URS_2024_02/162751119"/>
    <hyperlink ref="F148" r:id="rId6" display="https://podminky.urs.cz/item/CS_URS_2024_02/171201221"/>
    <hyperlink ref="F153" r:id="rId7" display="https://podminky.urs.cz/item/CS_URS_2024_02/171201231"/>
    <hyperlink ref="F158" r:id="rId8" display="https://podminky.urs.cz/item/CS_URS_2024_02/171251201"/>
    <hyperlink ref="F171" r:id="rId9" display="https://podminky.urs.cz/item/CS_URS_2024_02/181951112"/>
    <hyperlink ref="F177" r:id="rId10" display="https://podminky.urs.cz/item/CS_URS_2024_02/310239211"/>
    <hyperlink ref="F187" r:id="rId11" display="https://podminky.urs.cz/item/CS_URS_2024_02/317168012"/>
    <hyperlink ref="F192" r:id="rId12" display="https://podminky.urs.cz/item/CS_URS_2024_02/317168013"/>
    <hyperlink ref="F197" r:id="rId13" display="https://podminky.urs.cz/item/CS_URS_2024_02/317234410"/>
    <hyperlink ref="F222" r:id="rId14" display="https://podminky.urs.cz/item/CS_URS_2024_02/317944321"/>
    <hyperlink ref="F227" r:id="rId15" display="https://podminky.urs.cz/item/CS_URS_2024_02/317944323"/>
    <hyperlink ref="F248" r:id="rId16" display="https://podminky.urs.cz/item/CS_URS_2024_02/340231115"/>
    <hyperlink ref="F253" r:id="rId17" display="https://podminky.urs.cz/item/CS_URS_2024_02/340237212"/>
    <hyperlink ref="F258" r:id="rId18" display="https://podminky.urs.cz/item/CS_URS_2024_02/340239212"/>
    <hyperlink ref="F269" r:id="rId19" display="https://podminky.urs.cz/item/CS_URS_2024_02/342244211"/>
    <hyperlink ref="F281" r:id="rId20" display="https://podminky.urs.cz/item/CS_URS_2024_02/342291112"/>
    <hyperlink ref="F291" r:id="rId21" display="https://podminky.urs.cz/item/CS_URS_2024_02/342291121"/>
    <hyperlink ref="F301" r:id="rId22" display="https://podminky.urs.cz/item/CS_URS_2024_02/346244381"/>
    <hyperlink ref="F325" r:id="rId23" display="https://podminky.urs.cz/item/CS_URS_2024_02/349231811"/>
    <hyperlink ref="F333" r:id="rId24" display="https://podminky.urs.cz/item/CS_URS_2024_02/349231821"/>
    <hyperlink ref="F371" r:id="rId25" display="https://podminky.urs.cz/item/CS_URS_2024_02/413232211"/>
    <hyperlink ref="F376" r:id="rId26" display="https://podminky.urs.cz/item/CS_URS_2024_02/413232221"/>
    <hyperlink ref="F398" r:id="rId27" display="https://podminky.urs.cz/item/CS_URS_2024_02/430321414"/>
    <hyperlink ref="F403" r:id="rId28" display="https://podminky.urs.cz/item/CS_URS_2024_02/431351121"/>
    <hyperlink ref="F408" r:id="rId29" display="https://podminky.urs.cz/item/CS_URS_2024_02/431351122"/>
    <hyperlink ref="F415" r:id="rId30" display="https://podminky.urs.cz/item/CS_URS_2024_02/564910411"/>
    <hyperlink ref="F420" r:id="rId31" display="https://podminky.urs.cz/item/CS_URS_2024_02/573111112"/>
    <hyperlink ref="F430" r:id="rId32" display="https://podminky.urs.cz/item/CS_URS_2024_02/611131101"/>
    <hyperlink ref="F439" r:id="rId33" display="https://podminky.urs.cz/item/CS_URS_2024_02/611311133"/>
    <hyperlink ref="F448" r:id="rId34" display="https://podminky.urs.cz/item/CS_URS_2024_02/611321123"/>
    <hyperlink ref="F457" r:id="rId35" display="https://podminky.urs.cz/item/CS_URS_2024_02/611321191"/>
    <hyperlink ref="F462" r:id="rId36" display="https://podminky.urs.cz/item/CS_URS_2024_02/612131101"/>
    <hyperlink ref="F638" r:id="rId37" display="https://podminky.urs.cz/item/CS_URS_2024_02/612311131"/>
    <hyperlink ref="F814" r:id="rId38" display="https://podminky.urs.cz/item/CS_URS_2024_02/612321121"/>
    <hyperlink ref="F816" r:id="rId39" display="https://podminky.urs.cz/item/CS_URS_2024_02/612321191"/>
    <hyperlink ref="F821" r:id="rId40" display="https://podminky.urs.cz/item/CS_URS_2024_02/612325302"/>
    <hyperlink ref="F829" r:id="rId41" display="https://podminky.urs.cz/item/CS_URS_2024_02/615142012"/>
    <hyperlink ref="F854" r:id="rId42" display="https://podminky.urs.cz/item/CS_URS_2024_02/621221003"/>
    <hyperlink ref="F861" r:id="rId43" display="https://podminky.urs.cz/item/CS_URS_2024_02/622151031"/>
    <hyperlink ref="F866" r:id="rId44" display="https://podminky.urs.cz/item/CS_URS_2024_02/622325452"/>
    <hyperlink ref="F875" r:id="rId45" display="https://podminky.urs.cz/item/CS_URS_2024_02/622531012"/>
    <hyperlink ref="F880" r:id="rId46" display="https://podminky.urs.cz/item/CS_URS_2024_02/628195001"/>
    <hyperlink ref="F891" r:id="rId47" display="https://podminky.urs.cz/item/CS_URS_2024_02/642942111"/>
    <hyperlink ref="F969" r:id="rId48" display="https://podminky.urs.cz/item/CS_URS_2024_02/953334121"/>
    <hyperlink ref="F974" r:id="rId49" display="https://podminky.urs.cz/item/CS_URS_2024_02/953961213"/>
    <hyperlink ref="F979" r:id="rId50" display="https://podminky.urs.cz/item/CS_URS_2024_02/953965124"/>
    <hyperlink ref="F984" r:id="rId51" display="https://podminky.urs.cz/item/CS_URS_2024_02/962031133"/>
    <hyperlink ref="F995" r:id="rId52" display="https://podminky.urs.cz/item/CS_URS_2024_02/967031733"/>
    <hyperlink ref="F1000" r:id="rId53" display="https://podminky.urs.cz/item/CS_URS_2024_02/967031734"/>
    <hyperlink ref="F1005" r:id="rId54" display="https://podminky.urs.cz/item/CS_URS_2024_02/968062354"/>
    <hyperlink ref="F1010" r:id="rId55" display="https://podminky.urs.cz/item/CS_URS_2024_02/968072455"/>
    <hyperlink ref="F1030" r:id="rId56" display="https://podminky.urs.cz/item/CS_URS_2024_02/971033441"/>
    <hyperlink ref="F1035" r:id="rId57" display="https://podminky.urs.cz/item/CS_URS_2024_02/971033631"/>
    <hyperlink ref="F1042" r:id="rId58" display="https://podminky.urs.cz/item/CS_URS_2024_02/971033651"/>
    <hyperlink ref="F1047" r:id="rId59" display="https://podminky.urs.cz/item/CS_URS_2024_02/971033681"/>
    <hyperlink ref="F1058" r:id="rId60" display="https://podminky.urs.cz/item/CS_URS_2024_02/972033171"/>
    <hyperlink ref="F1063" r:id="rId61" display="https://podminky.urs.cz/item/CS_URS_2024_02/972033271"/>
    <hyperlink ref="F1068" r:id="rId62" display="https://podminky.urs.cz/item/CS_URS_2024_02/973031151"/>
    <hyperlink ref="F1073" r:id="rId63" display="https://podminky.urs.cz/item/CS_URS_2024_02/974031664"/>
    <hyperlink ref="F1082" r:id="rId64" display="https://podminky.urs.cz/item/CS_URS_2024_02/974031666"/>
    <hyperlink ref="F1099" r:id="rId65" display="https://podminky.urs.cz/item/CS_URS_2024_02/978011191"/>
    <hyperlink ref="F1110" r:id="rId66" display="https://podminky.urs.cz/item/CS_URS_2024_02/978013191"/>
    <hyperlink ref="F1288" r:id="rId67" display="https://podminky.urs.cz/item/CS_URS_2024_02/978019331"/>
    <hyperlink ref="F1297" r:id="rId68" display="https://podminky.urs.cz/item/CS_URS_2024_02/981511116"/>
    <hyperlink ref="F1302" r:id="rId69" display="https://podminky.urs.cz/item/CS_URS_2024_02/985311311"/>
    <hyperlink ref="F1311" r:id="rId70" display="https://podminky.urs.cz/item/CS_URS_2024_02/985312132"/>
    <hyperlink ref="F1326" r:id="rId71" display="https://podminky.urs.cz/item/CS_URS_2024_02/711112001"/>
    <hyperlink ref="F1333" r:id="rId72" display="https://podminky.urs.cz/item/CS_URS_2024_02/711142559"/>
    <hyperlink ref="F1340" r:id="rId73" display="https://podminky.urs.cz/item/CS_URS_2024_02/711492485"/>
    <hyperlink ref="F1347" r:id="rId74" display="https://podminky.urs.cz/item/CS_URS_2024_02/711493111"/>
    <hyperlink ref="F1358" r:id="rId75" display="https://podminky.urs.cz/item/CS_URS_2024_02/711493121"/>
    <hyperlink ref="F1365" r:id="rId76" display="https://podminky.urs.cz/item/CS_URS_2024_02/998711123"/>
    <hyperlink ref="F1367" r:id="rId77" display="https://podminky.urs.cz/item/CS_URS_2024_02/998711129"/>
    <hyperlink ref="F1370" r:id="rId78" display="https://podminky.urs.cz/item/CS_URS_2024_02/725291653"/>
    <hyperlink ref="F1375" r:id="rId79" display="https://podminky.urs.cz/item/CS_URS_2024_02/725291654"/>
    <hyperlink ref="F1378" r:id="rId80" display="https://podminky.urs.cz/item/CS_URS_2024_02/725291668"/>
    <hyperlink ref="F1381" r:id="rId81" display="https://podminky.urs.cz/item/CS_URS_2024_02/725291670"/>
    <hyperlink ref="F1384" r:id="rId82" display="https://podminky.urs.cz/item/CS_URS_2024_02/998725103"/>
    <hyperlink ref="F1386" r:id="rId83" display="https://podminky.urs.cz/item/CS_URS_2024_02/998725192"/>
    <hyperlink ref="F1393" r:id="rId84" display="https://podminky.urs.cz/item/CS_URS_2024_02/762331921"/>
    <hyperlink ref="F1398" r:id="rId85" display="https://podminky.urs.cz/item/CS_URS_2024_02/762332922"/>
    <hyperlink ref="F1425" r:id="rId86" display="https://podminky.urs.cz/item/CS_URS_2024_02/998762123"/>
    <hyperlink ref="F1427" r:id="rId87" display="https://podminky.urs.cz/item/CS_URS_2024_02/998762129"/>
    <hyperlink ref="F1439" r:id="rId88" display="https://podminky.urs.cz/item/CS_URS_2024_02/763111333"/>
    <hyperlink ref="F1454" r:id="rId89" display="https://podminky.urs.cz/item/CS_URS_2024_02/763111417"/>
    <hyperlink ref="F1469" r:id="rId90" display="https://podminky.urs.cz/item/CS_URS_2024_02/763111437"/>
    <hyperlink ref="F1474" r:id="rId91" display="https://podminky.urs.cz/item/CS_URS_2024_02/763111717"/>
    <hyperlink ref="F1478" r:id="rId92" display="https://podminky.urs.cz/item/CS_URS_2024_02/763111718"/>
    <hyperlink ref="F1482" r:id="rId93" display="https://podminky.urs.cz/item/CS_URS_2024_02/763111771"/>
    <hyperlink ref="F1486" r:id="rId94" display="https://podminky.urs.cz/item/CS_URS_2024_02/763112363"/>
    <hyperlink ref="F1491" r:id="rId95" display="https://podminky.urs.cz/item/CS_URS_2024_02/763113349"/>
    <hyperlink ref="F1506" r:id="rId96" display="https://podminky.urs.cz/item/CS_URS_2024_02/763121450"/>
    <hyperlink ref="F1532" r:id="rId97" display="https://podminky.urs.cz/item/CS_URS_2024_02/763121714"/>
    <hyperlink ref="F1536" r:id="rId98" display="https://podminky.urs.cz/item/CS_URS_2024_02/763121715"/>
    <hyperlink ref="F1538" r:id="rId99" display="https://podminky.urs.cz/item/CS_URS_2024_02/763121761"/>
    <hyperlink ref="F1542" r:id="rId100" display="https://podminky.urs.cz/item/CS_URS_2024_02/763131411"/>
    <hyperlink ref="F1547" r:id="rId101" display="https://podminky.urs.cz/item/CS_URS_2024_02/763131441"/>
    <hyperlink ref="F1552" r:id="rId102" display="https://podminky.urs.cz/item/CS_URS_2024_02/763131714"/>
    <hyperlink ref="F1556" r:id="rId103" display="https://podminky.urs.cz/item/CS_URS_2024_02/763131731"/>
    <hyperlink ref="F1561" r:id="rId104" display="https://podminky.urs.cz/item/CS_URS_2024_02/763131751"/>
    <hyperlink ref="F1567" r:id="rId105" display="https://podminky.urs.cz/item/CS_URS_2024_02/763131771"/>
    <hyperlink ref="F1571" r:id="rId106" display="https://podminky.urs.cz/item/CS_URS_2024_02/763131821"/>
    <hyperlink ref="F1576" r:id="rId107" display="https://podminky.urs.cz/item/CS_URS_2024_02/763135102"/>
    <hyperlink ref="F1588" r:id="rId108" display="https://podminky.urs.cz/item/CS_URS_2024_02/763135812"/>
    <hyperlink ref="F1597" r:id="rId109" display="https://podminky.urs.cz/item/CS_URS_2024_02/763161761"/>
    <hyperlink ref="F1602" r:id="rId110" display="https://podminky.urs.cz/item/CS_URS_2024_02/763161763"/>
    <hyperlink ref="F1609" r:id="rId111" display="https://podminky.urs.cz/item/CS_URS_2024_02/763161791"/>
    <hyperlink ref="F1614" r:id="rId112" display="https://podminky.urs.cz/item/CS_URS_2024_02/763161822"/>
    <hyperlink ref="F1623" r:id="rId113" display="https://podminky.urs.cz/item/CS_URS_2024_02/763172413"/>
    <hyperlink ref="F1629" r:id="rId114" display="https://podminky.urs.cz/item/CS_URS_2024_02/763172415"/>
    <hyperlink ref="F1635" r:id="rId115" display="https://podminky.urs.cz/item/CS_URS_2024_02/763181311"/>
    <hyperlink ref="F1657" r:id="rId116" display="https://podminky.urs.cz/item/CS_URS_2024_02/763181412"/>
    <hyperlink ref="F1666" r:id="rId117" display="https://podminky.urs.cz/item/CS_URS_2024_02/763182411"/>
    <hyperlink ref="F1671" r:id="rId118" display="https://podminky.urs.cz/item/CS_URS_2024_02/998763333"/>
    <hyperlink ref="F1673" r:id="rId119" display="https://podminky.urs.cz/item/CS_URS_2024_02/998763339"/>
    <hyperlink ref="F1684" r:id="rId120" display="https://podminky.urs.cz/item/CS_URS_2024_02/764203152"/>
    <hyperlink ref="F1690" r:id="rId121" display="https://podminky.urs.cz/item/CS_URS_2024_02/764213652"/>
    <hyperlink ref="F1692" r:id="rId122" display="https://podminky.urs.cz/item/CS_URS_2024_02/764241566"/>
    <hyperlink ref="F1697" r:id="rId123" display="https://podminky.urs.cz/item/CS_URS_2024_02/764242504"/>
    <hyperlink ref="F1702" r:id="rId124" display="https://podminky.urs.cz/item/CS_URS_2024_02/764242533"/>
    <hyperlink ref="F1707" r:id="rId125" display="https://podminky.urs.cz/item/CS_URS_2024_02/764246542"/>
    <hyperlink ref="F1717" r:id="rId126" display="https://podminky.urs.cz/item/CS_URS_2024_02/764341517"/>
    <hyperlink ref="F1740" r:id="rId127" display="https://podminky.urs.cz/item/CS_URS_2024_02/998764123"/>
    <hyperlink ref="F1742" r:id="rId128" display="https://podminky.urs.cz/item/CS_URS_2024_02/998764129"/>
    <hyperlink ref="F1759" r:id="rId129" display="https://podminky.urs.cz/item/CS_URS_2024_02/765192001"/>
    <hyperlink ref="F1764" r:id="rId130" display="https://podminky.urs.cz/item/CS_URS_2024_02/998765123"/>
    <hyperlink ref="F1766" r:id="rId131" display="https://podminky.urs.cz/item/CS_URS_2024_02/998765129"/>
    <hyperlink ref="F1777" r:id="rId132" display="https://podminky.urs.cz/item/CS_URS_2024_02/766622125"/>
    <hyperlink ref="F1786" r:id="rId133" display="https://podminky.urs.cz/item/CS_URS_2024_02/766660001"/>
    <hyperlink ref="F1808" r:id="rId134" display="https://podminky.urs.cz/item/CS_URS_2024_02/766660002"/>
    <hyperlink ref="F1824" r:id="rId135" display="https://podminky.urs.cz/item/CS_URS_2024_02/766660022"/>
    <hyperlink ref="F1859" r:id="rId136" display="https://podminky.urs.cz/item/CS_URS_2024_02/766660461"/>
    <hyperlink ref="F1876" r:id="rId137" display="https://podminky.urs.cz/item/CS_URS_2024_02/766694116"/>
    <hyperlink ref="F1912" r:id="rId138" display="https://podminky.urs.cz/item/CS_URS_2024_02/998766123"/>
    <hyperlink ref="F1914" r:id="rId139" display="https://podminky.urs.cz/item/CS_URS_2024_02/998766129"/>
    <hyperlink ref="F1922" r:id="rId140" display="https://podminky.urs.cz/item/CS_URS_2024_02/767661811"/>
    <hyperlink ref="F1957" r:id="rId141" display="https://podminky.urs.cz/item/CS_URS_2024_02/998767123"/>
    <hyperlink ref="F1959" r:id="rId142" display="https://podminky.urs.cz/item/CS_URS_2024_02/998767129"/>
    <hyperlink ref="F1962" r:id="rId143" display="https://podminky.urs.cz/item/CS_URS_2024_02/771121011"/>
    <hyperlink ref="F1976" r:id="rId144" display="https://podminky.urs.cz/item/CS_URS_2024_02/771121027"/>
    <hyperlink ref="F1990" r:id="rId145" display="https://podminky.urs.cz/item/CS_URS_2024_02/771151022"/>
    <hyperlink ref="F1992" r:id="rId146" display="https://podminky.urs.cz/item/CS_URS_2024_02/771161021"/>
    <hyperlink ref="F1999" r:id="rId147" display="https://podminky.urs.cz/item/CS_URS_2024_02/771161022"/>
    <hyperlink ref="F2006" r:id="rId148" display="https://podminky.urs.cz/item/CS_URS_2024_02/771471810"/>
    <hyperlink ref="F2010" r:id="rId149" display="https://podminky.urs.cz/item/CS_URS_2024_02/771474113"/>
    <hyperlink ref="F2018" r:id="rId150" display="https://podminky.urs.cz/item/CS_URS_2024_02/771474114"/>
    <hyperlink ref="F2032" r:id="rId151" display="https://podminky.urs.cz/item/CS_URS_2024_02/771571810"/>
    <hyperlink ref="F2041" r:id="rId152" display="https://podminky.urs.cz/item/CS_URS_2024_02/771574414"/>
    <hyperlink ref="F2070" r:id="rId153" display="https://podminky.urs.cz/item/CS_URS_2024_02/771577211"/>
    <hyperlink ref="F2078" r:id="rId154" display="https://podminky.urs.cz/item/CS_URS_2024_02/771591115"/>
    <hyperlink ref="F2080" r:id="rId155" display="https://podminky.urs.cz/item/CS_URS_2024_02/771591184"/>
    <hyperlink ref="F2082" r:id="rId156" display="https://podminky.urs.cz/item/CS_URS_2024_02/771592011"/>
    <hyperlink ref="F2086" r:id="rId157" display="https://podminky.urs.cz/item/CS_URS_2024_02/998771123"/>
    <hyperlink ref="F2088" r:id="rId158" display="https://podminky.urs.cz/item/CS_URS_2024_02/998771129"/>
    <hyperlink ref="F2091" r:id="rId159" display="https://podminky.urs.cz/item/CS_URS_2024_02/776111117"/>
    <hyperlink ref="F2101" r:id="rId160" display="https://podminky.urs.cz/item/CS_URS_2024_02/776111311"/>
    <hyperlink ref="F2103" r:id="rId161" display="https://podminky.urs.cz/item/CS_URS_2024_02/776121321"/>
    <hyperlink ref="F2105" r:id="rId162" display="https://podminky.urs.cz/item/CS_URS_2024_02/776141122"/>
    <hyperlink ref="F2109" r:id="rId163" display="https://podminky.urs.cz/item/CS_URS_2024_02/776201812"/>
    <hyperlink ref="F2120" r:id="rId164" display="https://podminky.urs.cz/item/CS_URS_2024_02/776221111"/>
    <hyperlink ref="F2135" r:id="rId165" display="https://podminky.urs.cz/item/CS_URS_2024_02/776410811"/>
    <hyperlink ref="F2139" r:id="rId166" display="https://podminky.urs.cz/item/CS_URS_2024_02/776411111"/>
    <hyperlink ref="F2145" r:id="rId167" display="https://podminky.urs.cz/item/CS_URS_2024_02/998776123"/>
    <hyperlink ref="F2147" r:id="rId168" display="https://podminky.urs.cz/item/CS_URS_2024_02/998776129"/>
    <hyperlink ref="F2150" r:id="rId169" display="https://podminky.urs.cz/item/CS_URS_2024_02/781121011"/>
    <hyperlink ref="F2155" r:id="rId170" display="https://podminky.urs.cz/item/CS_URS_2024_02/781471810"/>
    <hyperlink ref="F2186" r:id="rId171" display="https://podminky.urs.cz/item/CS_URS_2024_02/781472214"/>
    <hyperlink ref="F2220" r:id="rId172" display="https://podminky.urs.cz/item/CS_URS_2024_02/781472291"/>
    <hyperlink ref="F2222" r:id="rId173" display="https://podminky.urs.cz/item/CS_URS_2024_02/781491021"/>
    <hyperlink ref="F2232" r:id="rId174" display="https://podminky.urs.cz/item/CS_URS_2024_02/781492211"/>
    <hyperlink ref="F2240" r:id="rId175" display="https://podminky.urs.cz/item/CS_URS_2024_02/781495115"/>
    <hyperlink ref="F2242" r:id="rId176" display="https://podminky.urs.cz/item/CS_URS_2024_02/781495141"/>
    <hyperlink ref="F2244" r:id="rId177" display="https://podminky.urs.cz/item/CS_URS_2024_02/781495142"/>
    <hyperlink ref="F2246" r:id="rId178" display="https://podminky.urs.cz/item/CS_URS_2024_02/781495143"/>
    <hyperlink ref="F2248" r:id="rId179" display="https://podminky.urs.cz/item/CS_URS_2024_02/781495184"/>
    <hyperlink ref="F2250" r:id="rId180" display="https://podminky.urs.cz/item/CS_URS_2024_02/781495211"/>
    <hyperlink ref="F2254" r:id="rId181" display="https://podminky.urs.cz/item/CS_URS_2024_02/998781123"/>
    <hyperlink ref="F2256" r:id="rId182" display="https://podminky.urs.cz/item/CS_URS_2024_02/998781129"/>
    <hyperlink ref="F2270" r:id="rId183" display="https://podminky.urs.cz/item/CS_URS_2024_02/783314201"/>
    <hyperlink ref="F2280" r:id="rId184" display="https://podminky.urs.cz/item/CS_URS_2024_02/783315101"/>
    <hyperlink ref="F2285" r:id="rId185" display="https://podminky.urs.cz/item/CS_URS_2024_02/783317101"/>
    <hyperlink ref="F2295" r:id="rId186" display="https://podminky.urs.cz/item/CS_URS_2024_02/783823135"/>
    <hyperlink ref="F2306" r:id="rId187" display="https://podminky.urs.cz/item/CS_URS_2024_02/783827425"/>
    <hyperlink ref="F2309" r:id="rId188" display="https://podminky.urs.cz/item/CS_URS_2024_02/784121001"/>
    <hyperlink ref="F2392" r:id="rId189" display="https://podminky.urs.cz/item/CS_URS_2024_02/784181101"/>
    <hyperlink ref="F2482" r:id="rId19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- rekonstrukce budovy předmostí čp 50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2356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ROUND((SUM(BE84:BE153)),  2)</f>
        <v>0</v>
      </c>
      <c r="G33" s="41"/>
      <c r="H33" s="41"/>
      <c r="I33" s="151">
        <v>0.20999999999999999</v>
      </c>
      <c r="J33" s="150">
        <f>ROUND(((SUM(BE84:BE153))*I33),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ROUND((SUM(BF84:BF153)),  2)</f>
        <v>0</v>
      </c>
      <c r="G34" s="41"/>
      <c r="H34" s="41"/>
      <c r="I34" s="151">
        <v>0.12</v>
      </c>
      <c r="J34" s="150">
        <f>ROUND(((SUM(BF84:BF153))*I34),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ROUND((SUM(BG84:BG153)),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ROUND((SUM(BH84:BH153)),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ROUND((SUM(BI84:BI153)),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- rekonstrukce budovy předmostí čp 50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2357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2358</v>
      </c>
      <c r="E61" s="171"/>
      <c r="F61" s="171"/>
      <c r="G61" s="171"/>
      <c r="H61" s="171"/>
      <c r="I61" s="171"/>
      <c r="J61" s="172">
        <f>J91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2359</v>
      </c>
      <c r="E62" s="171"/>
      <c r="F62" s="171"/>
      <c r="G62" s="171"/>
      <c r="H62" s="171"/>
      <c r="I62" s="171"/>
      <c r="J62" s="172">
        <f>J108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2360</v>
      </c>
      <c r="E63" s="171"/>
      <c r="F63" s="171"/>
      <c r="G63" s="171"/>
      <c r="H63" s="171"/>
      <c r="I63" s="171"/>
      <c r="J63" s="172">
        <f>J143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2361</v>
      </c>
      <c r="E64" s="171"/>
      <c r="F64" s="171"/>
      <c r="G64" s="171"/>
      <c r="H64" s="171"/>
      <c r="I64" s="171"/>
      <c r="J64" s="172">
        <f>J147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Ústí nad Labem - rekonstrukce budovy předmostí čp 50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105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02 - Elektroinstalace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1. 12. 2024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139</v>
      </c>
      <c r="D83" s="183" t="s">
        <v>54</v>
      </c>
      <c r="E83" s="183" t="s">
        <v>50</v>
      </c>
      <c r="F83" s="183" t="s">
        <v>51</v>
      </c>
      <c r="G83" s="183" t="s">
        <v>140</v>
      </c>
      <c r="H83" s="183" t="s">
        <v>141</v>
      </c>
      <c r="I83" s="183" t="s">
        <v>142</v>
      </c>
      <c r="J83" s="183" t="s">
        <v>109</v>
      </c>
      <c r="K83" s="184" t="s">
        <v>143</v>
      </c>
      <c r="L83" s="185"/>
      <c r="M83" s="95" t="s">
        <v>19</v>
      </c>
      <c r="N83" s="96" t="s">
        <v>39</v>
      </c>
      <c r="O83" s="96" t="s">
        <v>144</v>
      </c>
      <c r="P83" s="96" t="s">
        <v>145</v>
      </c>
      <c r="Q83" s="96" t="s">
        <v>146</v>
      </c>
      <c r="R83" s="96" t="s">
        <v>147</v>
      </c>
      <c r="S83" s="96" t="s">
        <v>148</v>
      </c>
      <c r="T83" s="97" t="s">
        <v>149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150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P85+P91+P108+P143+P147</f>
        <v>0</v>
      </c>
      <c r="Q84" s="99"/>
      <c r="R84" s="188">
        <f>R85+R91+R108+R143+R147</f>
        <v>0</v>
      </c>
      <c r="S84" s="99"/>
      <c r="T84" s="189">
        <f>T85+T91+T108+T143+T147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110</v>
      </c>
      <c r="BK84" s="190">
        <f>BK85+BK91+BK108+BK143+BK147</f>
        <v>0</v>
      </c>
    </row>
    <row r="85" s="12" customFormat="1" ht="25.92" customHeight="1">
      <c r="A85" s="12"/>
      <c r="B85" s="191"/>
      <c r="C85" s="192"/>
      <c r="D85" s="193" t="s">
        <v>68</v>
      </c>
      <c r="E85" s="194" t="s">
        <v>2362</v>
      </c>
      <c r="F85" s="194" t="s">
        <v>2363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SUM(P86:P90)</f>
        <v>0</v>
      </c>
      <c r="Q85" s="199"/>
      <c r="R85" s="200">
        <f>SUM(R86:R90)</f>
        <v>0</v>
      </c>
      <c r="S85" s="199"/>
      <c r="T85" s="201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77</v>
      </c>
      <c r="AT85" s="203" t="s">
        <v>68</v>
      </c>
      <c r="AU85" s="203" t="s">
        <v>69</v>
      </c>
      <c r="AY85" s="202" t="s">
        <v>153</v>
      </c>
      <c r="BK85" s="204">
        <f>SUM(BK86:BK90)</f>
        <v>0</v>
      </c>
    </row>
    <row r="86" s="2" customFormat="1" ht="16.5" customHeight="1">
      <c r="A86" s="41"/>
      <c r="B86" s="42"/>
      <c r="C86" s="207" t="s">
        <v>77</v>
      </c>
      <c r="D86" s="207" t="s">
        <v>155</v>
      </c>
      <c r="E86" s="208" t="s">
        <v>2364</v>
      </c>
      <c r="F86" s="209" t="s">
        <v>2365</v>
      </c>
      <c r="G86" s="210" t="s">
        <v>1160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160</v>
      </c>
      <c r="AT86" s="218" t="s">
        <v>155</v>
      </c>
      <c r="AU86" s="218" t="s">
        <v>77</v>
      </c>
      <c r="AY86" s="20" t="s">
        <v>153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160</v>
      </c>
      <c r="BM86" s="218" t="s">
        <v>79</v>
      </c>
    </row>
    <row r="87" s="2" customFormat="1" ht="16.5" customHeight="1">
      <c r="A87" s="41"/>
      <c r="B87" s="42"/>
      <c r="C87" s="207" t="s">
        <v>79</v>
      </c>
      <c r="D87" s="207" t="s">
        <v>155</v>
      </c>
      <c r="E87" s="208" t="s">
        <v>2366</v>
      </c>
      <c r="F87" s="209" t="s">
        <v>2367</v>
      </c>
      <c r="G87" s="210" t="s">
        <v>1160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160</v>
      </c>
      <c r="AT87" s="218" t="s">
        <v>155</v>
      </c>
      <c r="AU87" s="218" t="s">
        <v>77</v>
      </c>
      <c r="AY87" s="20" t="s">
        <v>153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160</v>
      </c>
      <c r="BM87" s="218" t="s">
        <v>160</v>
      </c>
    </row>
    <row r="88" s="2" customFormat="1" ht="16.5" customHeight="1">
      <c r="A88" s="41"/>
      <c r="B88" s="42"/>
      <c r="C88" s="207" t="s">
        <v>173</v>
      </c>
      <c r="D88" s="207" t="s">
        <v>155</v>
      </c>
      <c r="E88" s="208" t="s">
        <v>2368</v>
      </c>
      <c r="F88" s="209" t="s">
        <v>2369</v>
      </c>
      <c r="G88" s="210" t="s">
        <v>1160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160</v>
      </c>
      <c r="AT88" s="218" t="s">
        <v>155</v>
      </c>
      <c r="AU88" s="218" t="s">
        <v>77</v>
      </c>
      <c r="AY88" s="20" t="s">
        <v>153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160</v>
      </c>
      <c r="BM88" s="218" t="s">
        <v>192</v>
      </c>
    </row>
    <row r="89" s="2" customFormat="1" ht="16.5" customHeight="1">
      <c r="A89" s="41"/>
      <c r="B89" s="42"/>
      <c r="C89" s="207" t="s">
        <v>160</v>
      </c>
      <c r="D89" s="207" t="s">
        <v>155</v>
      </c>
      <c r="E89" s="208" t="s">
        <v>2370</v>
      </c>
      <c r="F89" s="209" t="s">
        <v>2371</v>
      </c>
      <c r="G89" s="210" t="s">
        <v>1160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160</v>
      </c>
      <c r="AT89" s="218" t="s">
        <v>155</v>
      </c>
      <c r="AU89" s="218" t="s">
        <v>77</v>
      </c>
      <c r="AY89" s="20" t="s">
        <v>153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160</v>
      </c>
      <c r="BM89" s="218" t="s">
        <v>203</v>
      </c>
    </row>
    <row r="90" s="2" customFormat="1" ht="16.5" customHeight="1">
      <c r="A90" s="41"/>
      <c r="B90" s="42"/>
      <c r="C90" s="207" t="s">
        <v>186</v>
      </c>
      <c r="D90" s="207" t="s">
        <v>155</v>
      </c>
      <c r="E90" s="208" t="s">
        <v>2372</v>
      </c>
      <c r="F90" s="209" t="s">
        <v>2373</v>
      </c>
      <c r="G90" s="210" t="s">
        <v>1160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160</v>
      </c>
      <c r="AT90" s="218" t="s">
        <v>155</v>
      </c>
      <c r="AU90" s="218" t="s">
        <v>77</v>
      </c>
      <c r="AY90" s="20" t="s">
        <v>153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160</v>
      </c>
      <c r="BM90" s="218" t="s">
        <v>216</v>
      </c>
    </row>
    <row r="91" s="12" customFormat="1" ht="25.92" customHeight="1">
      <c r="A91" s="12"/>
      <c r="B91" s="191"/>
      <c r="C91" s="192"/>
      <c r="D91" s="193" t="s">
        <v>68</v>
      </c>
      <c r="E91" s="194" t="s">
        <v>2374</v>
      </c>
      <c r="F91" s="194" t="s">
        <v>2375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SUM(P92:P107)</f>
        <v>0</v>
      </c>
      <c r="Q91" s="199"/>
      <c r="R91" s="200">
        <f>SUM(R92:R107)</f>
        <v>0</v>
      </c>
      <c r="S91" s="199"/>
      <c r="T91" s="201">
        <f>SUM(T92:T107)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68</v>
      </c>
      <c r="AU91" s="203" t="s">
        <v>69</v>
      </c>
      <c r="AY91" s="202" t="s">
        <v>153</v>
      </c>
      <c r="BK91" s="204">
        <f>SUM(BK92:BK107)</f>
        <v>0</v>
      </c>
    </row>
    <row r="92" s="2" customFormat="1" ht="16.5" customHeight="1">
      <c r="A92" s="41"/>
      <c r="B92" s="42"/>
      <c r="C92" s="207" t="s">
        <v>192</v>
      </c>
      <c r="D92" s="207" t="s">
        <v>155</v>
      </c>
      <c r="E92" s="208" t="s">
        <v>2376</v>
      </c>
      <c r="F92" s="209" t="s">
        <v>2377</v>
      </c>
      <c r="G92" s="210" t="s">
        <v>448</v>
      </c>
      <c r="H92" s="211">
        <v>57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160</v>
      </c>
      <c r="AT92" s="218" t="s">
        <v>155</v>
      </c>
      <c r="AU92" s="218" t="s">
        <v>77</v>
      </c>
      <c r="AY92" s="20" t="s">
        <v>153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160</v>
      </c>
      <c r="BM92" s="218" t="s">
        <v>8</v>
      </c>
    </row>
    <row r="93" s="2" customFormat="1" ht="16.5" customHeight="1">
      <c r="A93" s="41"/>
      <c r="B93" s="42"/>
      <c r="C93" s="207" t="s">
        <v>199</v>
      </c>
      <c r="D93" s="207" t="s">
        <v>155</v>
      </c>
      <c r="E93" s="208" t="s">
        <v>2378</v>
      </c>
      <c r="F93" s="209" t="s">
        <v>2379</v>
      </c>
      <c r="G93" s="210" t="s">
        <v>448</v>
      </c>
      <c r="H93" s="211">
        <v>57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160</v>
      </c>
      <c r="AT93" s="218" t="s">
        <v>155</v>
      </c>
      <c r="AU93" s="218" t="s">
        <v>77</v>
      </c>
      <c r="AY93" s="20" t="s">
        <v>153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160</v>
      </c>
      <c r="BM93" s="218" t="s">
        <v>241</v>
      </c>
    </row>
    <row r="94" s="2" customFormat="1" ht="16.5" customHeight="1">
      <c r="A94" s="41"/>
      <c r="B94" s="42"/>
      <c r="C94" s="207" t="s">
        <v>203</v>
      </c>
      <c r="D94" s="207" t="s">
        <v>155</v>
      </c>
      <c r="E94" s="208" t="s">
        <v>2380</v>
      </c>
      <c r="F94" s="209" t="s">
        <v>2381</v>
      </c>
      <c r="G94" s="210" t="s">
        <v>448</v>
      </c>
      <c r="H94" s="211">
        <v>19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77</v>
      </c>
      <c r="AY94" s="20" t="s">
        <v>153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160</v>
      </c>
      <c r="BM94" s="218" t="s">
        <v>252</v>
      </c>
    </row>
    <row r="95" s="2" customFormat="1" ht="16.5" customHeight="1">
      <c r="A95" s="41"/>
      <c r="B95" s="42"/>
      <c r="C95" s="207" t="s">
        <v>207</v>
      </c>
      <c r="D95" s="207" t="s">
        <v>155</v>
      </c>
      <c r="E95" s="208" t="s">
        <v>2382</v>
      </c>
      <c r="F95" s="209" t="s">
        <v>2383</v>
      </c>
      <c r="G95" s="210" t="s">
        <v>448</v>
      </c>
      <c r="H95" s="211">
        <v>19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160</v>
      </c>
      <c r="AT95" s="218" t="s">
        <v>155</v>
      </c>
      <c r="AU95" s="218" t="s">
        <v>77</v>
      </c>
      <c r="AY95" s="20" t="s">
        <v>153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160</v>
      </c>
      <c r="BM95" s="218" t="s">
        <v>265</v>
      </c>
    </row>
    <row r="96" s="2" customFormat="1" ht="16.5" customHeight="1">
      <c r="A96" s="41"/>
      <c r="B96" s="42"/>
      <c r="C96" s="207" t="s">
        <v>216</v>
      </c>
      <c r="D96" s="207" t="s">
        <v>155</v>
      </c>
      <c r="E96" s="208" t="s">
        <v>2384</v>
      </c>
      <c r="F96" s="209" t="s">
        <v>2385</v>
      </c>
      <c r="G96" s="210" t="s">
        <v>448</v>
      </c>
      <c r="H96" s="211">
        <v>22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160</v>
      </c>
      <c r="AT96" s="218" t="s">
        <v>155</v>
      </c>
      <c r="AU96" s="218" t="s">
        <v>77</v>
      </c>
      <c r="AY96" s="20" t="s">
        <v>153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160</v>
      </c>
      <c r="BM96" s="218" t="s">
        <v>283</v>
      </c>
    </row>
    <row r="97" s="2" customFormat="1" ht="16.5" customHeight="1">
      <c r="A97" s="41"/>
      <c r="B97" s="42"/>
      <c r="C97" s="207" t="s">
        <v>222</v>
      </c>
      <c r="D97" s="207" t="s">
        <v>155</v>
      </c>
      <c r="E97" s="208" t="s">
        <v>2386</v>
      </c>
      <c r="F97" s="209" t="s">
        <v>2387</v>
      </c>
      <c r="G97" s="210" t="s">
        <v>448</v>
      </c>
      <c r="H97" s="211">
        <v>9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160</v>
      </c>
      <c r="AT97" s="218" t="s">
        <v>155</v>
      </c>
      <c r="AU97" s="218" t="s">
        <v>77</v>
      </c>
      <c r="AY97" s="20" t="s">
        <v>153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160</v>
      </c>
      <c r="BM97" s="218" t="s">
        <v>306</v>
      </c>
    </row>
    <row r="98" s="2" customFormat="1" ht="16.5" customHeight="1">
      <c r="A98" s="41"/>
      <c r="B98" s="42"/>
      <c r="C98" s="207" t="s">
        <v>8</v>
      </c>
      <c r="D98" s="207" t="s">
        <v>155</v>
      </c>
      <c r="E98" s="208" t="s">
        <v>2388</v>
      </c>
      <c r="F98" s="209" t="s">
        <v>2389</v>
      </c>
      <c r="G98" s="210" t="s">
        <v>448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77</v>
      </c>
      <c r="AY98" s="20" t="s">
        <v>153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160</v>
      </c>
      <c r="BM98" s="218" t="s">
        <v>328</v>
      </c>
    </row>
    <row r="99" s="2" customFormat="1" ht="16.5" customHeight="1">
      <c r="A99" s="41"/>
      <c r="B99" s="42"/>
      <c r="C99" s="207" t="s">
        <v>236</v>
      </c>
      <c r="D99" s="207" t="s">
        <v>155</v>
      </c>
      <c r="E99" s="208" t="s">
        <v>2390</v>
      </c>
      <c r="F99" s="209" t="s">
        <v>2391</v>
      </c>
      <c r="G99" s="210" t="s">
        <v>448</v>
      </c>
      <c r="H99" s="211">
        <v>3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160</v>
      </c>
      <c r="AT99" s="218" t="s">
        <v>155</v>
      </c>
      <c r="AU99" s="218" t="s">
        <v>77</v>
      </c>
      <c r="AY99" s="20" t="s">
        <v>153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160</v>
      </c>
      <c r="BM99" s="218" t="s">
        <v>341</v>
      </c>
    </row>
    <row r="100" s="2" customFormat="1" ht="16.5" customHeight="1">
      <c r="A100" s="41"/>
      <c r="B100" s="42"/>
      <c r="C100" s="207" t="s">
        <v>241</v>
      </c>
      <c r="D100" s="207" t="s">
        <v>155</v>
      </c>
      <c r="E100" s="208" t="s">
        <v>2392</v>
      </c>
      <c r="F100" s="209" t="s">
        <v>2393</v>
      </c>
      <c r="G100" s="210" t="s">
        <v>448</v>
      </c>
      <c r="H100" s="211">
        <v>8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77</v>
      </c>
      <c r="AY100" s="20" t="s">
        <v>153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160</v>
      </c>
      <c r="BM100" s="218" t="s">
        <v>368</v>
      </c>
    </row>
    <row r="101" s="2" customFormat="1" ht="16.5" customHeight="1">
      <c r="A101" s="41"/>
      <c r="B101" s="42"/>
      <c r="C101" s="207" t="s">
        <v>246</v>
      </c>
      <c r="D101" s="207" t="s">
        <v>155</v>
      </c>
      <c r="E101" s="208" t="s">
        <v>2394</v>
      </c>
      <c r="F101" s="209" t="s">
        <v>2395</v>
      </c>
      <c r="G101" s="210" t="s">
        <v>448</v>
      </c>
      <c r="H101" s="211">
        <v>8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77</v>
      </c>
      <c r="AY101" s="20" t="s">
        <v>153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160</v>
      </c>
      <c r="BM101" s="218" t="s">
        <v>383</v>
      </c>
    </row>
    <row r="102" s="2" customFormat="1" ht="16.5" customHeight="1">
      <c r="A102" s="41"/>
      <c r="B102" s="42"/>
      <c r="C102" s="207" t="s">
        <v>252</v>
      </c>
      <c r="D102" s="207" t="s">
        <v>155</v>
      </c>
      <c r="E102" s="208" t="s">
        <v>2396</v>
      </c>
      <c r="F102" s="209" t="s">
        <v>2397</v>
      </c>
      <c r="G102" s="210" t="s">
        <v>448</v>
      </c>
      <c r="H102" s="211">
        <v>12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160</v>
      </c>
      <c r="AT102" s="218" t="s">
        <v>155</v>
      </c>
      <c r="AU102" s="218" t="s">
        <v>77</v>
      </c>
      <c r="AY102" s="20" t="s">
        <v>153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160</v>
      </c>
      <c r="BM102" s="218" t="s">
        <v>403</v>
      </c>
    </row>
    <row r="103" s="2" customFormat="1" ht="16.5" customHeight="1">
      <c r="A103" s="41"/>
      <c r="B103" s="42"/>
      <c r="C103" s="207" t="s">
        <v>258</v>
      </c>
      <c r="D103" s="207" t="s">
        <v>155</v>
      </c>
      <c r="E103" s="208" t="s">
        <v>2398</v>
      </c>
      <c r="F103" s="209" t="s">
        <v>2399</v>
      </c>
      <c r="G103" s="210" t="s">
        <v>448</v>
      </c>
      <c r="H103" s="211">
        <v>24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160</v>
      </c>
      <c r="AT103" s="218" t="s">
        <v>155</v>
      </c>
      <c r="AU103" s="218" t="s">
        <v>77</v>
      </c>
      <c r="AY103" s="20" t="s">
        <v>153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160</v>
      </c>
      <c r="BM103" s="218" t="s">
        <v>422</v>
      </c>
    </row>
    <row r="104" s="2" customFormat="1" ht="16.5" customHeight="1">
      <c r="A104" s="41"/>
      <c r="B104" s="42"/>
      <c r="C104" s="207" t="s">
        <v>265</v>
      </c>
      <c r="D104" s="207" t="s">
        <v>155</v>
      </c>
      <c r="E104" s="208" t="s">
        <v>2400</v>
      </c>
      <c r="F104" s="209" t="s">
        <v>2401</v>
      </c>
      <c r="G104" s="210" t="s">
        <v>448</v>
      </c>
      <c r="H104" s="211">
        <v>2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160</v>
      </c>
      <c r="AT104" s="218" t="s">
        <v>155</v>
      </c>
      <c r="AU104" s="218" t="s">
        <v>77</v>
      </c>
      <c r="AY104" s="20" t="s">
        <v>153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160</v>
      </c>
      <c r="BM104" s="218" t="s">
        <v>439</v>
      </c>
    </row>
    <row r="105" s="2" customFormat="1" ht="16.5" customHeight="1">
      <c r="A105" s="41"/>
      <c r="B105" s="42"/>
      <c r="C105" s="207" t="s">
        <v>277</v>
      </c>
      <c r="D105" s="207" t="s">
        <v>155</v>
      </c>
      <c r="E105" s="208" t="s">
        <v>2402</v>
      </c>
      <c r="F105" s="209" t="s">
        <v>2403</v>
      </c>
      <c r="G105" s="210" t="s">
        <v>371</v>
      </c>
      <c r="H105" s="211">
        <v>7.5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160</v>
      </c>
      <c r="AT105" s="218" t="s">
        <v>155</v>
      </c>
      <c r="AU105" s="218" t="s">
        <v>77</v>
      </c>
      <c r="AY105" s="20" t="s">
        <v>153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160</v>
      </c>
      <c r="BM105" s="218" t="s">
        <v>452</v>
      </c>
    </row>
    <row r="106" s="2" customFormat="1" ht="16.5" customHeight="1">
      <c r="A106" s="41"/>
      <c r="B106" s="42"/>
      <c r="C106" s="207" t="s">
        <v>283</v>
      </c>
      <c r="D106" s="207" t="s">
        <v>155</v>
      </c>
      <c r="E106" s="208" t="s">
        <v>2404</v>
      </c>
      <c r="F106" s="209" t="s">
        <v>2405</v>
      </c>
      <c r="G106" s="210" t="s">
        <v>448</v>
      </c>
      <c r="H106" s="211">
        <v>4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160</v>
      </c>
      <c r="AT106" s="218" t="s">
        <v>155</v>
      </c>
      <c r="AU106" s="218" t="s">
        <v>77</v>
      </c>
      <c r="AY106" s="20" t="s">
        <v>153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160</v>
      </c>
      <c r="BM106" s="218" t="s">
        <v>467</v>
      </c>
    </row>
    <row r="107" s="2" customFormat="1" ht="16.5" customHeight="1">
      <c r="A107" s="41"/>
      <c r="B107" s="42"/>
      <c r="C107" s="207" t="s">
        <v>7</v>
      </c>
      <c r="D107" s="207" t="s">
        <v>155</v>
      </c>
      <c r="E107" s="208" t="s">
        <v>2406</v>
      </c>
      <c r="F107" s="209" t="s">
        <v>2407</v>
      </c>
      <c r="G107" s="210" t="s">
        <v>448</v>
      </c>
      <c r="H107" s="211">
        <v>245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160</v>
      </c>
      <c r="AT107" s="218" t="s">
        <v>155</v>
      </c>
      <c r="AU107" s="218" t="s">
        <v>77</v>
      </c>
      <c r="AY107" s="20" t="s">
        <v>153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160</v>
      </c>
      <c r="BM107" s="218" t="s">
        <v>480</v>
      </c>
    </row>
    <row r="108" s="12" customFormat="1" ht="25.92" customHeight="1">
      <c r="A108" s="12"/>
      <c r="B108" s="191"/>
      <c r="C108" s="192"/>
      <c r="D108" s="193" t="s">
        <v>68</v>
      </c>
      <c r="E108" s="194" t="s">
        <v>2408</v>
      </c>
      <c r="F108" s="194" t="s">
        <v>2409</v>
      </c>
      <c r="G108" s="192"/>
      <c r="H108" s="192"/>
      <c r="I108" s="195"/>
      <c r="J108" s="196">
        <f>BK108</f>
        <v>0</v>
      </c>
      <c r="K108" s="192"/>
      <c r="L108" s="197"/>
      <c r="M108" s="198"/>
      <c r="N108" s="199"/>
      <c r="O108" s="199"/>
      <c r="P108" s="200">
        <f>SUM(P109:P142)</f>
        <v>0</v>
      </c>
      <c r="Q108" s="199"/>
      <c r="R108" s="200">
        <f>SUM(R109:R142)</f>
        <v>0</v>
      </c>
      <c r="S108" s="199"/>
      <c r="T108" s="201">
        <f>SUM(T109:T142)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77</v>
      </c>
      <c r="AT108" s="203" t="s">
        <v>68</v>
      </c>
      <c r="AU108" s="203" t="s">
        <v>69</v>
      </c>
      <c r="AY108" s="202" t="s">
        <v>153</v>
      </c>
      <c r="BK108" s="204">
        <f>SUM(BK109:BK142)</f>
        <v>0</v>
      </c>
    </row>
    <row r="109" s="2" customFormat="1" ht="16.5" customHeight="1">
      <c r="A109" s="41"/>
      <c r="B109" s="42"/>
      <c r="C109" s="207" t="s">
        <v>306</v>
      </c>
      <c r="D109" s="207" t="s">
        <v>155</v>
      </c>
      <c r="E109" s="208" t="s">
        <v>2410</v>
      </c>
      <c r="F109" s="209" t="s">
        <v>2411</v>
      </c>
      <c r="G109" s="210" t="s">
        <v>448</v>
      </c>
      <c r="H109" s="211">
        <v>325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160</v>
      </c>
      <c r="AT109" s="218" t="s">
        <v>155</v>
      </c>
      <c r="AU109" s="218" t="s">
        <v>77</v>
      </c>
      <c r="AY109" s="20" t="s">
        <v>153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160</v>
      </c>
      <c r="BM109" s="218" t="s">
        <v>490</v>
      </c>
    </row>
    <row r="110" s="2" customFormat="1" ht="16.5" customHeight="1">
      <c r="A110" s="41"/>
      <c r="B110" s="42"/>
      <c r="C110" s="207" t="s">
        <v>312</v>
      </c>
      <c r="D110" s="207" t="s">
        <v>155</v>
      </c>
      <c r="E110" s="208" t="s">
        <v>2412</v>
      </c>
      <c r="F110" s="209" t="s">
        <v>2413</v>
      </c>
      <c r="G110" s="210" t="s">
        <v>448</v>
      </c>
      <c r="H110" s="211">
        <v>30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160</v>
      </c>
      <c r="AT110" s="218" t="s">
        <v>155</v>
      </c>
      <c r="AU110" s="218" t="s">
        <v>77</v>
      </c>
      <c r="AY110" s="20" t="s">
        <v>153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160</v>
      </c>
      <c r="BM110" s="218" t="s">
        <v>500</v>
      </c>
    </row>
    <row r="111" s="2" customFormat="1" ht="16.5" customHeight="1">
      <c r="A111" s="41"/>
      <c r="B111" s="42"/>
      <c r="C111" s="207" t="s">
        <v>328</v>
      </c>
      <c r="D111" s="207" t="s">
        <v>155</v>
      </c>
      <c r="E111" s="208" t="s">
        <v>2414</v>
      </c>
      <c r="F111" s="209" t="s">
        <v>2415</v>
      </c>
      <c r="G111" s="210" t="s">
        <v>448</v>
      </c>
      <c r="H111" s="211">
        <v>100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77</v>
      </c>
      <c r="AY111" s="20" t="s">
        <v>153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160</v>
      </c>
      <c r="BM111" s="218" t="s">
        <v>516</v>
      </c>
    </row>
    <row r="112" s="2" customFormat="1" ht="16.5" customHeight="1">
      <c r="A112" s="41"/>
      <c r="B112" s="42"/>
      <c r="C112" s="207" t="s">
        <v>335</v>
      </c>
      <c r="D112" s="207" t="s">
        <v>155</v>
      </c>
      <c r="E112" s="208" t="s">
        <v>2416</v>
      </c>
      <c r="F112" s="209" t="s">
        <v>2417</v>
      </c>
      <c r="G112" s="210" t="s">
        <v>448</v>
      </c>
      <c r="H112" s="211">
        <v>17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160</v>
      </c>
      <c r="AT112" s="218" t="s">
        <v>155</v>
      </c>
      <c r="AU112" s="218" t="s">
        <v>77</v>
      </c>
      <c r="AY112" s="20" t="s">
        <v>153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160</v>
      </c>
      <c r="BM112" s="218" t="s">
        <v>526</v>
      </c>
    </row>
    <row r="113" s="2" customFormat="1" ht="16.5" customHeight="1">
      <c r="A113" s="41"/>
      <c r="B113" s="42"/>
      <c r="C113" s="207" t="s">
        <v>341</v>
      </c>
      <c r="D113" s="207" t="s">
        <v>155</v>
      </c>
      <c r="E113" s="208" t="s">
        <v>2418</v>
      </c>
      <c r="F113" s="209" t="s">
        <v>2419</v>
      </c>
      <c r="G113" s="210" t="s">
        <v>371</v>
      </c>
      <c r="H113" s="211">
        <v>160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160</v>
      </c>
      <c r="AT113" s="218" t="s">
        <v>155</v>
      </c>
      <c r="AU113" s="218" t="s">
        <v>77</v>
      </c>
      <c r="AY113" s="20" t="s">
        <v>153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160</v>
      </c>
      <c r="BM113" s="218" t="s">
        <v>632</v>
      </c>
    </row>
    <row r="114" s="2" customFormat="1" ht="16.5" customHeight="1">
      <c r="A114" s="41"/>
      <c r="B114" s="42"/>
      <c r="C114" s="207" t="s">
        <v>354</v>
      </c>
      <c r="D114" s="207" t="s">
        <v>155</v>
      </c>
      <c r="E114" s="208" t="s">
        <v>2420</v>
      </c>
      <c r="F114" s="209" t="s">
        <v>2421</v>
      </c>
      <c r="G114" s="210" t="s">
        <v>371</v>
      </c>
      <c r="H114" s="211">
        <v>80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77</v>
      </c>
      <c r="AY114" s="20" t="s">
        <v>153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160</v>
      </c>
      <c r="BM114" s="218" t="s">
        <v>642</v>
      </c>
    </row>
    <row r="115" s="2" customFormat="1" ht="16.5" customHeight="1">
      <c r="A115" s="41"/>
      <c r="B115" s="42"/>
      <c r="C115" s="207" t="s">
        <v>368</v>
      </c>
      <c r="D115" s="207" t="s">
        <v>155</v>
      </c>
      <c r="E115" s="208" t="s">
        <v>2422</v>
      </c>
      <c r="F115" s="209" t="s">
        <v>2423</v>
      </c>
      <c r="G115" s="210" t="s">
        <v>371</v>
      </c>
      <c r="H115" s="211">
        <v>40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160</v>
      </c>
      <c r="AT115" s="218" t="s">
        <v>155</v>
      </c>
      <c r="AU115" s="218" t="s">
        <v>77</v>
      </c>
      <c r="AY115" s="20" t="s">
        <v>153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160</v>
      </c>
      <c r="BM115" s="218" t="s">
        <v>656</v>
      </c>
    </row>
    <row r="116" s="2" customFormat="1" ht="16.5" customHeight="1">
      <c r="A116" s="41"/>
      <c r="B116" s="42"/>
      <c r="C116" s="207" t="s">
        <v>377</v>
      </c>
      <c r="D116" s="207" t="s">
        <v>155</v>
      </c>
      <c r="E116" s="208" t="s">
        <v>2424</v>
      </c>
      <c r="F116" s="209" t="s">
        <v>2425</v>
      </c>
      <c r="G116" s="210" t="s">
        <v>371</v>
      </c>
      <c r="H116" s="211">
        <v>18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160</v>
      </c>
      <c r="AT116" s="218" t="s">
        <v>155</v>
      </c>
      <c r="AU116" s="218" t="s">
        <v>77</v>
      </c>
      <c r="AY116" s="20" t="s">
        <v>153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160</v>
      </c>
      <c r="BM116" s="218" t="s">
        <v>676</v>
      </c>
    </row>
    <row r="117" s="2" customFormat="1" ht="16.5" customHeight="1">
      <c r="A117" s="41"/>
      <c r="B117" s="42"/>
      <c r="C117" s="207" t="s">
        <v>383</v>
      </c>
      <c r="D117" s="207" t="s">
        <v>155</v>
      </c>
      <c r="E117" s="208" t="s">
        <v>2426</v>
      </c>
      <c r="F117" s="209" t="s">
        <v>2427</v>
      </c>
      <c r="G117" s="210" t="s">
        <v>371</v>
      </c>
      <c r="H117" s="211">
        <v>180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160</v>
      </c>
      <c r="AT117" s="218" t="s">
        <v>155</v>
      </c>
      <c r="AU117" s="218" t="s">
        <v>77</v>
      </c>
      <c r="AY117" s="20" t="s">
        <v>153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160</v>
      </c>
      <c r="BM117" s="218" t="s">
        <v>686</v>
      </c>
    </row>
    <row r="118" s="2" customFormat="1" ht="16.5" customHeight="1">
      <c r="A118" s="41"/>
      <c r="B118" s="42"/>
      <c r="C118" s="207" t="s">
        <v>394</v>
      </c>
      <c r="D118" s="207" t="s">
        <v>155</v>
      </c>
      <c r="E118" s="208" t="s">
        <v>2428</v>
      </c>
      <c r="F118" s="209" t="s">
        <v>2429</v>
      </c>
      <c r="G118" s="210" t="s">
        <v>371</v>
      </c>
      <c r="H118" s="211">
        <v>1300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160</v>
      </c>
      <c r="AT118" s="218" t="s">
        <v>155</v>
      </c>
      <c r="AU118" s="218" t="s">
        <v>77</v>
      </c>
      <c r="AY118" s="20" t="s">
        <v>153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160</v>
      </c>
      <c r="BM118" s="218" t="s">
        <v>701</v>
      </c>
    </row>
    <row r="119" s="2" customFormat="1" ht="16.5" customHeight="1">
      <c r="A119" s="41"/>
      <c r="B119" s="42"/>
      <c r="C119" s="207" t="s">
        <v>403</v>
      </c>
      <c r="D119" s="207" t="s">
        <v>155</v>
      </c>
      <c r="E119" s="208" t="s">
        <v>2430</v>
      </c>
      <c r="F119" s="209" t="s">
        <v>2431</v>
      </c>
      <c r="G119" s="210" t="s">
        <v>371</v>
      </c>
      <c r="H119" s="211">
        <v>1700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160</v>
      </c>
      <c r="AT119" s="218" t="s">
        <v>155</v>
      </c>
      <c r="AU119" s="218" t="s">
        <v>77</v>
      </c>
      <c r="AY119" s="20" t="s">
        <v>153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160</v>
      </c>
      <c r="BM119" s="218" t="s">
        <v>722</v>
      </c>
    </row>
    <row r="120" s="2" customFormat="1" ht="16.5" customHeight="1">
      <c r="A120" s="41"/>
      <c r="B120" s="42"/>
      <c r="C120" s="207" t="s">
        <v>408</v>
      </c>
      <c r="D120" s="207" t="s">
        <v>155</v>
      </c>
      <c r="E120" s="208" t="s">
        <v>2432</v>
      </c>
      <c r="F120" s="209" t="s">
        <v>2433</v>
      </c>
      <c r="G120" s="210" t="s">
        <v>371</v>
      </c>
      <c r="H120" s="211">
        <v>50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160</v>
      </c>
      <c r="AT120" s="218" t="s">
        <v>155</v>
      </c>
      <c r="AU120" s="218" t="s">
        <v>77</v>
      </c>
      <c r="AY120" s="20" t="s">
        <v>153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160</v>
      </c>
      <c r="BM120" s="218" t="s">
        <v>734</v>
      </c>
    </row>
    <row r="121" s="2" customFormat="1" ht="16.5" customHeight="1">
      <c r="A121" s="41"/>
      <c r="B121" s="42"/>
      <c r="C121" s="207" t="s">
        <v>422</v>
      </c>
      <c r="D121" s="207" t="s">
        <v>155</v>
      </c>
      <c r="E121" s="208" t="s">
        <v>2434</v>
      </c>
      <c r="F121" s="209" t="s">
        <v>2435</v>
      </c>
      <c r="G121" s="210" t="s">
        <v>371</v>
      </c>
      <c r="H121" s="211">
        <v>38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160</v>
      </c>
      <c r="AT121" s="218" t="s">
        <v>155</v>
      </c>
      <c r="AU121" s="218" t="s">
        <v>77</v>
      </c>
      <c r="AY121" s="20" t="s">
        <v>153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160</v>
      </c>
      <c r="BM121" s="218" t="s">
        <v>743</v>
      </c>
    </row>
    <row r="122" s="2" customFormat="1" ht="16.5" customHeight="1">
      <c r="A122" s="41"/>
      <c r="B122" s="42"/>
      <c r="C122" s="207" t="s">
        <v>435</v>
      </c>
      <c r="D122" s="207" t="s">
        <v>155</v>
      </c>
      <c r="E122" s="208" t="s">
        <v>2436</v>
      </c>
      <c r="F122" s="209" t="s">
        <v>2437</v>
      </c>
      <c r="G122" s="210" t="s">
        <v>371</v>
      </c>
      <c r="H122" s="211">
        <v>44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160</v>
      </c>
      <c r="AT122" s="218" t="s">
        <v>155</v>
      </c>
      <c r="AU122" s="218" t="s">
        <v>77</v>
      </c>
      <c r="AY122" s="20" t="s">
        <v>153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160</v>
      </c>
      <c r="BM122" s="218" t="s">
        <v>754</v>
      </c>
    </row>
    <row r="123" s="2" customFormat="1" ht="16.5" customHeight="1">
      <c r="A123" s="41"/>
      <c r="B123" s="42"/>
      <c r="C123" s="207" t="s">
        <v>439</v>
      </c>
      <c r="D123" s="207" t="s">
        <v>155</v>
      </c>
      <c r="E123" s="208" t="s">
        <v>2438</v>
      </c>
      <c r="F123" s="209" t="s">
        <v>2439</v>
      </c>
      <c r="G123" s="210" t="s">
        <v>371</v>
      </c>
      <c r="H123" s="211">
        <v>43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160</v>
      </c>
      <c r="AT123" s="218" t="s">
        <v>155</v>
      </c>
      <c r="AU123" s="218" t="s">
        <v>77</v>
      </c>
      <c r="AY123" s="20" t="s">
        <v>153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160</v>
      </c>
      <c r="BM123" s="218" t="s">
        <v>774</v>
      </c>
    </row>
    <row r="124" s="2" customFormat="1" ht="16.5" customHeight="1">
      <c r="A124" s="41"/>
      <c r="B124" s="42"/>
      <c r="C124" s="207" t="s">
        <v>445</v>
      </c>
      <c r="D124" s="207" t="s">
        <v>155</v>
      </c>
      <c r="E124" s="208" t="s">
        <v>2440</v>
      </c>
      <c r="F124" s="209" t="s">
        <v>2441</v>
      </c>
      <c r="G124" s="210" t="s">
        <v>371</v>
      </c>
      <c r="H124" s="211">
        <v>10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160</v>
      </c>
      <c r="AT124" s="218" t="s">
        <v>155</v>
      </c>
      <c r="AU124" s="218" t="s">
        <v>77</v>
      </c>
      <c r="AY124" s="20" t="s">
        <v>153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160</v>
      </c>
      <c r="BM124" s="218" t="s">
        <v>782</v>
      </c>
    </row>
    <row r="125" s="2" customFormat="1" ht="16.5" customHeight="1">
      <c r="A125" s="41"/>
      <c r="B125" s="42"/>
      <c r="C125" s="207" t="s">
        <v>452</v>
      </c>
      <c r="D125" s="207" t="s">
        <v>155</v>
      </c>
      <c r="E125" s="208" t="s">
        <v>2442</v>
      </c>
      <c r="F125" s="209" t="s">
        <v>2443</v>
      </c>
      <c r="G125" s="210" t="s">
        <v>371</v>
      </c>
      <c r="H125" s="211">
        <v>27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160</v>
      </c>
      <c r="AT125" s="218" t="s">
        <v>155</v>
      </c>
      <c r="AU125" s="218" t="s">
        <v>77</v>
      </c>
      <c r="AY125" s="20" t="s">
        <v>153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160</v>
      </c>
      <c r="BM125" s="218" t="s">
        <v>790</v>
      </c>
    </row>
    <row r="126" s="2" customFormat="1" ht="16.5" customHeight="1">
      <c r="A126" s="41"/>
      <c r="B126" s="42"/>
      <c r="C126" s="207" t="s">
        <v>458</v>
      </c>
      <c r="D126" s="207" t="s">
        <v>155</v>
      </c>
      <c r="E126" s="208" t="s">
        <v>2444</v>
      </c>
      <c r="F126" s="209" t="s">
        <v>2445</v>
      </c>
      <c r="G126" s="210" t="s">
        <v>448</v>
      </c>
      <c r="H126" s="211">
        <v>16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160</v>
      </c>
      <c r="AT126" s="218" t="s">
        <v>155</v>
      </c>
      <c r="AU126" s="218" t="s">
        <v>77</v>
      </c>
      <c r="AY126" s="20" t="s">
        <v>153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160</v>
      </c>
      <c r="BM126" s="218" t="s">
        <v>799</v>
      </c>
    </row>
    <row r="127" s="2" customFormat="1" ht="16.5" customHeight="1">
      <c r="A127" s="41"/>
      <c r="B127" s="42"/>
      <c r="C127" s="207" t="s">
        <v>467</v>
      </c>
      <c r="D127" s="207" t="s">
        <v>155</v>
      </c>
      <c r="E127" s="208" t="s">
        <v>2446</v>
      </c>
      <c r="F127" s="209" t="s">
        <v>2447</v>
      </c>
      <c r="G127" s="210" t="s">
        <v>448</v>
      </c>
      <c r="H127" s="211">
        <v>12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160</v>
      </c>
      <c r="AT127" s="218" t="s">
        <v>155</v>
      </c>
      <c r="AU127" s="218" t="s">
        <v>77</v>
      </c>
      <c r="AY127" s="20" t="s">
        <v>153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160</v>
      </c>
      <c r="BM127" s="218" t="s">
        <v>810</v>
      </c>
    </row>
    <row r="128" s="2" customFormat="1" ht="16.5" customHeight="1">
      <c r="A128" s="41"/>
      <c r="B128" s="42"/>
      <c r="C128" s="207" t="s">
        <v>474</v>
      </c>
      <c r="D128" s="207" t="s">
        <v>155</v>
      </c>
      <c r="E128" s="208" t="s">
        <v>2448</v>
      </c>
      <c r="F128" s="209" t="s">
        <v>2449</v>
      </c>
      <c r="G128" s="210" t="s">
        <v>448</v>
      </c>
      <c r="H128" s="211">
        <v>2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160</v>
      </c>
      <c r="AT128" s="218" t="s">
        <v>155</v>
      </c>
      <c r="AU128" s="218" t="s">
        <v>77</v>
      </c>
      <c r="AY128" s="20" t="s">
        <v>153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160</v>
      </c>
      <c r="BM128" s="218" t="s">
        <v>820</v>
      </c>
    </row>
    <row r="129" s="2" customFormat="1" ht="16.5" customHeight="1">
      <c r="A129" s="41"/>
      <c r="B129" s="42"/>
      <c r="C129" s="207" t="s">
        <v>480</v>
      </c>
      <c r="D129" s="207" t="s">
        <v>155</v>
      </c>
      <c r="E129" s="208" t="s">
        <v>2450</v>
      </c>
      <c r="F129" s="209" t="s">
        <v>2451</v>
      </c>
      <c r="G129" s="210" t="s">
        <v>448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160</v>
      </c>
      <c r="AT129" s="218" t="s">
        <v>155</v>
      </c>
      <c r="AU129" s="218" t="s">
        <v>77</v>
      </c>
      <c r="AY129" s="20" t="s">
        <v>153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160</v>
      </c>
      <c r="BM129" s="218" t="s">
        <v>839</v>
      </c>
    </row>
    <row r="130" s="2" customFormat="1" ht="16.5" customHeight="1">
      <c r="A130" s="41"/>
      <c r="B130" s="42"/>
      <c r="C130" s="207" t="s">
        <v>486</v>
      </c>
      <c r="D130" s="207" t="s">
        <v>155</v>
      </c>
      <c r="E130" s="208" t="s">
        <v>2452</v>
      </c>
      <c r="F130" s="209" t="s">
        <v>2453</v>
      </c>
      <c r="G130" s="210" t="s">
        <v>448</v>
      </c>
      <c r="H130" s="211">
        <v>38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160</v>
      </c>
      <c r="AT130" s="218" t="s">
        <v>155</v>
      </c>
      <c r="AU130" s="218" t="s">
        <v>77</v>
      </c>
      <c r="AY130" s="20" t="s">
        <v>153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160</v>
      </c>
      <c r="BM130" s="218" t="s">
        <v>850</v>
      </c>
    </row>
    <row r="131" s="2" customFormat="1" ht="16.5" customHeight="1">
      <c r="A131" s="41"/>
      <c r="B131" s="42"/>
      <c r="C131" s="207" t="s">
        <v>490</v>
      </c>
      <c r="D131" s="207" t="s">
        <v>155</v>
      </c>
      <c r="E131" s="208" t="s">
        <v>2454</v>
      </c>
      <c r="F131" s="209" t="s">
        <v>2455</v>
      </c>
      <c r="G131" s="210" t="s">
        <v>448</v>
      </c>
      <c r="H131" s="211">
        <v>13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160</v>
      </c>
      <c r="AT131" s="218" t="s">
        <v>155</v>
      </c>
      <c r="AU131" s="218" t="s">
        <v>77</v>
      </c>
      <c r="AY131" s="20" t="s">
        <v>153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160</v>
      </c>
      <c r="BM131" s="218" t="s">
        <v>871</v>
      </c>
    </row>
    <row r="132" s="2" customFormat="1" ht="16.5" customHeight="1">
      <c r="A132" s="41"/>
      <c r="B132" s="42"/>
      <c r="C132" s="207" t="s">
        <v>495</v>
      </c>
      <c r="D132" s="207" t="s">
        <v>155</v>
      </c>
      <c r="E132" s="208" t="s">
        <v>2456</v>
      </c>
      <c r="F132" s="209" t="s">
        <v>2457</v>
      </c>
      <c r="G132" s="210" t="s">
        <v>448</v>
      </c>
      <c r="H132" s="211">
        <v>20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160</v>
      </c>
      <c r="AT132" s="218" t="s">
        <v>155</v>
      </c>
      <c r="AU132" s="218" t="s">
        <v>77</v>
      </c>
      <c r="AY132" s="20" t="s">
        <v>153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160</v>
      </c>
      <c r="BM132" s="218" t="s">
        <v>887</v>
      </c>
    </row>
    <row r="133" s="2" customFormat="1" ht="16.5" customHeight="1">
      <c r="A133" s="41"/>
      <c r="B133" s="42"/>
      <c r="C133" s="207" t="s">
        <v>500</v>
      </c>
      <c r="D133" s="207" t="s">
        <v>155</v>
      </c>
      <c r="E133" s="208" t="s">
        <v>2458</v>
      </c>
      <c r="F133" s="209" t="s">
        <v>2459</v>
      </c>
      <c r="G133" s="210" t="s">
        <v>448</v>
      </c>
      <c r="H133" s="211">
        <v>13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160</v>
      </c>
      <c r="AT133" s="218" t="s">
        <v>155</v>
      </c>
      <c r="AU133" s="218" t="s">
        <v>77</v>
      </c>
      <c r="AY133" s="20" t="s">
        <v>153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160</v>
      </c>
      <c r="BM133" s="218" t="s">
        <v>903</v>
      </c>
    </row>
    <row r="134" s="2" customFormat="1" ht="16.5" customHeight="1">
      <c r="A134" s="41"/>
      <c r="B134" s="42"/>
      <c r="C134" s="207" t="s">
        <v>505</v>
      </c>
      <c r="D134" s="207" t="s">
        <v>155</v>
      </c>
      <c r="E134" s="208" t="s">
        <v>2460</v>
      </c>
      <c r="F134" s="209" t="s">
        <v>2461</v>
      </c>
      <c r="G134" s="210" t="s">
        <v>448</v>
      </c>
      <c r="H134" s="211">
        <v>2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160</v>
      </c>
      <c r="AT134" s="218" t="s">
        <v>155</v>
      </c>
      <c r="AU134" s="218" t="s">
        <v>77</v>
      </c>
      <c r="AY134" s="20" t="s">
        <v>153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160</v>
      </c>
      <c r="BM134" s="218" t="s">
        <v>915</v>
      </c>
    </row>
    <row r="135" s="2" customFormat="1" ht="16.5" customHeight="1">
      <c r="A135" s="41"/>
      <c r="B135" s="42"/>
      <c r="C135" s="207" t="s">
        <v>516</v>
      </c>
      <c r="D135" s="207" t="s">
        <v>155</v>
      </c>
      <c r="E135" s="208" t="s">
        <v>2462</v>
      </c>
      <c r="F135" s="209" t="s">
        <v>2463</v>
      </c>
      <c r="G135" s="210" t="s">
        <v>448</v>
      </c>
      <c r="H135" s="211">
        <v>167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160</v>
      </c>
      <c r="AT135" s="218" t="s">
        <v>155</v>
      </c>
      <c r="AU135" s="218" t="s">
        <v>77</v>
      </c>
      <c r="AY135" s="20" t="s">
        <v>153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160</v>
      </c>
      <c r="BM135" s="218" t="s">
        <v>932</v>
      </c>
    </row>
    <row r="136" s="2" customFormat="1" ht="16.5" customHeight="1">
      <c r="A136" s="41"/>
      <c r="B136" s="42"/>
      <c r="C136" s="207" t="s">
        <v>521</v>
      </c>
      <c r="D136" s="207" t="s">
        <v>155</v>
      </c>
      <c r="E136" s="208" t="s">
        <v>2464</v>
      </c>
      <c r="F136" s="209" t="s">
        <v>2465</v>
      </c>
      <c r="G136" s="210" t="s">
        <v>448</v>
      </c>
      <c r="H136" s="211">
        <v>29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160</v>
      </c>
      <c r="AT136" s="218" t="s">
        <v>155</v>
      </c>
      <c r="AU136" s="218" t="s">
        <v>77</v>
      </c>
      <c r="AY136" s="20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160</v>
      </c>
      <c r="BM136" s="218" t="s">
        <v>962</v>
      </c>
    </row>
    <row r="137" s="2" customFormat="1" ht="16.5" customHeight="1">
      <c r="A137" s="41"/>
      <c r="B137" s="42"/>
      <c r="C137" s="207" t="s">
        <v>526</v>
      </c>
      <c r="D137" s="207" t="s">
        <v>155</v>
      </c>
      <c r="E137" s="208" t="s">
        <v>2466</v>
      </c>
      <c r="F137" s="209" t="s">
        <v>2467</v>
      </c>
      <c r="G137" s="210" t="s">
        <v>448</v>
      </c>
      <c r="H137" s="211">
        <v>59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160</v>
      </c>
      <c r="AT137" s="218" t="s">
        <v>155</v>
      </c>
      <c r="AU137" s="218" t="s">
        <v>77</v>
      </c>
      <c r="AY137" s="20" t="s">
        <v>153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160</v>
      </c>
      <c r="BM137" s="218" t="s">
        <v>973</v>
      </c>
    </row>
    <row r="138" s="2" customFormat="1" ht="16.5" customHeight="1">
      <c r="A138" s="41"/>
      <c r="B138" s="42"/>
      <c r="C138" s="207" t="s">
        <v>533</v>
      </c>
      <c r="D138" s="207" t="s">
        <v>155</v>
      </c>
      <c r="E138" s="208" t="s">
        <v>2468</v>
      </c>
      <c r="F138" s="209" t="s">
        <v>2469</v>
      </c>
      <c r="G138" s="210" t="s">
        <v>448</v>
      </c>
      <c r="H138" s="211">
        <v>86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160</v>
      </c>
      <c r="AT138" s="218" t="s">
        <v>155</v>
      </c>
      <c r="AU138" s="218" t="s">
        <v>77</v>
      </c>
      <c r="AY138" s="20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160</v>
      </c>
      <c r="BM138" s="218" t="s">
        <v>986</v>
      </c>
    </row>
    <row r="139" s="2" customFormat="1" ht="16.5" customHeight="1">
      <c r="A139" s="41"/>
      <c r="B139" s="42"/>
      <c r="C139" s="207" t="s">
        <v>632</v>
      </c>
      <c r="D139" s="207" t="s">
        <v>155</v>
      </c>
      <c r="E139" s="208" t="s">
        <v>2470</v>
      </c>
      <c r="F139" s="209" t="s">
        <v>2471</v>
      </c>
      <c r="G139" s="210" t="s">
        <v>448</v>
      </c>
      <c r="H139" s="211">
        <v>9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160</v>
      </c>
      <c r="AT139" s="218" t="s">
        <v>155</v>
      </c>
      <c r="AU139" s="218" t="s">
        <v>77</v>
      </c>
      <c r="AY139" s="20" t="s">
        <v>153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160</v>
      </c>
      <c r="BM139" s="218" t="s">
        <v>995</v>
      </c>
    </row>
    <row r="140" s="2" customFormat="1" ht="16.5" customHeight="1">
      <c r="A140" s="41"/>
      <c r="B140" s="42"/>
      <c r="C140" s="207" t="s">
        <v>637</v>
      </c>
      <c r="D140" s="207" t="s">
        <v>155</v>
      </c>
      <c r="E140" s="208" t="s">
        <v>2472</v>
      </c>
      <c r="F140" s="209" t="s">
        <v>2473</v>
      </c>
      <c r="G140" s="210" t="s">
        <v>448</v>
      </c>
      <c r="H140" s="211">
        <v>35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160</v>
      </c>
      <c r="AT140" s="218" t="s">
        <v>155</v>
      </c>
      <c r="AU140" s="218" t="s">
        <v>77</v>
      </c>
      <c r="AY140" s="20" t="s">
        <v>153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160</v>
      </c>
      <c r="BM140" s="218" t="s">
        <v>1005</v>
      </c>
    </row>
    <row r="141" s="2" customFormat="1" ht="16.5" customHeight="1">
      <c r="A141" s="41"/>
      <c r="B141" s="42"/>
      <c r="C141" s="207" t="s">
        <v>642</v>
      </c>
      <c r="D141" s="207" t="s">
        <v>155</v>
      </c>
      <c r="E141" s="208" t="s">
        <v>2474</v>
      </c>
      <c r="F141" s="209" t="s">
        <v>2475</v>
      </c>
      <c r="G141" s="210" t="s">
        <v>448</v>
      </c>
      <c r="H141" s="211">
        <v>5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160</v>
      </c>
      <c r="AT141" s="218" t="s">
        <v>155</v>
      </c>
      <c r="AU141" s="218" t="s">
        <v>77</v>
      </c>
      <c r="AY141" s="20" t="s">
        <v>153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160</v>
      </c>
      <c r="BM141" s="218" t="s">
        <v>1013</v>
      </c>
    </row>
    <row r="142" s="2" customFormat="1" ht="16.5" customHeight="1">
      <c r="A142" s="41"/>
      <c r="B142" s="42"/>
      <c r="C142" s="207" t="s">
        <v>648</v>
      </c>
      <c r="D142" s="207" t="s">
        <v>155</v>
      </c>
      <c r="E142" s="208" t="s">
        <v>2476</v>
      </c>
      <c r="F142" s="209" t="s">
        <v>2477</v>
      </c>
      <c r="G142" s="210" t="s">
        <v>371</v>
      </c>
      <c r="H142" s="211">
        <v>45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160</v>
      </c>
      <c r="AT142" s="218" t="s">
        <v>155</v>
      </c>
      <c r="AU142" s="218" t="s">
        <v>77</v>
      </c>
      <c r="AY142" s="20" t="s">
        <v>153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160</v>
      </c>
      <c r="BM142" s="218" t="s">
        <v>1024</v>
      </c>
    </row>
    <row r="143" s="12" customFormat="1" ht="25.92" customHeight="1">
      <c r="A143" s="12"/>
      <c r="B143" s="191"/>
      <c r="C143" s="192"/>
      <c r="D143" s="193" t="s">
        <v>68</v>
      </c>
      <c r="E143" s="194" t="s">
        <v>2478</v>
      </c>
      <c r="F143" s="194" t="s">
        <v>2479</v>
      </c>
      <c r="G143" s="192"/>
      <c r="H143" s="192"/>
      <c r="I143" s="195"/>
      <c r="J143" s="196">
        <f>BK143</f>
        <v>0</v>
      </c>
      <c r="K143" s="192"/>
      <c r="L143" s="197"/>
      <c r="M143" s="198"/>
      <c r="N143" s="199"/>
      <c r="O143" s="199"/>
      <c r="P143" s="200">
        <f>SUM(P144:P146)</f>
        <v>0</v>
      </c>
      <c r="Q143" s="199"/>
      <c r="R143" s="200">
        <f>SUM(R144:R146)</f>
        <v>0</v>
      </c>
      <c r="S143" s="199"/>
      <c r="T143" s="20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77</v>
      </c>
      <c r="AT143" s="203" t="s">
        <v>68</v>
      </c>
      <c r="AU143" s="203" t="s">
        <v>69</v>
      </c>
      <c r="AY143" s="202" t="s">
        <v>153</v>
      </c>
      <c r="BK143" s="204">
        <f>SUM(BK144:BK146)</f>
        <v>0</v>
      </c>
    </row>
    <row r="144" s="2" customFormat="1" ht="16.5" customHeight="1">
      <c r="A144" s="41"/>
      <c r="B144" s="42"/>
      <c r="C144" s="207" t="s">
        <v>656</v>
      </c>
      <c r="D144" s="207" t="s">
        <v>155</v>
      </c>
      <c r="E144" s="208" t="s">
        <v>2480</v>
      </c>
      <c r="F144" s="209" t="s">
        <v>2481</v>
      </c>
      <c r="G144" s="210" t="s">
        <v>448</v>
      </c>
      <c r="H144" s="211">
        <v>400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160</v>
      </c>
      <c r="AT144" s="218" t="s">
        <v>155</v>
      </c>
      <c r="AU144" s="218" t="s">
        <v>77</v>
      </c>
      <c r="AY144" s="20" t="s">
        <v>153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160</v>
      </c>
      <c r="BM144" s="218" t="s">
        <v>1039</v>
      </c>
    </row>
    <row r="145" s="2" customFormat="1" ht="16.5" customHeight="1">
      <c r="A145" s="41"/>
      <c r="B145" s="42"/>
      <c r="C145" s="207" t="s">
        <v>669</v>
      </c>
      <c r="D145" s="207" t="s">
        <v>155</v>
      </c>
      <c r="E145" s="208" t="s">
        <v>2482</v>
      </c>
      <c r="F145" s="209" t="s">
        <v>2483</v>
      </c>
      <c r="G145" s="210" t="s">
        <v>371</v>
      </c>
      <c r="H145" s="211">
        <v>700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160</v>
      </c>
      <c r="AT145" s="218" t="s">
        <v>155</v>
      </c>
      <c r="AU145" s="218" t="s">
        <v>77</v>
      </c>
      <c r="AY145" s="20" t="s">
        <v>153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160</v>
      </c>
      <c r="BM145" s="218" t="s">
        <v>1049</v>
      </c>
    </row>
    <row r="146" s="2" customFormat="1" ht="16.5" customHeight="1">
      <c r="A146" s="41"/>
      <c r="B146" s="42"/>
      <c r="C146" s="207" t="s">
        <v>676</v>
      </c>
      <c r="D146" s="207" t="s">
        <v>155</v>
      </c>
      <c r="E146" s="208" t="s">
        <v>2484</v>
      </c>
      <c r="F146" s="209" t="s">
        <v>2485</v>
      </c>
      <c r="G146" s="210" t="s">
        <v>371</v>
      </c>
      <c r="H146" s="211">
        <v>700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160</v>
      </c>
      <c r="AT146" s="218" t="s">
        <v>155</v>
      </c>
      <c r="AU146" s="218" t="s">
        <v>77</v>
      </c>
      <c r="AY146" s="20" t="s">
        <v>153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160</v>
      </c>
      <c r="BM146" s="218" t="s">
        <v>1061</v>
      </c>
    </row>
    <row r="147" s="12" customFormat="1" ht="25.92" customHeight="1">
      <c r="A147" s="12"/>
      <c r="B147" s="191"/>
      <c r="C147" s="192"/>
      <c r="D147" s="193" t="s">
        <v>68</v>
      </c>
      <c r="E147" s="194" t="s">
        <v>2486</v>
      </c>
      <c r="F147" s="194" t="s">
        <v>2487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SUM(P148:P153)</f>
        <v>0</v>
      </c>
      <c r="Q147" s="199"/>
      <c r="R147" s="200">
        <f>SUM(R148:R153)</f>
        <v>0</v>
      </c>
      <c r="S147" s="199"/>
      <c r="T147" s="201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77</v>
      </c>
      <c r="AT147" s="203" t="s">
        <v>68</v>
      </c>
      <c r="AU147" s="203" t="s">
        <v>69</v>
      </c>
      <c r="AY147" s="202" t="s">
        <v>153</v>
      </c>
      <c r="BK147" s="204">
        <f>SUM(BK148:BK153)</f>
        <v>0</v>
      </c>
    </row>
    <row r="148" s="2" customFormat="1" ht="16.5" customHeight="1">
      <c r="A148" s="41"/>
      <c r="B148" s="42"/>
      <c r="C148" s="207" t="s">
        <v>681</v>
      </c>
      <c r="D148" s="207" t="s">
        <v>155</v>
      </c>
      <c r="E148" s="208" t="s">
        <v>2488</v>
      </c>
      <c r="F148" s="209" t="s">
        <v>2489</v>
      </c>
      <c r="G148" s="210" t="s">
        <v>1160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160</v>
      </c>
      <c r="AT148" s="218" t="s">
        <v>155</v>
      </c>
      <c r="AU148" s="218" t="s">
        <v>77</v>
      </c>
      <c r="AY148" s="20" t="s">
        <v>153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160</v>
      </c>
      <c r="BM148" s="218" t="s">
        <v>1075</v>
      </c>
    </row>
    <row r="149" s="2" customFormat="1" ht="16.5" customHeight="1">
      <c r="A149" s="41"/>
      <c r="B149" s="42"/>
      <c r="C149" s="207" t="s">
        <v>686</v>
      </c>
      <c r="D149" s="207" t="s">
        <v>155</v>
      </c>
      <c r="E149" s="208" t="s">
        <v>2490</v>
      </c>
      <c r="F149" s="209" t="s">
        <v>2491</v>
      </c>
      <c r="G149" s="210" t="s">
        <v>1160</v>
      </c>
      <c r="H149" s="211">
        <v>1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40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160</v>
      </c>
      <c r="AT149" s="218" t="s">
        <v>155</v>
      </c>
      <c r="AU149" s="218" t="s">
        <v>77</v>
      </c>
      <c r="AY149" s="20" t="s">
        <v>153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160</v>
      </c>
      <c r="BM149" s="218" t="s">
        <v>1089</v>
      </c>
    </row>
    <row r="150" s="2" customFormat="1" ht="16.5" customHeight="1">
      <c r="A150" s="41"/>
      <c r="B150" s="42"/>
      <c r="C150" s="207" t="s">
        <v>696</v>
      </c>
      <c r="D150" s="207" t="s">
        <v>155</v>
      </c>
      <c r="E150" s="208" t="s">
        <v>2492</v>
      </c>
      <c r="F150" s="209" t="s">
        <v>2493</v>
      </c>
      <c r="G150" s="210" t="s">
        <v>1160</v>
      </c>
      <c r="H150" s="211">
        <v>1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160</v>
      </c>
      <c r="AT150" s="218" t="s">
        <v>155</v>
      </c>
      <c r="AU150" s="218" t="s">
        <v>77</v>
      </c>
      <c r="AY150" s="20" t="s">
        <v>153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160</v>
      </c>
      <c r="BM150" s="218" t="s">
        <v>1101</v>
      </c>
    </row>
    <row r="151" s="2" customFormat="1" ht="16.5" customHeight="1">
      <c r="A151" s="41"/>
      <c r="B151" s="42"/>
      <c r="C151" s="207" t="s">
        <v>701</v>
      </c>
      <c r="D151" s="207" t="s">
        <v>155</v>
      </c>
      <c r="E151" s="208" t="s">
        <v>2494</v>
      </c>
      <c r="F151" s="209" t="s">
        <v>2495</v>
      </c>
      <c r="G151" s="210" t="s">
        <v>2345</v>
      </c>
      <c r="H151" s="211">
        <v>20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160</v>
      </c>
      <c r="AT151" s="218" t="s">
        <v>155</v>
      </c>
      <c r="AU151" s="218" t="s">
        <v>77</v>
      </c>
      <c r="AY151" s="20" t="s">
        <v>153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160</v>
      </c>
      <c r="BM151" s="218" t="s">
        <v>1109</v>
      </c>
    </row>
    <row r="152" s="2" customFormat="1" ht="16.5" customHeight="1">
      <c r="A152" s="41"/>
      <c r="B152" s="42"/>
      <c r="C152" s="207" t="s">
        <v>708</v>
      </c>
      <c r="D152" s="207" t="s">
        <v>155</v>
      </c>
      <c r="E152" s="208" t="s">
        <v>2496</v>
      </c>
      <c r="F152" s="209" t="s">
        <v>2497</v>
      </c>
      <c r="G152" s="210" t="s">
        <v>2345</v>
      </c>
      <c r="H152" s="211">
        <v>20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160</v>
      </c>
      <c r="AT152" s="218" t="s">
        <v>155</v>
      </c>
      <c r="AU152" s="218" t="s">
        <v>77</v>
      </c>
      <c r="AY152" s="20" t="s">
        <v>153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160</v>
      </c>
      <c r="BM152" s="218" t="s">
        <v>1118</v>
      </c>
    </row>
    <row r="153" s="2" customFormat="1" ht="16.5" customHeight="1">
      <c r="A153" s="41"/>
      <c r="B153" s="42"/>
      <c r="C153" s="207" t="s">
        <v>722</v>
      </c>
      <c r="D153" s="207" t="s">
        <v>155</v>
      </c>
      <c r="E153" s="208" t="s">
        <v>2498</v>
      </c>
      <c r="F153" s="209" t="s">
        <v>2499</v>
      </c>
      <c r="G153" s="210" t="s">
        <v>1160</v>
      </c>
      <c r="H153" s="211">
        <v>1</v>
      </c>
      <c r="I153" s="212"/>
      <c r="J153" s="213">
        <f>ROUND(I153*H153,2)</f>
        <v>0</v>
      </c>
      <c r="K153" s="209" t="s">
        <v>19</v>
      </c>
      <c r="L153" s="47"/>
      <c r="M153" s="279" t="s">
        <v>19</v>
      </c>
      <c r="N153" s="280" t="s">
        <v>40</v>
      </c>
      <c r="O153" s="281"/>
      <c r="P153" s="282">
        <f>O153*H153</f>
        <v>0</v>
      </c>
      <c r="Q153" s="282">
        <v>0</v>
      </c>
      <c r="R153" s="282">
        <f>Q153*H153</f>
        <v>0</v>
      </c>
      <c r="S153" s="282">
        <v>0</v>
      </c>
      <c r="T153" s="283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160</v>
      </c>
      <c r="AT153" s="218" t="s">
        <v>155</v>
      </c>
      <c r="AU153" s="218" t="s">
        <v>77</v>
      </c>
      <c r="AY153" s="20" t="s">
        <v>153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160</v>
      </c>
      <c r="BM153" s="218" t="s">
        <v>1127</v>
      </c>
    </row>
    <row r="154" s="2" customFormat="1" ht="6.96" customHeight="1">
      <c r="A154" s="41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rWyOewoFrzhl4PnYrkofiBxR/ArKvqwZE8+puM+cRB4d9Pz4XPqt1/M35kTNoLgK5Q43R+jx6DzWRTjFMmWuIQ==" hashValue="fpElKZs0y4GD53SXCfAyEo61QiyaRUSBC+7VuKqBwpG6GXYKet3Tl6zEpPA3A1OQfy+qdrqJuKBCTzQcHZEVZQ==" algorithmName="SHA-512" password="CC35"/>
  <autoFilter ref="C83:K15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- rekonstrukce budovy předmostí čp 50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2500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ROUND((SUM(BE86:BE171)),  2)</f>
        <v>0</v>
      </c>
      <c r="G33" s="41"/>
      <c r="H33" s="41"/>
      <c r="I33" s="151">
        <v>0.20999999999999999</v>
      </c>
      <c r="J33" s="150">
        <f>ROUND(((SUM(BE86:BE171))*I33),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ROUND((SUM(BF86:BF171)),  2)</f>
        <v>0</v>
      </c>
      <c r="G34" s="41"/>
      <c r="H34" s="41"/>
      <c r="I34" s="151">
        <v>0.12</v>
      </c>
      <c r="J34" s="150">
        <f>ROUND(((SUM(BF86:BF171))*I34),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ROUND((SUM(BG86:BG171)),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ROUND((SUM(BH86:BH171)),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ROUND((SUM(BI86:BI171)),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- rekonstrukce budovy předmostí čp 50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2501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2502</v>
      </c>
      <c r="E61" s="171"/>
      <c r="F61" s="171"/>
      <c r="G61" s="171"/>
      <c r="H61" s="171"/>
      <c r="I61" s="171"/>
      <c r="J61" s="172">
        <f>J121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2503</v>
      </c>
      <c r="E62" s="171"/>
      <c r="F62" s="171"/>
      <c r="G62" s="171"/>
      <c r="H62" s="171"/>
      <c r="I62" s="171"/>
      <c r="J62" s="172">
        <f>J133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2504</v>
      </c>
      <c r="E63" s="171"/>
      <c r="F63" s="171"/>
      <c r="G63" s="171"/>
      <c r="H63" s="171"/>
      <c r="I63" s="171"/>
      <c r="J63" s="172">
        <f>J140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2505</v>
      </c>
      <c r="E64" s="171"/>
      <c r="F64" s="171"/>
      <c r="G64" s="171"/>
      <c r="H64" s="171"/>
      <c r="I64" s="171"/>
      <c r="J64" s="172">
        <f>J149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2506</v>
      </c>
      <c r="E65" s="171"/>
      <c r="F65" s="171"/>
      <c r="G65" s="171"/>
      <c r="H65" s="171"/>
      <c r="I65" s="171"/>
      <c r="J65" s="172">
        <f>J158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2507</v>
      </c>
      <c r="E66" s="171"/>
      <c r="F66" s="171"/>
      <c r="G66" s="171"/>
      <c r="H66" s="171"/>
      <c r="I66" s="171"/>
      <c r="J66" s="172">
        <f>J165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Ústí nad Labem - rekonstrukce budovy předmostí čp 50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03 - vzduchotechnika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1. 12. 2024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30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IF(E18="","",E18)</f>
        <v>Vyplň údaj</v>
      </c>
      <c r="G83" s="43"/>
      <c r="H83" s="43"/>
      <c r="I83" s="35" t="s">
        <v>32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139</v>
      </c>
      <c r="D85" s="183" t="s">
        <v>54</v>
      </c>
      <c r="E85" s="183" t="s">
        <v>50</v>
      </c>
      <c r="F85" s="183" t="s">
        <v>51</v>
      </c>
      <c r="G85" s="183" t="s">
        <v>140</v>
      </c>
      <c r="H85" s="183" t="s">
        <v>141</v>
      </c>
      <c r="I85" s="183" t="s">
        <v>142</v>
      </c>
      <c r="J85" s="183" t="s">
        <v>109</v>
      </c>
      <c r="K85" s="184" t="s">
        <v>143</v>
      </c>
      <c r="L85" s="185"/>
      <c r="M85" s="95" t="s">
        <v>19</v>
      </c>
      <c r="N85" s="96" t="s">
        <v>39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P87+P121+P133+P140+P149+P158+P165</f>
        <v>0</v>
      </c>
      <c r="Q86" s="99"/>
      <c r="R86" s="188">
        <f>R87+R121+R133+R140+R149+R158+R165</f>
        <v>0</v>
      </c>
      <c r="S86" s="99"/>
      <c r="T86" s="189">
        <f>T87+T121+T133+T140+T149+T158+T165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110</v>
      </c>
      <c r="BK86" s="190">
        <f>BK87+BK121+BK133+BK140+BK149+BK158+BK165</f>
        <v>0</v>
      </c>
    </row>
    <row r="87" s="12" customFormat="1" ht="25.92" customHeight="1">
      <c r="A87" s="12"/>
      <c r="B87" s="191"/>
      <c r="C87" s="192"/>
      <c r="D87" s="193" t="s">
        <v>68</v>
      </c>
      <c r="E87" s="194" t="s">
        <v>77</v>
      </c>
      <c r="F87" s="194" t="s">
        <v>2508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SUM(P88:P120)</f>
        <v>0</v>
      </c>
      <c r="Q87" s="199"/>
      <c r="R87" s="200">
        <f>SUM(R88:R120)</f>
        <v>0</v>
      </c>
      <c r="S87" s="199"/>
      <c r="T87" s="201">
        <f>SUM(T88:T120)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77</v>
      </c>
      <c r="AT87" s="203" t="s">
        <v>68</v>
      </c>
      <c r="AU87" s="203" t="s">
        <v>69</v>
      </c>
      <c r="AY87" s="202" t="s">
        <v>153</v>
      </c>
      <c r="BK87" s="204">
        <f>SUM(BK88:BK120)</f>
        <v>0</v>
      </c>
    </row>
    <row r="88" s="2" customFormat="1" ht="37.8" customHeight="1">
      <c r="A88" s="41"/>
      <c r="B88" s="42"/>
      <c r="C88" s="207" t="s">
        <v>77</v>
      </c>
      <c r="D88" s="207" t="s">
        <v>155</v>
      </c>
      <c r="E88" s="208" t="s">
        <v>2509</v>
      </c>
      <c r="F88" s="209" t="s">
        <v>2510</v>
      </c>
      <c r="G88" s="210" t="s">
        <v>448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160</v>
      </c>
      <c r="AT88" s="218" t="s">
        <v>155</v>
      </c>
      <c r="AU88" s="218" t="s">
        <v>77</v>
      </c>
      <c r="AY88" s="20" t="s">
        <v>153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160</v>
      </c>
      <c r="BM88" s="218" t="s">
        <v>79</v>
      </c>
    </row>
    <row r="89" s="2" customFormat="1" ht="16.5" customHeight="1">
      <c r="A89" s="41"/>
      <c r="B89" s="42"/>
      <c r="C89" s="207" t="s">
        <v>79</v>
      </c>
      <c r="D89" s="207" t="s">
        <v>155</v>
      </c>
      <c r="E89" s="208" t="s">
        <v>2511</v>
      </c>
      <c r="F89" s="209" t="s">
        <v>2512</v>
      </c>
      <c r="G89" s="210" t="s">
        <v>1160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160</v>
      </c>
      <c r="AT89" s="218" t="s">
        <v>155</v>
      </c>
      <c r="AU89" s="218" t="s">
        <v>77</v>
      </c>
      <c r="AY89" s="20" t="s">
        <v>153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160</v>
      </c>
      <c r="BM89" s="218" t="s">
        <v>160</v>
      </c>
    </row>
    <row r="90" s="2" customFormat="1" ht="16.5" customHeight="1">
      <c r="A90" s="41"/>
      <c r="B90" s="42"/>
      <c r="C90" s="207" t="s">
        <v>173</v>
      </c>
      <c r="D90" s="207" t="s">
        <v>155</v>
      </c>
      <c r="E90" s="208" t="s">
        <v>2513</v>
      </c>
      <c r="F90" s="209" t="s">
        <v>2514</v>
      </c>
      <c r="G90" s="210" t="s">
        <v>1160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160</v>
      </c>
      <c r="AT90" s="218" t="s">
        <v>155</v>
      </c>
      <c r="AU90" s="218" t="s">
        <v>77</v>
      </c>
      <c r="AY90" s="20" t="s">
        <v>153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160</v>
      </c>
      <c r="BM90" s="218" t="s">
        <v>192</v>
      </c>
    </row>
    <row r="91" s="2" customFormat="1" ht="16.5" customHeight="1">
      <c r="A91" s="41"/>
      <c r="B91" s="42"/>
      <c r="C91" s="207" t="s">
        <v>160</v>
      </c>
      <c r="D91" s="207" t="s">
        <v>155</v>
      </c>
      <c r="E91" s="208" t="s">
        <v>2515</v>
      </c>
      <c r="F91" s="209" t="s">
        <v>2516</v>
      </c>
      <c r="G91" s="210" t="s">
        <v>448</v>
      </c>
      <c r="H91" s="211">
        <v>3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77</v>
      </c>
      <c r="AY91" s="20" t="s">
        <v>153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160</v>
      </c>
      <c r="BM91" s="218" t="s">
        <v>203</v>
      </c>
    </row>
    <row r="92" s="2" customFormat="1" ht="16.5" customHeight="1">
      <c r="A92" s="41"/>
      <c r="B92" s="42"/>
      <c r="C92" s="207" t="s">
        <v>186</v>
      </c>
      <c r="D92" s="207" t="s">
        <v>155</v>
      </c>
      <c r="E92" s="208" t="s">
        <v>2517</v>
      </c>
      <c r="F92" s="209" t="s">
        <v>2518</v>
      </c>
      <c r="G92" s="210" t="s">
        <v>448</v>
      </c>
      <c r="H92" s="211">
        <v>3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160</v>
      </c>
      <c r="AT92" s="218" t="s">
        <v>155</v>
      </c>
      <c r="AU92" s="218" t="s">
        <v>77</v>
      </c>
      <c r="AY92" s="20" t="s">
        <v>153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160</v>
      </c>
      <c r="BM92" s="218" t="s">
        <v>216</v>
      </c>
    </row>
    <row r="93" s="2" customFormat="1" ht="16.5" customHeight="1">
      <c r="A93" s="41"/>
      <c r="B93" s="42"/>
      <c r="C93" s="207" t="s">
        <v>192</v>
      </c>
      <c r="D93" s="207" t="s">
        <v>155</v>
      </c>
      <c r="E93" s="208" t="s">
        <v>2519</v>
      </c>
      <c r="F93" s="209" t="s">
        <v>2520</v>
      </c>
      <c r="G93" s="210" t="s">
        <v>448</v>
      </c>
      <c r="H93" s="211">
        <v>2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160</v>
      </c>
      <c r="AT93" s="218" t="s">
        <v>155</v>
      </c>
      <c r="AU93" s="218" t="s">
        <v>77</v>
      </c>
      <c r="AY93" s="20" t="s">
        <v>153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160</v>
      </c>
      <c r="BM93" s="218" t="s">
        <v>8</v>
      </c>
    </row>
    <row r="94" s="2" customFormat="1" ht="16.5" customHeight="1">
      <c r="A94" s="41"/>
      <c r="B94" s="42"/>
      <c r="C94" s="207" t="s">
        <v>199</v>
      </c>
      <c r="D94" s="207" t="s">
        <v>155</v>
      </c>
      <c r="E94" s="208" t="s">
        <v>2521</v>
      </c>
      <c r="F94" s="209" t="s">
        <v>2522</v>
      </c>
      <c r="G94" s="210" t="s">
        <v>448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77</v>
      </c>
      <c r="AY94" s="20" t="s">
        <v>153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160</v>
      </c>
      <c r="BM94" s="218" t="s">
        <v>241</v>
      </c>
    </row>
    <row r="95" s="2" customFormat="1" ht="16.5" customHeight="1">
      <c r="A95" s="41"/>
      <c r="B95" s="42"/>
      <c r="C95" s="207" t="s">
        <v>203</v>
      </c>
      <c r="D95" s="207" t="s">
        <v>155</v>
      </c>
      <c r="E95" s="208" t="s">
        <v>2523</v>
      </c>
      <c r="F95" s="209" t="s">
        <v>2524</v>
      </c>
      <c r="G95" s="210" t="s">
        <v>448</v>
      </c>
      <c r="H95" s="211">
        <v>2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160</v>
      </c>
      <c r="AT95" s="218" t="s">
        <v>155</v>
      </c>
      <c r="AU95" s="218" t="s">
        <v>77</v>
      </c>
      <c r="AY95" s="20" t="s">
        <v>153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160</v>
      </c>
      <c r="BM95" s="218" t="s">
        <v>252</v>
      </c>
    </row>
    <row r="96" s="2" customFormat="1" ht="16.5" customHeight="1">
      <c r="A96" s="41"/>
      <c r="B96" s="42"/>
      <c r="C96" s="207" t="s">
        <v>207</v>
      </c>
      <c r="D96" s="207" t="s">
        <v>155</v>
      </c>
      <c r="E96" s="208" t="s">
        <v>2525</v>
      </c>
      <c r="F96" s="209" t="s">
        <v>2526</v>
      </c>
      <c r="G96" s="210" t="s">
        <v>448</v>
      </c>
      <c r="H96" s="211">
        <v>2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160</v>
      </c>
      <c r="AT96" s="218" t="s">
        <v>155</v>
      </c>
      <c r="AU96" s="218" t="s">
        <v>77</v>
      </c>
      <c r="AY96" s="20" t="s">
        <v>153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160</v>
      </c>
      <c r="BM96" s="218" t="s">
        <v>265</v>
      </c>
    </row>
    <row r="97" s="2" customFormat="1" ht="16.5" customHeight="1">
      <c r="A97" s="41"/>
      <c r="B97" s="42"/>
      <c r="C97" s="207" t="s">
        <v>216</v>
      </c>
      <c r="D97" s="207" t="s">
        <v>155</v>
      </c>
      <c r="E97" s="208" t="s">
        <v>2527</v>
      </c>
      <c r="F97" s="209" t="s">
        <v>2528</v>
      </c>
      <c r="G97" s="210" t="s">
        <v>448</v>
      </c>
      <c r="H97" s="211">
        <v>6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160</v>
      </c>
      <c r="AT97" s="218" t="s">
        <v>155</v>
      </c>
      <c r="AU97" s="218" t="s">
        <v>77</v>
      </c>
      <c r="AY97" s="20" t="s">
        <v>153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160</v>
      </c>
      <c r="BM97" s="218" t="s">
        <v>283</v>
      </c>
    </row>
    <row r="98" s="2" customFormat="1" ht="16.5" customHeight="1">
      <c r="A98" s="41"/>
      <c r="B98" s="42"/>
      <c r="C98" s="207" t="s">
        <v>222</v>
      </c>
      <c r="D98" s="207" t="s">
        <v>155</v>
      </c>
      <c r="E98" s="208" t="s">
        <v>2529</v>
      </c>
      <c r="F98" s="209" t="s">
        <v>2530</v>
      </c>
      <c r="G98" s="210" t="s">
        <v>448</v>
      </c>
      <c r="H98" s="211">
        <v>3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77</v>
      </c>
      <c r="AY98" s="20" t="s">
        <v>153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160</v>
      </c>
      <c r="BM98" s="218" t="s">
        <v>306</v>
      </c>
    </row>
    <row r="99" s="2" customFormat="1" ht="16.5" customHeight="1">
      <c r="A99" s="41"/>
      <c r="B99" s="42"/>
      <c r="C99" s="207" t="s">
        <v>8</v>
      </c>
      <c r="D99" s="207" t="s">
        <v>155</v>
      </c>
      <c r="E99" s="208" t="s">
        <v>2531</v>
      </c>
      <c r="F99" s="209" t="s">
        <v>2532</v>
      </c>
      <c r="G99" s="210" t="s">
        <v>448</v>
      </c>
      <c r="H99" s="211">
        <v>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160</v>
      </c>
      <c r="AT99" s="218" t="s">
        <v>155</v>
      </c>
      <c r="AU99" s="218" t="s">
        <v>77</v>
      </c>
      <c r="AY99" s="20" t="s">
        <v>153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160</v>
      </c>
      <c r="BM99" s="218" t="s">
        <v>328</v>
      </c>
    </row>
    <row r="100" s="2" customFormat="1" ht="16.5" customHeight="1">
      <c r="A100" s="41"/>
      <c r="B100" s="42"/>
      <c r="C100" s="207" t="s">
        <v>236</v>
      </c>
      <c r="D100" s="207" t="s">
        <v>155</v>
      </c>
      <c r="E100" s="208" t="s">
        <v>2533</v>
      </c>
      <c r="F100" s="209" t="s">
        <v>2534</v>
      </c>
      <c r="G100" s="210" t="s">
        <v>448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77</v>
      </c>
      <c r="AY100" s="20" t="s">
        <v>153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160</v>
      </c>
      <c r="BM100" s="218" t="s">
        <v>341</v>
      </c>
    </row>
    <row r="101" s="2" customFormat="1" ht="16.5" customHeight="1">
      <c r="A101" s="41"/>
      <c r="B101" s="42"/>
      <c r="C101" s="207" t="s">
        <v>241</v>
      </c>
      <c r="D101" s="207" t="s">
        <v>155</v>
      </c>
      <c r="E101" s="208" t="s">
        <v>2535</v>
      </c>
      <c r="F101" s="209" t="s">
        <v>2536</v>
      </c>
      <c r="G101" s="210" t="s">
        <v>448</v>
      </c>
      <c r="H101" s="211">
        <v>2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77</v>
      </c>
      <c r="AY101" s="20" t="s">
        <v>153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160</v>
      </c>
      <c r="BM101" s="218" t="s">
        <v>368</v>
      </c>
    </row>
    <row r="102" s="2" customFormat="1" ht="16.5" customHeight="1">
      <c r="A102" s="41"/>
      <c r="B102" s="42"/>
      <c r="C102" s="207" t="s">
        <v>246</v>
      </c>
      <c r="D102" s="207" t="s">
        <v>155</v>
      </c>
      <c r="E102" s="208" t="s">
        <v>2537</v>
      </c>
      <c r="F102" s="209" t="s">
        <v>2538</v>
      </c>
      <c r="G102" s="210" t="s">
        <v>448</v>
      </c>
      <c r="H102" s="211">
        <v>3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160</v>
      </c>
      <c r="AT102" s="218" t="s">
        <v>155</v>
      </c>
      <c r="AU102" s="218" t="s">
        <v>77</v>
      </c>
      <c r="AY102" s="20" t="s">
        <v>153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160</v>
      </c>
      <c r="BM102" s="218" t="s">
        <v>383</v>
      </c>
    </row>
    <row r="103" s="2" customFormat="1" ht="16.5" customHeight="1">
      <c r="A103" s="41"/>
      <c r="B103" s="42"/>
      <c r="C103" s="207" t="s">
        <v>252</v>
      </c>
      <c r="D103" s="207" t="s">
        <v>155</v>
      </c>
      <c r="E103" s="208" t="s">
        <v>2539</v>
      </c>
      <c r="F103" s="209" t="s">
        <v>2540</v>
      </c>
      <c r="G103" s="210" t="s">
        <v>448</v>
      </c>
      <c r="H103" s="211">
        <v>11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160</v>
      </c>
      <c r="AT103" s="218" t="s">
        <v>155</v>
      </c>
      <c r="AU103" s="218" t="s">
        <v>77</v>
      </c>
      <c r="AY103" s="20" t="s">
        <v>153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160</v>
      </c>
      <c r="BM103" s="218" t="s">
        <v>403</v>
      </c>
    </row>
    <row r="104" s="2" customFormat="1" ht="16.5" customHeight="1">
      <c r="A104" s="41"/>
      <c r="B104" s="42"/>
      <c r="C104" s="207" t="s">
        <v>258</v>
      </c>
      <c r="D104" s="207" t="s">
        <v>155</v>
      </c>
      <c r="E104" s="208" t="s">
        <v>2541</v>
      </c>
      <c r="F104" s="209" t="s">
        <v>2542</v>
      </c>
      <c r="G104" s="210" t="s">
        <v>448</v>
      </c>
      <c r="H104" s="211">
        <v>5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160</v>
      </c>
      <c r="AT104" s="218" t="s">
        <v>155</v>
      </c>
      <c r="AU104" s="218" t="s">
        <v>77</v>
      </c>
      <c r="AY104" s="20" t="s">
        <v>153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160</v>
      </c>
      <c r="BM104" s="218" t="s">
        <v>422</v>
      </c>
    </row>
    <row r="105" s="2" customFormat="1" ht="16.5" customHeight="1">
      <c r="A105" s="41"/>
      <c r="B105" s="42"/>
      <c r="C105" s="207" t="s">
        <v>265</v>
      </c>
      <c r="D105" s="207" t="s">
        <v>155</v>
      </c>
      <c r="E105" s="208" t="s">
        <v>2543</v>
      </c>
      <c r="F105" s="209" t="s">
        <v>2544</v>
      </c>
      <c r="G105" s="210" t="s">
        <v>448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160</v>
      </c>
      <c r="AT105" s="218" t="s">
        <v>155</v>
      </c>
      <c r="AU105" s="218" t="s">
        <v>77</v>
      </c>
      <c r="AY105" s="20" t="s">
        <v>153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160</v>
      </c>
      <c r="BM105" s="218" t="s">
        <v>439</v>
      </c>
    </row>
    <row r="106" s="2" customFormat="1" ht="16.5" customHeight="1">
      <c r="A106" s="41"/>
      <c r="B106" s="42"/>
      <c r="C106" s="207" t="s">
        <v>277</v>
      </c>
      <c r="D106" s="207" t="s">
        <v>155</v>
      </c>
      <c r="E106" s="208" t="s">
        <v>2545</v>
      </c>
      <c r="F106" s="209" t="s">
        <v>2546</v>
      </c>
      <c r="G106" s="210" t="s">
        <v>448</v>
      </c>
      <c r="H106" s="211">
        <v>15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160</v>
      </c>
      <c r="AT106" s="218" t="s">
        <v>155</v>
      </c>
      <c r="AU106" s="218" t="s">
        <v>77</v>
      </c>
      <c r="AY106" s="20" t="s">
        <v>153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160</v>
      </c>
      <c r="BM106" s="218" t="s">
        <v>452</v>
      </c>
    </row>
    <row r="107" s="2" customFormat="1" ht="16.5" customHeight="1">
      <c r="A107" s="41"/>
      <c r="B107" s="42"/>
      <c r="C107" s="207" t="s">
        <v>283</v>
      </c>
      <c r="D107" s="207" t="s">
        <v>155</v>
      </c>
      <c r="E107" s="208" t="s">
        <v>2547</v>
      </c>
      <c r="F107" s="209" t="s">
        <v>2548</v>
      </c>
      <c r="G107" s="210" t="s">
        <v>448</v>
      </c>
      <c r="H107" s="211">
        <v>5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160</v>
      </c>
      <c r="AT107" s="218" t="s">
        <v>155</v>
      </c>
      <c r="AU107" s="218" t="s">
        <v>77</v>
      </c>
      <c r="AY107" s="20" t="s">
        <v>153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160</v>
      </c>
      <c r="BM107" s="218" t="s">
        <v>467</v>
      </c>
    </row>
    <row r="108" s="2" customFormat="1" ht="16.5" customHeight="1">
      <c r="A108" s="41"/>
      <c r="B108" s="42"/>
      <c r="C108" s="207" t="s">
        <v>7</v>
      </c>
      <c r="D108" s="207" t="s">
        <v>155</v>
      </c>
      <c r="E108" s="208" t="s">
        <v>2549</v>
      </c>
      <c r="F108" s="209" t="s">
        <v>2550</v>
      </c>
      <c r="G108" s="210" t="s">
        <v>448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160</v>
      </c>
      <c r="AT108" s="218" t="s">
        <v>155</v>
      </c>
      <c r="AU108" s="218" t="s">
        <v>77</v>
      </c>
      <c r="AY108" s="20" t="s">
        <v>153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160</v>
      </c>
      <c r="BM108" s="218" t="s">
        <v>480</v>
      </c>
    </row>
    <row r="109" s="2" customFormat="1" ht="16.5" customHeight="1">
      <c r="A109" s="41"/>
      <c r="B109" s="42"/>
      <c r="C109" s="207" t="s">
        <v>306</v>
      </c>
      <c r="D109" s="207" t="s">
        <v>155</v>
      </c>
      <c r="E109" s="208" t="s">
        <v>2551</v>
      </c>
      <c r="F109" s="209" t="s">
        <v>2552</v>
      </c>
      <c r="G109" s="210" t="s">
        <v>448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160</v>
      </c>
      <c r="AT109" s="218" t="s">
        <v>155</v>
      </c>
      <c r="AU109" s="218" t="s">
        <v>77</v>
      </c>
      <c r="AY109" s="20" t="s">
        <v>153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160</v>
      </c>
      <c r="BM109" s="218" t="s">
        <v>490</v>
      </c>
    </row>
    <row r="110" s="2" customFormat="1" ht="16.5" customHeight="1">
      <c r="A110" s="41"/>
      <c r="B110" s="42"/>
      <c r="C110" s="207" t="s">
        <v>312</v>
      </c>
      <c r="D110" s="207" t="s">
        <v>155</v>
      </c>
      <c r="E110" s="208" t="s">
        <v>2553</v>
      </c>
      <c r="F110" s="209" t="s">
        <v>2554</v>
      </c>
      <c r="G110" s="210" t="s">
        <v>371</v>
      </c>
      <c r="H110" s="211">
        <v>52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160</v>
      </c>
      <c r="AT110" s="218" t="s">
        <v>155</v>
      </c>
      <c r="AU110" s="218" t="s">
        <v>77</v>
      </c>
      <c r="AY110" s="20" t="s">
        <v>153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160</v>
      </c>
      <c r="BM110" s="218" t="s">
        <v>500</v>
      </c>
    </row>
    <row r="111" s="2" customFormat="1" ht="16.5" customHeight="1">
      <c r="A111" s="41"/>
      <c r="B111" s="42"/>
      <c r="C111" s="207" t="s">
        <v>328</v>
      </c>
      <c r="D111" s="207" t="s">
        <v>155</v>
      </c>
      <c r="E111" s="208" t="s">
        <v>2555</v>
      </c>
      <c r="F111" s="209" t="s">
        <v>2556</v>
      </c>
      <c r="G111" s="210" t="s">
        <v>371</v>
      </c>
      <c r="H111" s="211">
        <v>20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77</v>
      </c>
      <c r="AY111" s="20" t="s">
        <v>153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160</v>
      </c>
      <c r="BM111" s="218" t="s">
        <v>516</v>
      </c>
    </row>
    <row r="112" s="2" customFormat="1" ht="16.5" customHeight="1">
      <c r="A112" s="41"/>
      <c r="B112" s="42"/>
      <c r="C112" s="207" t="s">
        <v>335</v>
      </c>
      <c r="D112" s="207" t="s">
        <v>155</v>
      </c>
      <c r="E112" s="208" t="s">
        <v>2557</v>
      </c>
      <c r="F112" s="209" t="s">
        <v>2558</v>
      </c>
      <c r="G112" s="210" t="s">
        <v>371</v>
      </c>
      <c r="H112" s="211">
        <v>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160</v>
      </c>
      <c r="AT112" s="218" t="s">
        <v>155</v>
      </c>
      <c r="AU112" s="218" t="s">
        <v>77</v>
      </c>
      <c r="AY112" s="20" t="s">
        <v>153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160</v>
      </c>
      <c r="BM112" s="218" t="s">
        <v>526</v>
      </c>
    </row>
    <row r="113" s="2" customFormat="1" ht="16.5" customHeight="1">
      <c r="A113" s="41"/>
      <c r="B113" s="42"/>
      <c r="C113" s="207" t="s">
        <v>341</v>
      </c>
      <c r="D113" s="207" t="s">
        <v>155</v>
      </c>
      <c r="E113" s="208" t="s">
        <v>2559</v>
      </c>
      <c r="F113" s="209" t="s">
        <v>2560</v>
      </c>
      <c r="G113" s="210" t="s">
        <v>158</v>
      </c>
      <c r="H113" s="211">
        <v>104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160</v>
      </c>
      <c r="AT113" s="218" t="s">
        <v>155</v>
      </c>
      <c r="AU113" s="218" t="s">
        <v>77</v>
      </c>
      <c r="AY113" s="20" t="s">
        <v>153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160</v>
      </c>
      <c r="BM113" s="218" t="s">
        <v>632</v>
      </c>
    </row>
    <row r="114" s="2" customFormat="1" ht="16.5" customHeight="1">
      <c r="A114" s="41"/>
      <c r="B114" s="42"/>
      <c r="C114" s="207" t="s">
        <v>354</v>
      </c>
      <c r="D114" s="207" t="s">
        <v>155</v>
      </c>
      <c r="E114" s="208" t="s">
        <v>2561</v>
      </c>
      <c r="F114" s="209" t="s">
        <v>2562</v>
      </c>
      <c r="G114" s="210" t="s">
        <v>371</v>
      </c>
      <c r="H114" s="211">
        <v>49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77</v>
      </c>
      <c r="AY114" s="20" t="s">
        <v>153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160</v>
      </c>
      <c r="BM114" s="218" t="s">
        <v>642</v>
      </c>
    </row>
    <row r="115" s="2" customFormat="1" ht="16.5" customHeight="1">
      <c r="A115" s="41"/>
      <c r="B115" s="42"/>
      <c r="C115" s="207" t="s">
        <v>368</v>
      </c>
      <c r="D115" s="207" t="s">
        <v>155</v>
      </c>
      <c r="E115" s="208" t="s">
        <v>2563</v>
      </c>
      <c r="F115" s="209" t="s">
        <v>2564</v>
      </c>
      <c r="G115" s="210" t="s">
        <v>371</v>
      </c>
      <c r="H115" s="211">
        <v>52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160</v>
      </c>
      <c r="AT115" s="218" t="s">
        <v>155</v>
      </c>
      <c r="AU115" s="218" t="s">
        <v>77</v>
      </c>
      <c r="AY115" s="20" t="s">
        <v>153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160</v>
      </c>
      <c r="BM115" s="218" t="s">
        <v>656</v>
      </c>
    </row>
    <row r="116" s="2" customFormat="1" ht="16.5" customHeight="1">
      <c r="A116" s="41"/>
      <c r="B116" s="42"/>
      <c r="C116" s="207" t="s">
        <v>377</v>
      </c>
      <c r="D116" s="207" t="s">
        <v>155</v>
      </c>
      <c r="E116" s="208" t="s">
        <v>2565</v>
      </c>
      <c r="F116" s="209" t="s">
        <v>2566</v>
      </c>
      <c r="G116" s="210" t="s">
        <v>371</v>
      </c>
      <c r="H116" s="211">
        <v>9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160</v>
      </c>
      <c r="AT116" s="218" t="s">
        <v>155</v>
      </c>
      <c r="AU116" s="218" t="s">
        <v>77</v>
      </c>
      <c r="AY116" s="20" t="s">
        <v>153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160</v>
      </c>
      <c r="BM116" s="218" t="s">
        <v>676</v>
      </c>
    </row>
    <row r="117" s="2" customFormat="1" ht="16.5" customHeight="1">
      <c r="A117" s="41"/>
      <c r="B117" s="42"/>
      <c r="C117" s="207" t="s">
        <v>383</v>
      </c>
      <c r="D117" s="207" t="s">
        <v>155</v>
      </c>
      <c r="E117" s="208" t="s">
        <v>2567</v>
      </c>
      <c r="F117" s="209" t="s">
        <v>2568</v>
      </c>
      <c r="G117" s="210" t="s">
        <v>371</v>
      </c>
      <c r="H117" s="211">
        <v>108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160</v>
      </c>
      <c r="AT117" s="218" t="s">
        <v>155</v>
      </c>
      <c r="AU117" s="218" t="s">
        <v>77</v>
      </c>
      <c r="AY117" s="20" t="s">
        <v>153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160</v>
      </c>
      <c r="BM117" s="218" t="s">
        <v>686</v>
      </c>
    </row>
    <row r="118" s="2" customFormat="1" ht="16.5" customHeight="1">
      <c r="A118" s="41"/>
      <c r="B118" s="42"/>
      <c r="C118" s="207" t="s">
        <v>394</v>
      </c>
      <c r="D118" s="207" t="s">
        <v>155</v>
      </c>
      <c r="E118" s="208" t="s">
        <v>2569</v>
      </c>
      <c r="F118" s="209" t="s">
        <v>2570</v>
      </c>
      <c r="G118" s="210" t="s">
        <v>158</v>
      </c>
      <c r="H118" s="211">
        <v>120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160</v>
      </c>
      <c r="AT118" s="218" t="s">
        <v>155</v>
      </c>
      <c r="AU118" s="218" t="s">
        <v>77</v>
      </c>
      <c r="AY118" s="20" t="s">
        <v>153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160</v>
      </c>
      <c r="BM118" s="218" t="s">
        <v>701</v>
      </c>
    </row>
    <row r="119" s="2" customFormat="1" ht="16.5" customHeight="1">
      <c r="A119" s="41"/>
      <c r="B119" s="42"/>
      <c r="C119" s="207" t="s">
        <v>403</v>
      </c>
      <c r="D119" s="207" t="s">
        <v>155</v>
      </c>
      <c r="E119" s="208" t="s">
        <v>2571</v>
      </c>
      <c r="F119" s="209" t="s">
        <v>2572</v>
      </c>
      <c r="G119" s="210" t="s">
        <v>158</v>
      </c>
      <c r="H119" s="211">
        <v>3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160</v>
      </c>
      <c r="AT119" s="218" t="s">
        <v>155</v>
      </c>
      <c r="AU119" s="218" t="s">
        <v>77</v>
      </c>
      <c r="AY119" s="20" t="s">
        <v>153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160</v>
      </c>
      <c r="BM119" s="218" t="s">
        <v>722</v>
      </c>
    </row>
    <row r="120" s="2" customFormat="1" ht="16.5" customHeight="1">
      <c r="A120" s="41"/>
      <c r="B120" s="42"/>
      <c r="C120" s="207" t="s">
        <v>408</v>
      </c>
      <c r="D120" s="207" t="s">
        <v>155</v>
      </c>
      <c r="E120" s="208" t="s">
        <v>2573</v>
      </c>
      <c r="F120" s="209" t="s">
        <v>2574</v>
      </c>
      <c r="G120" s="210" t="s">
        <v>448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160</v>
      </c>
      <c r="AT120" s="218" t="s">
        <v>155</v>
      </c>
      <c r="AU120" s="218" t="s">
        <v>77</v>
      </c>
      <c r="AY120" s="20" t="s">
        <v>153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160</v>
      </c>
      <c r="BM120" s="218" t="s">
        <v>734</v>
      </c>
    </row>
    <row r="121" s="12" customFormat="1" ht="25.92" customHeight="1">
      <c r="A121" s="12"/>
      <c r="B121" s="191"/>
      <c r="C121" s="192"/>
      <c r="D121" s="193" t="s">
        <v>68</v>
      </c>
      <c r="E121" s="194" t="s">
        <v>79</v>
      </c>
      <c r="F121" s="194" t="s">
        <v>2575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SUM(P122:P132)</f>
        <v>0</v>
      </c>
      <c r="Q121" s="199"/>
      <c r="R121" s="200">
        <f>SUM(R122:R132)</f>
        <v>0</v>
      </c>
      <c r="S121" s="199"/>
      <c r="T121" s="201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77</v>
      </c>
      <c r="AT121" s="203" t="s">
        <v>68</v>
      </c>
      <c r="AU121" s="203" t="s">
        <v>69</v>
      </c>
      <c r="AY121" s="202" t="s">
        <v>153</v>
      </c>
      <c r="BK121" s="204">
        <f>SUM(BK122:BK132)</f>
        <v>0</v>
      </c>
    </row>
    <row r="122" s="2" customFormat="1" ht="16.5" customHeight="1">
      <c r="A122" s="41"/>
      <c r="B122" s="42"/>
      <c r="C122" s="207" t="s">
        <v>422</v>
      </c>
      <c r="D122" s="207" t="s">
        <v>155</v>
      </c>
      <c r="E122" s="208" t="s">
        <v>2576</v>
      </c>
      <c r="F122" s="209" t="s">
        <v>2577</v>
      </c>
      <c r="G122" s="210" t="s">
        <v>448</v>
      </c>
      <c r="H122" s="211">
        <v>4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160</v>
      </c>
      <c r="AT122" s="218" t="s">
        <v>155</v>
      </c>
      <c r="AU122" s="218" t="s">
        <v>77</v>
      </c>
      <c r="AY122" s="20" t="s">
        <v>153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160</v>
      </c>
      <c r="BM122" s="218" t="s">
        <v>743</v>
      </c>
    </row>
    <row r="123" s="2" customFormat="1" ht="16.5" customHeight="1">
      <c r="A123" s="41"/>
      <c r="B123" s="42"/>
      <c r="C123" s="207" t="s">
        <v>435</v>
      </c>
      <c r="D123" s="207" t="s">
        <v>155</v>
      </c>
      <c r="E123" s="208" t="s">
        <v>2578</v>
      </c>
      <c r="F123" s="209" t="s">
        <v>2579</v>
      </c>
      <c r="G123" s="210" t="s">
        <v>448</v>
      </c>
      <c r="H123" s="211">
        <v>4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160</v>
      </c>
      <c r="AT123" s="218" t="s">
        <v>155</v>
      </c>
      <c r="AU123" s="218" t="s">
        <v>77</v>
      </c>
      <c r="AY123" s="20" t="s">
        <v>153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160</v>
      </c>
      <c r="BM123" s="218" t="s">
        <v>754</v>
      </c>
    </row>
    <row r="124" s="2" customFormat="1" ht="16.5" customHeight="1">
      <c r="A124" s="41"/>
      <c r="B124" s="42"/>
      <c r="C124" s="207" t="s">
        <v>439</v>
      </c>
      <c r="D124" s="207" t="s">
        <v>155</v>
      </c>
      <c r="E124" s="208" t="s">
        <v>2580</v>
      </c>
      <c r="F124" s="209" t="s">
        <v>2581</v>
      </c>
      <c r="G124" s="210" t="s">
        <v>448</v>
      </c>
      <c r="H124" s="211">
        <v>8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160</v>
      </c>
      <c r="AT124" s="218" t="s">
        <v>155</v>
      </c>
      <c r="AU124" s="218" t="s">
        <v>77</v>
      </c>
      <c r="AY124" s="20" t="s">
        <v>153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160</v>
      </c>
      <c r="BM124" s="218" t="s">
        <v>774</v>
      </c>
    </row>
    <row r="125" s="2" customFormat="1" ht="16.5" customHeight="1">
      <c r="A125" s="41"/>
      <c r="B125" s="42"/>
      <c r="C125" s="207" t="s">
        <v>445</v>
      </c>
      <c r="D125" s="207" t="s">
        <v>155</v>
      </c>
      <c r="E125" s="208" t="s">
        <v>2582</v>
      </c>
      <c r="F125" s="209" t="s">
        <v>2583</v>
      </c>
      <c r="G125" s="210" t="s">
        <v>448</v>
      </c>
      <c r="H125" s="211">
        <v>2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160</v>
      </c>
      <c r="AT125" s="218" t="s">
        <v>155</v>
      </c>
      <c r="AU125" s="218" t="s">
        <v>77</v>
      </c>
      <c r="AY125" s="20" t="s">
        <v>153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160</v>
      </c>
      <c r="BM125" s="218" t="s">
        <v>782</v>
      </c>
    </row>
    <row r="126" s="2" customFormat="1" ht="16.5" customHeight="1">
      <c r="A126" s="41"/>
      <c r="B126" s="42"/>
      <c r="C126" s="207" t="s">
        <v>452</v>
      </c>
      <c r="D126" s="207" t="s">
        <v>155</v>
      </c>
      <c r="E126" s="208" t="s">
        <v>2584</v>
      </c>
      <c r="F126" s="209" t="s">
        <v>2585</v>
      </c>
      <c r="G126" s="210" t="s">
        <v>448</v>
      </c>
      <c r="H126" s="211">
        <v>15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160</v>
      </c>
      <c r="AT126" s="218" t="s">
        <v>155</v>
      </c>
      <c r="AU126" s="218" t="s">
        <v>77</v>
      </c>
      <c r="AY126" s="20" t="s">
        <v>153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160</v>
      </c>
      <c r="BM126" s="218" t="s">
        <v>790</v>
      </c>
    </row>
    <row r="127" s="2" customFormat="1" ht="16.5" customHeight="1">
      <c r="A127" s="41"/>
      <c r="B127" s="42"/>
      <c r="C127" s="207" t="s">
        <v>458</v>
      </c>
      <c r="D127" s="207" t="s">
        <v>155</v>
      </c>
      <c r="E127" s="208" t="s">
        <v>2586</v>
      </c>
      <c r="F127" s="209" t="s">
        <v>2554</v>
      </c>
      <c r="G127" s="210" t="s">
        <v>371</v>
      </c>
      <c r="H127" s="211">
        <v>23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160</v>
      </c>
      <c r="AT127" s="218" t="s">
        <v>155</v>
      </c>
      <c r="AU127" s="218" t="s">
        <v>77</v>
      </c>
      <c r="AY127" s="20" t="s">
        <v>153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160</v>
      </c>
      <c r="BM127" s="218" t="s">
        <v>799</v>
      </c>
    </row>
    <row r="128" s="2" customFormat="1" ht="16.5" customHeight="1">
      <c r="A128" s="41"/>
      <c r="B128" s="42"/>
      <c r="C128" s="207" t="s">
        <v>467</v>
      </c>
      <c r="D128" s="207" t="s">
        <v>155</v>
      </c>
      <c r="E128" s="208" t="s">
        <v>2587</v>
      </c>
      <c r="F128" s="209" t="s">
        <v>2588</v>
      </c>
      <c r="G128" s="210" t="s">
        <v>371</v>
      </c>
      <c r="H128" s="211">
        <v>8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160</v>
      </c>
      <c r="AT128" s="218" t="s">
        <v>155</v>
      </c>
      <c r="AU128" s="218" t="s">
        <v>77</v>
      </c>
      <c r="AY128" s="20" t="s">
        <v>153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160</v>
      </c>
      <c r="BM128" s="218" t="s">
        <v>810</v>
      </c>
    </row>
    <row r="129" s="2" customFormat="1" ht="16.5" customHeight="1">
      <c r="A129" s="41"/>
      <c r="B129" s="42"/>
      <c r="C129" s="207" t="s">
        <v>474</v>
      </c>
      <c r="D129" s="207" t="s">
        <v>155</v>
      </c>
      <c r="E129" s="208" t="s">
        <v>2563</v>
      </c>
      <c r="F129" s="209" t="s">
        <v>2564</v>
      </c>
      <c r="G129" s="210" t="s">
        <v>371</v>
      </c>
      <c r="H129" s="211">
        <v>24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160</v>
      </c>
      <c r="AT129" s="218" t="s">
        <v>155</v>
      </c>
      <c r="AU129" s="218" t="s">
        <v>77</v>
      </c>
      <c r="AY129" s="20" t="s">
        <v>153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160</v>
      </c>
      <c r="BM129" s="218" t="s">
        <v>820</v>
      </c>
    </row>
    <row r="130" s="2" customFormat="1" ht="16.5" customHeight="1">
      <c r="A130" s="41"/>
      <c r="B130" s="42"/>
      <c r="C130" s="207" t="s">
        <v>480</v>
      </c>
      <c r="D130" s="207" t="s">
        <v>155</v>
      </c>
      <c r="E130" s="208" t="s">
        <v>2567</v>
      </c>
      <c r="F130" s="209" t="s">
        <v>2568</v>
      </c>
      <c r="G130" s="210" t="s">
        <v>371</v>
      </c>
      <c r="H130" s="211">
        <v>41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160</v>
      </c>
      <c r="AT130" s="218" t="s">
        <v>155</v>
      </c>
      <c r="AU130" s="218" t="s">
        <v>77</v>
      </c>
      <c r="AY130" s="20" t="s">
        <v>153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160</v>
      </c>
      <c r="BM130" s="218" t="s">
        <v>839</v>
      </c>
    </row>
    <row r="131" s="2" customFormat="1" ht="16.5" customHeight="1">
      <c r="A131" s="41"/>
      <c r="B131" s="42"/>
      <c r="C131" s="207" t="s">
        <v>486</v>
      </c>
      <c r="D131" s="207" t="s">
        <v>155</v>
      </c>
      <c r="E131" s="208" t="s">
        <v>2589</v>
      </c>
      <c r="F131" s="209" t="s">
        <v>2590</v>
      </c>
      <c r="G131" s="210" t="s">
        <v>371</v>
      </c>
      <c r="H131" s="211">
        <v>2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160</v>
      </c>
      <c r="AT131" s="218" t="s">
        <v>155</v>
      </c>
      <c r="AU131" s="218" t="s">
        <v>77</v>
      </c>
      <c r="AY131" s="20" t="s">
        <v>153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160</v>
      </c>
      <c r="BM131" s="218" t="s">
        <v>850</v>
      </c>
    </row>
    <row r="132" s="2" customFormat="1" ht="16.5" customHeight="1">
      <c r="A132" s="41"/>
      <c r="B132" s="42"/>
      <c r="C132" s="207" t="s">
        <v>490</v>
      </c>
      <c r="D132" s="207" t="s">
        <v>155</v>
      </c>
      <c r="E132" s="208" t="s">
        <v>2591</v>
      </c>
      <c r="F132" s="209" t="s">
        <v>2574</v>
      </c>
      <c r="G132" s="210" t="s">
        <v>448</v>
      </c>
      <c r="H132" s="211">
        <v>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160</v>
      </c>
      <c r="AT132" s="218" t="s">
        <v>155</v>
      </c>
      <c r="AU132" s="218" t="s">
        <v>77</v>
      </c>
      <c r="AY132" s="20" t="s">
        <v>153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160</v>
      </c>
      <c r="BM132" s="218" t="s">
        <v>871</v>
      </c>
    </row>
    <row r="133" s="12" customFormat="1" ht="25.92" customHeight="1">
      <c r="A133" s="12"/>
      <c r="B133" s="191"/>
      <c r="C133" s="192"/>
      <c r="D133" s="193" t="s">
        <v>68</v>
      </c>
      <c r="E133" s="194" t="s">
        <v>173</v>
      </c>
      <c r="F133" s="194" t="s">
        <v>2592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SUM(P134:P139)</f>
        <v>0</v>
      </c>
      <c r="Q133" s="199"/>
      <c r="R133" s="200">
        <f>SUM(R134:R139)</f>
        <v>0</v>
      </c>
      <c r="S133" s="199"/>
      <c r="T133" s="201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77</v>
      </c>
      <c r="AT133" s="203" t="s">
        <v>68</v>
      </c>
      <c r="AU133" s="203" t="s">
        <v>69</v>
      </c>
      <c r="AY133" s="202" t="s">
        <v>153</v>
      </c>
      <c r="BK133" s="204">
        <f>SUM(BK134:BK139)</f>
        <v>0</v>
      </c>
    </row>
    <row r="134" s="2" customFormat="1" ht="16.5" customHeight="1">
      <c r="A134" s="41"/>
      <c r="B134" s="42"/>
      <c r="C134" s="207" t="s">
        <v>495</v>
      </c>
      <c r="D134" s="207" t="s">
        <v>155</v>
      </c>
      <c r="E134" s="208" t="s">
        <v>2593</v>
      </c>
      <c r="F134" s="209" t="s">
        <v>2594</v>
      </c>
      <c r="G134" s="210" t="s">
        <v>448</v>
      </c>
      <c r="H134" s="211">
        <v>1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160</v>
      </c>
      <c r="AT134" s="218" t="s">
        <v>155</v>
      </c>
      <c r="AU134" s="218" t="s">
        <v>77</v>
      </c>
      <c r="AY134" s="20" t="s">
        <v>153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160</v>
      </c>
      <c r="BM134" s="218" t="s">
        <v>887</v>
      </c>
    </row>
    <row r="135" s="2" customFormat="1" ht="16.5" customHeight="1">
      <c r="A135" s="41"/>
      <c r="B135" s="42"/>
      <c r="C135" s="207" t="s">
        <v>500</v>
      </c>
      <c r="D135" s="207" t="s">
        <v>155</v>
      </c>
      <c r="E135" s="208" t="s">
        <v>2595</v>
      </c>
      <c r="F135" s="209" t="s">
        <v>2581</v>
      </c>
      <c r="G135" s="210" t="s">
        <v>448</v>
      </c>
      <c r="H135" s="211">
        <v>2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160</v>
      </c>
      <c r="AT135" s="218" t="s">
        <v>155</v>
      </c>
      <c r="AU135" s="218" t="s">
        <v>77</v>
      </c>
      <c r="AY135" s="20" t="s">
        <v>153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160</v>
      </c>
      <c r="BM135" s="218" t="s">
        <v>903</v>
      </c>
    </row>
    <row r="136" s="2" customFormat="1" ht="16.5" customHeight="1">
      <c r="A136" s="41"/>
      <c r="B136" s="42"/>
      <c r="C136" s="207" t="s">
        <v>505</v>
      </c>
      <c r="D136" s="207" t="s">
        <v>155</v>
      </c>
      <c r="E136" s="208" t="s">
        <v>2596</v>
      </c>
      <c r="F136" s="209" t="s">
        <v>2597</v>
      </c>
      <c r="G136" s="210" t="s">
        <v>448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160</v>
      </c>
      <c r="AT136" s="218" t="s">
        <v>155</v>
      </c>
      <c r="AU136" s="218" t="s">
        <v>77</v>
      </c>
      <c r="AY136" s="20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160</v>
      </c>
      <c r="BM136" s="218" t="s">
        <v>915</v>
      </c>
    </row>
    <row r="137" s="2" customFormat="1" ht="16.5" customHeight="1">
      <c r="A137" s="41"/>
      <c r="B137" s="42"/>
      <c r="C137" s="207" t="s">
        <v>516</v>
      </c>
      <c r="D137" s="207" t="s">
        <v>155</v>
      </c>
      <c r="E137" s="208" t="s">
        <v>2584</v>
      </c>
      <c r="F137" s="209" t="s">
        <v>2585</v>
      </c>
      <c r="G137" s="210" t="s">
        <v>448</v>
      </c>
      <c r="H137" s="211">
        <v>4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160</v>
      </c>
      <c r="AT137" s="218" t="s">
        <v>155</v>
      </c>
      <c r="AU137" s="218" t="s">
        <v>77</v>
      </c>
      <c r="AY137" s="20" t="s">
        <v>153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160</v>
      </c>
      <c r="BM137" s="218" t="s">
        <v>932</v>
      </c>
    </row>
    <row r="138" s="2" customFormat="1" ht="16.5" customHeight="1">
      <c r="A138" s="41"/>
      <c r="B138" s="42"/>
      <c r="C138" s="207" t="s">
        <v>521</v>
      </c>
      <c r="D138" s="207" t="s">
        <v>155</v>
      </c>
      <c r="E138" s="208" t="s">
        <v>2567</v>
      </c>
      <c r="F138" s="209" t="s">
        <v>2568</v>
      </c>
      <c r="G138" s="210" t="s">
        <v>371</v>
      </c>
      <c r="H138" s="211">
        <v>46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160</v>
      </c>
      <c r="AT138" s="218" t="s">
        <v>155</v>
      </c>
      <c r="AU138" s="218" t="s">
        <v>77</v>
      </c>
      <c r="AY138" s="20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160</v>
      </c>
      <c r="BM138" s="218" t="s">
        <v>962</v>
      </c>
    </row>
    <row r="139" s="2" customFormat="1" ht="16.5" customHeight="1">
      <c r="A139" s="41"/>
      <c r="B139" s="42"/>
      <c r="C139" s="207" t="s">
        <v>526</v>
      </c>
      <c r="D139" s="207" t="s">
        <v>155</v>
      </c>
      <c r="E139" s="208" t="s">
        <v>2598</v>
      </c>
      <c r="F139" s="209" t="s">
        <v>2574</v>
      </c>
      <c r="G139" s="210" t="s">
        <v>448</v>
      </c>
      <c r="H139" s="211">
        <v>1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160</v>
      </c>
      <c r="AT139" s="218" t="s">
        <v>155</v>
      </c>
      <c r="AU139" s="218" t="s">
        <v>77</v>
      </c>
      <c r="AY139" s="20" t="s">
        <v>153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160</v>
      </c>
      <c r="BM139" s="218" t="s">
        <v>973</v>
      </c>
    </row>
    <row r="140" s="12" customFormat="1" ht="25.92" customHeight="1">
      <c r="A140" s="12"/>
      <c r="B140" s="191"/>
      <c r="C140" s="192"/>
      <c r="D140" s="193" t="s">
        <v>68</v>
      </c>
      <c r="E140" s="194" t="s">
        <v>160</v>
      </c>
      <c r="F140" s="194" t="s">
        <v>2599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SUM(P141:P148)</f>
        <v>0</v>
      </c>
      <c r="Q140" s="199"/>
      <c r="R140" s="200">
        <f>SUM(R141:R148)</f>
        <v>0</v>
      </c>
      <c r="S140" s="199"/>
      <c r="T140" s="201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77</v>
      </c>
      <c r="AT140" s="203" t="s">
        <v>68</v>
      </c>
      <c r="AU140" s="203" t="s">
        <v>69</v>
      </c>
      <c r="AY140" s="202" t="s">
        <v>153</v>
      </c>
      <c r="BK140" s="204">
        <f>SUM(BK141:BK148)</f>
        <v>0</v>
      </c>
    </row>
    <row r="141" s="2" customFormat="1" ht="24.15" customHeight="1">
      <c r="A141" s="41"/>
      <c r="B141" s="42"/>
      <c r="C141" s="207" t="s">
        <v>533</v>
      </c>
      <c r="D141" s="207" t="s">
        <v>155</v>
      </c>
      <c r="E141" s="208" t="s">
        <v>2600</v>
      </c>
      <c r="F141" s="209" t="s">
        <v>2601</v>
      </c>
      <c r="G141" s="210" t="s">
        <v>448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160</v>
      </c>
      <c r="AT141" s="218" t="s">
        <v>155</v>
      </c>
      <c r="AU141" s="218" t="s">
        <v>77</v>
      </c>
      <c r="AY141" s="20" t="s">
        <v>153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160</v>
      </c>
      <c r="BM141" s="218" t="s">
        <v>986</v>
      </c>
    </row>
    <row r="142" s="2" customFormat="1" ht="16.5" customHeight="1">
      <c r="A142" s="41"/>
      <c r="B142" s="42"/>
      <c r="C142" s="207" t="s">
        <v>632</v>
      </c>
      <c r="D142" s="207" t="s">
        <v>155</v>
      </c>
      <c r="E142" s="208" t="s">
        <v>2602</v>
      </c>
      <c r="F142" s="209" t="s">
        <v>2603</v>
      </c>
      <c r="G142" s="210" t="s">
        <v>448</v>
      </c>
      <c r="H142" s="211">
        <v>6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160</v>
      </c>
      <c r="AT142" s="218" t="s">
        <v>155</v>
      </c>
      <c r="AU142" s="218" t="s">
        <v>77</v>
      </c>
      <c r="AY142" s="20" t="s">
        <v>153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160</v>
      </c>
      <c r="BM142" s="218" t="s">
        <v>995</v>
      </c>
    </row>
    <row r="143" s="2" customFormat="1" ht="16.5" customHeight="1">
      <c r="A143" s="41"/>
      <c r="B143" s="42"/>
      <c r="C143" s="207" t="s">
        <v>637</v>
      </c>
      <c r="D143" s="207" t="s">
        <v>155</v>
      </c>
      <c r="E143" s="208" t="s">
        <v>2604</v>
      </c>
      <c r="F143" s="209" t="s">
        <v>2605</v>
      </c>
      <c r="G143" s="210" t="s">
        <v>448</v>
      </c>
      <c r="H143" s="211">
        <v>3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160</v>
      </c>
      <c r="AT143" s="218" t="s">
        <v>155</v>
      </c>
      <c r="AU143" s="218" t="s">
        <v>77</v>
      </c>
      <c r="AY143" s="20" t="s">
        <v>153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160</v>
      </c>
      <c r="BM143" s="218" t="s">
        <v>1005</v>
      </c>
    </row>
    <row r="144" s="2" customFormat="1" ht="16.5" customHeight="1">
      <c r="A144" s="41"/>
      <c r="B144" s="42"/>
      <c r="C144" s="207" t="s">
        <v>642</v>
      </c>
      <c r="D144" s="207" t="s">
        <v>155</v>
      </c>
      <c r="E144" s="208" t="s">
        <v>2606</v>
      </c>
      <c r="F144" s="209" t="s">
        <v>2607</v>
      </c>
      <c r="G144" s="210" t="s">
        <v>448</v>
      </c>
      <c r="H144" s="211">
        <v>6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160</v>
      </c>
      <c r="AT144" s="218" t="s">
        <v>155</v>
      </c>
      <c r="AU144" s="218" t="s">
        <v>77</v>
      </c>
      <c r="AY144" s="20" t="s">
        <v>153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160</v>
      </c>
      <c r="BM144" s="218" t="s">
        <v>1013</v>
      </c>
    </row>
    <row r="145" s="2" customFormat="1" ht="16.5" customHeight="1">
      <c r="A145" s="41"/>
      <c r="B145" s="42"/>
      <c r="C145" s="207" t="s">
        <v>648</v>
      </c>
      <c r="D145" s="207" t="s">
        <v>155</v>
      </c>
      <c r="E145" s="208" t="s">
        <v>2608</v>
      </c>
      <c r="F145" s="209" t="s">
        <v>2609</v>
      </c>
      <c r="G145" s="210" t="s">
        <v>448</v>
      </c>
      <c r="H145" s="211">
        <v>1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160</v>
      </c>
      <c r="AT145" s="218" t="s">
        <v>155</v>
      </c>
      <c r="AU145" s="218" t="s">
        <v>77</v>
      </c>
      <c r="AY145" s="20" t="s">
        <v>153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160</v>
      </c>
      <c r="BM145" s="218" t="s">
        <v>1024</v>
      </c>
    </row>
    <row r="146" s="2" customFormat="1" ht="16.5" customHeight="1">
      <c r="A146" s="41"/>
      <c r="B146" s="42"/>
      <c r="C146" s="207" t="s">
        <v>656</v>
      </c>
      <c r="D146" s="207" t="s">
        <v>155</v>
      </c>
      <c r="E146" s="208" t="s">
        <v>2610</v>
      </c>
      <c r="F146" s="209" t="s">
        <v>2611</v>
      </c>
      <c r="G146" s="210" t="s">
        <v>448</v>
      </c>
      <c r="H146" s="211">
        <v>16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160</v>
      </c>
      <c r="AT146" s="218" t="s">
        <v>155</v>
      </c>
      <c r="AU146" s="218" t="s">
        <v>77</v>
      </c>
      <c r="AY146" s="20" t="s">
        <v>153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160</v>
      </c>
      <c r="BM146" s="218" t="s">
        <v>1039</v>
      </c>
    </row>
    <row r="147" s="2" customFormat="1" ht="16.5" customHeight="1">
      <c r="A147" s="41"/>
      <c r="B147" s="42"/>
      <c r="C147" s="207" t="s">
        <v>669</v>
      </c>
      <c r="D147" s="207" t="s">
        <v>155</v>
      </c>
      <c r="E147" s="208" t="s">
        <v>2612</v>
      </c>
      <c r="F147" s="209" t="s">
        <v>2613</v>
      </c>
      <c r="G147" s="210" t="s">
        <v>448</v>
      </c>
      <c r="H147" s="211">
        <v>4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160</v>
      </c>
      <c r="AT147" s="218" t="s">
        <v>155</v>
      </c>
      <c r="AU147" s="218" t="s">
        <v>77</v>
      </c>
      <c r="AY147" s="20" t="s">
        <v>153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160</v>
      </c>
      <c r="BM147" s="218" t="s">
        <v>1049</v>
      </c>
    </row>
    <row r="148" s="2" customFormat="1" ht="16.5" customHeight="1">
      <c r="A148" s="41"/>
      <c r="B148" s="42"/>
      <c r="C148" s="207" t="s">
        <v>676</v>
      </c>
      <c r="D148" s="207" t="s">
        <v>155</v>
      </c>
      <c r="E148" s="208" t="s">
        <v>2614</v>
      </c>
      <c r="F148" s="209" t="s">
        <v>2615</v>
      </c>
      <c r="G148" s="210" t="s">
        <v>448</v>
      </c>
      <c r="H148" s="211">
        <v>11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160</v>
      </c>
      <c r="AT148" s="218" t="s">
        <v>155</v>
      </c>
      <c r="AU148" s="218" t="s">
        <v>77</v>
      </c>
      <c r="AY148" s="20" t="s">
        <v>153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160</v>
      </c>
      <c r="BM148" s="218" t="s">
        <v>1061</v>
      </c>
    </row>
    <row r="149" s="12" customFormat="1" ht="25.92" customHeight="1">
      <c r="A149" s="12"/>
      <c r="B149" s="191"/>
      <c r="C149" s="192"/>
      <c r="D149" s="193" t="s">
        <v>68</v>
      </c>
      <c r="E149" s="194" t="s">
        <v>2616</v>
      </c>
      <c r="F149" s="194" t="s">
        <v>2617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SUM(P150:P157)</f>
        <v>0</v>
      </c>
      <c r="Q149" s="199"/>
      <c r="R149" s="200">
        <f>SUM(R150:R157)</f>
        <v>0</v>
      </c>
      <c r="S149" s="199"/>
      <c r="T149" s="201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77</v>
      </c>
      <c r="AT149" s="203" t="s">
        <v>68</v>
      </c>
      <c r="AU149" s="203" t="s">
        <v>69</v>
      </c>
      <c r="AY149" s="202" t="s">
        <v>153</v>
      </c>
      <c r="BK149" s="204">
        <f>SUM(BK150:BK157)</f>
        <v>0</v>
      </c>
    </row>
    <row r="150" s="2" customFormat="1" ht="16.5" customHeight="1">
      <c r="A150" s="41"/>
      <c r="B150" s="42"/>
      <c r="C150" s="207" t="s">
        <v>681</v>
      </c>
      <c r="D150" s="207" t="s">
        <v>155</v>
      </c>
      <c r="E150" s="208" t="s">
        <v>2618</v>
      </c>
      <c r="F150" s="209" t="s">
        <v>2619</v>
      </c>
      <c r="G150" s="210" t="s">
        <v>371</v>
      </c>
      <c r="H150" s="211">
        <v>96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160</v>
      </c>
      <c r="AT150" s="218" t="s">
        <v>155</v>
      </c>
      <c r="AU150" s="218" t="s">
        <v>77</v>
      </c>
      <c r="AY150" s="20" t="s">
        <v>153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160</v>
      </c>
      <c r="BM150" s="218" t="s">
        <v>1075</v>
      </c>
    </row>
    <row r="151" s="2" customFormat="1" ht="16.5" customHeight="1">
      <c r="A151" s="41"/>
      <c r="B151" s="42"/>
      <c r="C151" s="207" t="s">
        <v>686</v>
      </c>
      <c r="D151" s="207" t="s">
        <v>155</v>
      </c>
      <c r="E151" s="208" t="s">
        <v>2620</v>
      </c>
      <c r="F151" s="209" t="s">
        <v>2621</v>
      </c>
      <c r="G151" s="210" t="s">
        <v>371</v>
      </c>
      <c r="H151" s="211">
        <v>26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160</v>
      </c>
      <c r="AT151" s="218" t="s">
        <v>155</v>
      </c>
      <c r="AU151" s="218" t="s">
        <v>77</v>
      </c>
      <c r="AY151" s="20" t="s">
        <v>153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160</v>
      </c>
      <c r="BM151" s="218" t="s">
        <v>1089</v>
      </c>
    </row>
    <row r="152" s="2" customFormat="1" ht="16.5" customHeight="1">
      <c r="A152" s="41"/>
      <c r="B152" s="42"/>
      <c r="C152" s="207" t="s">
        <v>696</v>
      </c>
      <c r="D152" s="207" t="s">
        <v>155</v>
      </c>
      <c r="E152" s="208" t="s">
        <v>2622</v>
      </c>
      <c r="F152" s="209" t="s">
        <v>2623</v>
      </c>
      <c r="G152" s="210" t="s">
        <v>371</v>
      </c>
      <c r="H152" s="211">
        <v>6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160</v>
      </c>
      <c r="AT152" s="218" t="s">
        <v>155</v>
      </c>
      <c r="AU152" s="218" t="s">
        <v>77</v>
      </c>
      <c r="AY152" s="20" t="s">
        <v>153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160</v>
      </c>
      <c r="BM152" s="218" t="s">
        <v>1101</v>
      </c>
    </row>
    <row r="153" s="2" customFormat="1" ht="16.5" customHeight="1">
      <c r="A153" s="41"/>
      <c r="B153" s="42"/>
      <c r="C153" s="207" t="s">
        <v>701</v>
      </c>
      <c r="D153" s="207" t="s">
        <v>155</v>
      </c>
      <c r="E153" s="208" t="s">
        <v>2624</v>
      </c>
      <c r="F153" s="209" t="s">
        <v>2625</v>
      </c>
      <c r="G153" s="210" t="s">
        <v>371</v>
      </c>
      <c r="H153" s="211">
        <v>6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160</v>
      </c>
      <c r="AT153" s="218" t="s">
        <v>155</v>
      </c>
      <c r="AU153" s="218" t="s">
        <v>77</v>
      </c>
      <c r="AY153" s="20" t="s">
        <v>153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160</v>
      </c>
      <c r="BM153" s="218" t="s">
        <v>1109</v>
      </c>
    </row>
    <row r="154" s="2" customFormat="1" ht="16.5" customHeight="1">
      <c r="A154" s="41"/>
      <c r="B154" s="42"/>
      <c r="C154" s="207" t="s">
        <v>708</v>
      </c>
      <c r="D154" s="207" t="s">
        <v>155</v>
      </c>
      <c r="E154" s="208" t="s">
        <v>2626</v>
      </c>
      <c r="F154" s="209" t="s">
        <v>2627</v>
      </c>
      <c r="G154" s="210" t="s">
        <v>371</v>
      </c>
      <c r="H154" s="211">
        <v>9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40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160</v>
      </c>
      <c r="AT154" s="218" t="s">
        <v>155</v>
      </c>
      <c r="AU154" s="218" t="s">
        <v>77</v>
      </c>
      <c r="AY154" s="20" t="s">
        <v>153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160</v>
      </c>
      <c r="BM154" s="218" t="s">
        <v>1118</v>
      </c>
    </row>
    <row r="155" s="2" customFormat="1" ht="16.5" customHeight="1">
      <c r="A155" s="41"/>
      <c r="B155" s="42"/>
      <c r="C155" s="207" t="s">
        <v>722</v>
      </c>
      <c r="D155" s="207" t="s">
        <v>155</v>
      </c>
      <c r="E155" s="208" t="s">
        <v>2628</v>
      </c>
      <c r="F155" s="209" t="s">
        <v>2629</v>
      </c>
      <c r="G155" s="210" t="s">
        <v>1864</v>
      </c>
      <c r="H155" s="211">
        <v>8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160</v>
      </c>
      <c r="AT155" s="218" t="s">
        <v>155</v>
      </c>
      <c r="AU155" s="218" t="s">
        <v>77</v>
      </c>
      <c r="AY155" s="20" t="s">
        <v>153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160</v>
      </c>
      <c r="BM155" s="218" t="s">
        <v>1127</v>
      </c>
    </row>
    <row r="156" s="2" customFormat="1" ht="16.5" customHeight="1">
      <c r="A156" s="41"/>
      <c r="B156" s="42"/>
      <c r="C156" s="207" t="s">
        <v>729</v>
      </c>
      <c r="D156" s="207" t="s">
        <v>155</v>
      </c>
      <c r="E156" s="208" t="s">
        <v>2630</v>
      </c>
      <c r="F156" s="209" t="s">
        <v>2631</v>
      </c>
      <c r="G156" s="210" t="s">
        <v>448</v>
      </c>
      <c r="H156" s="211">
        <v>1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160</v>
      </c>
      <c r="AT156" s="218" t="s">
        <v>155</v>
      </c>
      <c r="AU156" s="218" t="s">
        <v>77</v>
      </c>
      <c r="AY156" s="20" t="s">
        <v>153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160</v>
      </c>
      <c r="BM156" s="218" t="s">
        <v>1136</v>
      </c>
    </row>
    <row r="157" s="2" customFormat="1" ht="16.5" customHeight="1">
      <c r="A157" s="41"/>
      <c r="B157" s="42"/>
      <c r="C157" s="207" t="s">
        <v>734</v>
      </c>
      <c r="D157" s="207" t="s">
        <v>155</v>
      </c>
      <c r="E157" s="208" t="s">
        <v>2632</v>
      </c>
      <c r="F157" s="209" t="s">
        <v>2633</v>
      </c>
      <c r="G157" s="210" t="s">
        <v>1160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40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160</v>
      </c>
      <c r="AT157" s="218" t="s">
        <v>155</v>
      </c>
      <c r="AU157" s="218" t="s">
        <v>77</v>
      </c>
      <c r="AY157" s="20" t="s">
        <v>153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160</v>
      </c>
      <c r="BM157" s="218" t="s">
        <v>1145</v>
      </c>
    </row>
    <row r="158" s="12" customFormat="1" ht="25.92" customHeight="1">
      <c r="A158" s="12"/>
      <c r="B158" s="191"/>
      <c r="C158" s="192"/>
      <c r="D158" s="193" t="s">
        <v>68</v>
      </c>
      <c r="E158" s="194" t="s">
        <v>186</v>
      </c>
      <c r="F158" s="194" t="s">
        <v>2634</v>
      </c>
      <c r="G158" s="192"/>
      <c r="H158" s="192"/>
      <c r="I158" s="195"/>
      <c r="J158" s="196">
        <f>BK158</f>
        <v>0</v>
      </c>
      <c r="K158" s="192"/>
      <c r="L158" s="197"/>
      <c r="M158" s="198"/>
      <c r="N158" s="199"/>
      <c r="O158" s="199"/>
      <c r="P158" s="200">
        <f>SUM(P159:P164)</f>
        <v>0</v>
      </c>
      <c r="Q158" s="199"/>
      <c r="R158" s="200">
        <f>SUM(R159:R164)</f>
        <v>0</v>
      </c>
      <c r="S158" s="199"/>
      <c r="T158" s="201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77</v>
      </c>
      <c r="AT158" s="203" t="s">
        <v>68</v>
      </c>
      <c r="AU158" s="203" t="s">
        <v>69</v>
      </c>
      <c r="AY158" s="202" t="s">
        <v>153</v>
      </c>
      <c r="BK158" s="204">
        <f>SUM(BK159:BK164)</f>
        <v>0</v>
      </c>
    </row>
    <row r="159" s="2" customFormat="1" ht="16.5" customHeight="1">
      <c r="A159" s="41"/>
      <c r="B159" s="42"/>
      <c r="C159" s="207" t="s">
        <v>738</v>
      </c>
      <c r="D159" s="207" t="s">
        <v>155</v>
      </c>
      <c r="E159" s="208" t="s">
        <v>2635</v>
      </c>
      <c r="F159" s="209" t="s">
        <v>2636</v>
      </c>
      <c r="G159" s="210" t="s">
        <v>448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160</v>
      </c>
      <c r="AT159" s="218" t="s">
        <v>155</v>
      </c>
      <c r="AU159" s="218" t="s">
        <v>77</v>
      </c>
      <c r="AY159" s="20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160</v>
      </c>
      <c r="BM159" s="218" t="s">
        <v>1157</v>
      </c>
    </row>
    <row r="160" s="2" customFormat="1">
      <c r="A160" s="41"/>
      <c r="B160" s="42"/>
      <c r="C160" s="43"/>
      <c r="D160" s="227" t="s">
        <v>2637</v>
      </c>
      <c r="E160" s="43"/>
      <c r="F160" s="284" t="s">
        <v>2638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2637</v>
      </c>
      <c r="AU160" s="20" t="s">
        <v>77</v>
      </c>
    </row>
    <row r="161" s="2" customFormat="1" ht="16.5" customHeight="1">
      <c r="A161" s="41"/>
      <c r="B161" s="42"/>
      <c r="C161" s="207" t="s">
        <v>743</v>
      </c>
      <c r="D161" s="207" t="s">
        <v>155</v>
      </c>
      <c r="E161" s="208" t="s">
        <v>2639</v>
      </c>
      <c r="F161" s="209" t="s">
        <v>2640</v>
      </c>
      <c r="G161" s="210" t="s">
        <v>448</v>
      </c>
      <c r="H161" s="211">
        <v>1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160</v>
      </c>
      <c r="AT161" s="218" t="s">
        <v>155</v>
      </c>
      <c r="AU161" s="218" t="s">
        <v>77</v>
      </c>
      <c r="AY161" s="20" t="s">
        <v>153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160</v>
      </c>
      <c r="BM161" s="218" t="s">
        <v>1169</v>
      </c>
    </row>
    <row r="162" s="2" customFormat="1" ht="16.5" customHeight="1">
      <c r="A162" s="41"/>
      <c r="B162" s="42"/>
      <c r="C162" s="207" t="s">
        <v>748</v>
      </c>
      <c r="D162" s="207" t="s">
        <v>155</v>
      </c>
      <c r="E162" s="208" t="s">
        <v>2641</v>
      </c>
      <c r="F162" s="209" t="s">
        <v>2642</v>
      </c>
      <c r="G162" s="210" t="s">
        <v>448</v>
      </c>
      <c r="H162" s="211">
        <v>1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160</v>
      </c>
      <c r="AT162" s="218" t="s">
        <v>155</v>
      </c>
      <c r="AU162" s="218" t="s">
        <v>77</v>
      </c>
      <c r="AY162" s="20" t="s">
        <v>153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160</v>
      </c>
      <c r="BM162" s="218" t="s">
        <v>1178</v>
      </c>
    </row>
    <row r="163" s="2" customFormat="1" ht="16.5" customHeight="1">
      <c r="A163" s="41"/>
      <c r="B163" s="42"/>
      <c r="C163" s="207" t="s">
        <v>754</v>
      </c>
      <c r="D163" s="207" t="s">
        <v>155</v>
      </c>
      <c r="E163" s="208" t="s">
        <v>2643</v>
      </c>
      <c r="F163" s="209" t="s">
        <v>2644</v>
      </c>
      <c r="G163" s="210" t="s">
        <v>371</v>
      </c>
      <c r="H163" s="211">
        <v>10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40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160</v>
      </c>
      <c r="AT163" s="218" t="s">
        <v>155</v>
      </c>
      <c r="AU163" s="218" t="s">
        <v>77</v>
      </c>
      <c r="AY163" s="20" t="s">
        <v>153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160</v>
      </c>
      <c r="BM163" s="218" t="s">
        <v>1190</v>
      </c>
    </row>
    <row r="164" s="2" customFormat="1" ht="16.5" customHeight="1">
      <c r="A164" s="41"/>
      <c r="B164" s="42"/>
      <c r="C164" s="207" t="s">
        <v>769</v>
      </c>
      <c r="D164" s="207" t="s">
        <v>155</v>
      </c>
      <c r="E164" s="208" t="s">
        <v>2645</v>
      </c>
      <c r="F164" s="209" t="s">
        <v>2574</v>
      </c>
      <c r="G164" s="210" t="s">
        <v>448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160</v>
      </c>
      <c r="AT164" s="218" t="s">
        <v>155</v>
      </c>
      <c r="AU164" s="218" t="s">
        <v>77</v>
      </c>
      <c r="AY164" s="20" t="s">
        <v>153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160</v>
      </c>
      <c r="BM164" s="218" t="s">
        <v>1201</v>
      </c>
    </row>
    <row r="165" s="12" customFormat="1" ht="25.92" customHeight="1">
      <c r="A165" s="12"/>
      <c r="B165" s="191"/>
      <c r="C165" s="192"/>
      <c r="D165" s="193" t="s">
        <v>68</v>
      </c>
      <c r="E165" s="194" t="s">
        <v>2374</v>
      </c>
      <c r="F165" s="194" t="s">
        <v>2646</v>
      </c>
      <c r="G165" s="192"/>
      <c r="H165" s="192"/>
      <c r="I165" s="195"/>
      <c r="J165" s="196">
        <f>BK165</f>
        <v>0</v>
      </c>
      <c r="K165" s="192"/>
      <c r="L165" s="197"/>
      <c r="M165" s="198"/>
      <c r="N165" s="199"/>
      <c r="O165" s="199"/>
      <c r="P165" s="200">
        <f>SUM(P166:P171)</f>
        <v>0</v>
      </c>
      <c r="Q165" s="199"/>
      <c r="R165" s="200">
        <f>SUM(R166:R171)</f>
        <v>0</v>
      </c>
      <c r="S165" s="199"/>
      <c r="T165" s="201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77</v>
      </c>
      <c r="AT165" s="203" t="s">
        <v>68</v>
      </c>
      <c r="AU165" s="203" t="s">
        <v>69</v>
      </c>
      <c r="AY165" s="202" t="s">
        <v>153</v>
      </c>
      <c r="BK165" s="204">
        <f>SUM(BK166:BK171)</f>
        <v>0</v>
      </c>
    </row>
    <row r="166" s="2" customFormat="1" ht="16.5" customHeight="1">
      <c r="A166" s="41"/>
      <c r="B166" s="42"/>
      <c r="C166" s="207" t="s">
        <v>774</v>
      </c>
      <c r="D166" s="207" t="s">
        <v>155</v>
      </c>
      <c r="E166" s="208" t="s">
        <v>2647</v>
      </c>
      <c r="F166" s="209" t="s">
        <v>2648</v>
      </c>
      <c r="G166" s="210" t="s">
        <v>2649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40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160</v>
      </c>
      <c r="AT166" s="218" t="s">
        <v>155</v>
      </c>
      <c r="AU166" s="218" t="s">
        <v>77</v>
      </c>
      <c r="AY166" s="20" t="s">
        <v>153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77</v>
      </c>
      <c r="BK166" s="219">
        <f>ROUND(I166*H166,2)</f>
        <v>0</v>
      </c>
      <c r="BL166" s="20" t="s">
        <v>160</v>
      </c>
      <c r="BM166" s="218" t="s">
        <v>2650</v>
      </c>
    </row>
    <row r="167" s="2" customFormat="1" ht="16.5" customHeight="1">
      <c r="A167" s="41"/>
      <c r="B167" s="42"/>
      <c r="C167" s="207" t="s">
        <v>778</v>
      </c>
      <c r="D167" s="207" t="s">
        <v>155</v>
      </c>
      <c r="E167" s="208" t="s">
        <v>2651</v>
      </c>
      <c r="F167" s="209" t="s">
        <v>2652</v>
      </c>
      <c r="G167" s="210" t="s">
        <v>2649</v>
      </c>
      <c r="H167" s="211">
        <v>1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40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160</v>
      </c>
      <c r="AT167" s="218" t="s">
        <v>155</v>
      </c>
      <c r="AU167" s="218" t="s">
        <v>77</v>
      </c>
      <c r="AY167" s="20" t="s">
        <v>153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160</v>
      </c>
      <c r="BM167" s="218" t="s">
        <v>2653</v>
      </c>
    </row>
    <row r="168" s="2" customFormat="1" ht="16.5" customHeight="1">
      <c r="A168" s="41"/>
      <c r="B168" s="42"/>
      <c r="C168" s="207" t="s">
        <v>782</v>
      </c>
      <c r="D168" s="207" t="s">
        <v>155</v>
      </c>
      <c r="E168" s="208" t="s">
        <v>2654</v>
      </c>
      <c r="F168" s="209" t="s">
        <v>2655</v>
      </c>
      <c r="G168" s="210" t="s">
        <v>2649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160</v>
      </c>
      <c r="AT168" s="218" t="s">
        <v>155</v>
      </c>
      <c r="AU168" s="218" t="s">
        <v>77</v>
      </c>
      <c r="AY168" s="20" t="s">
        <v>153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160</v>
      </c>
      <c r="BM168" s="218" t="s">
        <v>2656</v>
      </c>
    </row>
    <row r="169" s="2" customFormat="1" ht="16.5" customHeight="1">
      <c r="A169" s="41"/>
      <c r="B169" s="42"/>
      <c r="C169" s="207" t="s">
        <v>786</v>
      </c>
      <c r="D169" s="207" t="s">
        <v>155</v>
      </c>
      <c r="E169" s="208" t="s">
        <v>2657</v>
      </c>
      <c r="F169" s="209" t="s">
        <v>2493</v>
      </c>
      <c r="G169" s="210" t="s">
        <v>2649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160</v>
      </c>
      <c r="AT169" s="218" t="s">
        <v>155</v>
      </c>
      <c r="AU169" s="218" t="s">
        <v>77</v>
      </c>
      <c r="AY169" s="20" t="s">
        <v>153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160</v>
      </c>
      <c r="BM169" s="218" t="s">
        <v>2658</v>
      </c>
    </row>
    <row r="170" s="2" customFormat="1" ht="16.5" customHeight="1">
      <c r="A170" s="41"/>
      <c r="B170" s="42"/>
      <c r="C170" s="207" t="s">
        <v>790</v>
      </c>
      <c r="D170" s="207" t="s">
        <v>155</v>
      </c>
      <c r="E170" s="208" t="s">
        <v>2659</v>
      </c>
      <c r="F170" s="209" t="s">
        <v>2660</v>
      </c>
      <c r="G170" s="210" t="s">
        <v>2649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160</v>
      </c>
      <c r="AT170" s="218" t="s">
        <v>155</v>
      </c>
      <c r="AU170" s="218" t="s">
        <v>77</v>
      </c>
      <c r="AY170" s="20" t="s">
        <v>153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160</v>
      </c>
      <c r="BM170" s="218" t="s">
        <v>2661</v>
      </c>
    </row>
    <row r="171" s="2" customFormat="1" ht="16.5" customHeight="1">
      <c r="A171" s="41"/>
      <c r="B171" s="42"/>
      <c r="C171" s="207" t="s">
        <v>794</v>
      </c>
      <c r="D171" s="207" t="s">
        <v>155</v>
      </c>
      <c r="E171" s="208" t="s">
        <v>2662</v>
      </c>
      <c r="F171" s="209" t="s">
        <v>2663</v>
      </c>
      <c r="G171" s="210" t="s">
        <v>2649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79" t="s">
        <v>19</v>
      </c>
      <c r="N171" s="280" t="s">
        <v>40</v>
      </c>
      <c r="O171" s="281"/>
      <c r="P171" s="282">
        <f>O171*H171</f>
        <v>0</v>
      </c>
      <c r="Q171" s="282">
        <v>0</v>
      </c>
      <c r="R171" s="282">
        <f>Q171*H171</f>
        <v>0</v>
      </c>
      <c r="S171" s="282">
        <v>0</v>
      </c>
      <c r="T171" s="283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160</v>
      </c>
      <c r="AT171" s="218" t="s">
        <v>155</v>
      </c>
      <c r="AU171" s="218" t="s">
        <v>77</v>
      </c>
      <c r="AY171" s="20" t="s">
        <v>153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160</v>
      </c>
      <c r="BM171" s="218" t="s">
        <v>2664</v>
      </c>
    </row>
    <row r="172" s="2" customFormat="1" ht="6.96" customHeight="1">
      <c r="A172" s="41"/>
      <c r="B172" s="62"/>
      <c r="C172" s="63"/>
      <c r="D172" s="63"/>
      <c r="E172" s="63"/>
      <c r="F172" s="63"/>
      <c r="G172" s="63"/>
      <c r="H172" s="63"/>
      <c r="I172" s="63"/>
      <c r="J172" s="63"/>
      <c r="K172" s="63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IlXKDeU0IQKj9Ut5FiaHyuTjuAdNr4WBheoCJkx5+qIvEPDPOvdbl/tgUMM1bhqbDZ/m7cSwsZE5wYso38rOOQ==" hashValue="wNTWs31ZCjEzjNj6/HvlU7yLLVIDaDFBy3xQPRdHgdIHy4UvBHjFDpv2Q/wuwS+SqJfLBVGn7LN001nVzbt+zg==" algorithmName="SHA-512" password="CC35"/>
  <autoFilter ref="C85:K17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- rekonstrukce budovy předmostí čp 50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2665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ROUND((SUM(BE83:BE131)),  2)</f>
        <v>0</v>
      </c>
      <c r="G33" s="41"/>
      <c r="H33" s="41"/>
      <c r="I33" s="151">
        <v>0.20999999999999999</v>
      </c>
      <c r="J33" s="150">
        <f>ROUND(((SUM(BE83:BE131))*I33),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ROUND((SUM(BF83:BF131)),  2)</f>
        <v>0</v>
      </c>
      <c r="G34" s="41"/>
      <c r="H34" s="41"/>
      <c r="I34" s="151">
        <v>0.12</v>
      </c>
      <c r="J34" s="150">
        <f>ROUND(((SUM(BF83:BF131))*I34),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ROUND((SUM(BG83:BG131)),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ROUND((SUM(BH83:BH131)),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ROUND((SUM(BI83:BI131)),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- rekonstrukce budovy předmostí čp 50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Strukturovaná kabeláž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2666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2667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2668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2669</v>
      </c>
      <c r="E63" s="177"/>
      <c r="F63" s="177"/>
      <c r="G63" s="177"/>
      <c r="H63" s="177"/>
      <c r="I63" s="177"/>
      <c r="J63" s="178">
        <f>J122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138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Ústí nad Labem - rekonstrukce budovy předmostí čp 50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105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04 - Strukturovaná kabeláž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1. 12. 2024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30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28</v>
      </c>
      <c r="D80" s="43"/>
      <c r="E80" s="43"/>
      <c r="F80" s="30" t="str">
        <f>IF(E18="","",E18)</f>
        <v>Vyplň údaj</v>
      </c>
      <c r="G80" s="43"/>
      <c r="H80" s="43"/>
      <c r="I80" s="35" t="s">
        <v>32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139</v>
      </c>
      <c r="D82" s="183" t="s">
        <v>54</v>
      </c>
      <c r="E82" s="183" t="s">
        <v>50</v>
      </c>
      <c r="F82" s="183" t="s">
        <v>51</v>
      </c>
      <c r="G82" s="183" t="s">
        <v>140</v>
      </c>
      <c r="H82" s="183" t="s">
        <v>141</v>
      </c>
      <c r="I82" s="183" t="s">
        <v>142</v>
      </c>
      <c r="J82" s="183" t="s">
        <v>109</v>
      </c>
      <c r="K82" s="184" t="s">
        <v>143</v>
      </c>
      <c r="L82" s="185"/>
      <c r="M82" s="95" t="s">
        <v>19</v>
      </c>
      <c r="N82" s="96" t="s">
        <v>39</v>
      </c>
      <c r="O82" s="96" t="s">
        <v>144</v>
      </c>
      <c r="P82" s="96" t="s">
        <v>145</v>
      </c>
      <c r="Q82" s="96" t="s">
        <v>146</v>
      </c>
      <c r="R82" s="96" t="s">
        <v>147</v>
      </c>
      <c r="S82" s="96" t="s">
        <v>148</v>
      </c>
      <c r="T82" s="97" t="s">
        <v>149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150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68</v>
      </c>
      <c r="AU83" s="20" t="s">
        <v>110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68</v>
      </c>
      <c r="E84" s="194" t="s">
        <v>151</v>
      </c>
      <c r="F84" s="194" t="s">
        <v>151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P85+P105+P122</f>
        <v>0</v>
      </c>
      <c r="Q84" s="199"/>
      <c r="R84" s="200">
        <f>R85+R105+R122</f>
        <v>0</v>
      </c>
      <c r="S84" s="199"/>
      <c r="T84" s="201">
        <f>T85+T105+T122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69</v>
      </c>
      <c r="AY84" s="202" t="s">
        <v>153</v>
      </c>
      <c r="BK84" s="204">
        <f>BK85+BK105+BK122</f>
        <v>0</v>
      </c>
    </row>
    <row r="85" s="12" customFormat="1" ht="22.8" customHeight="1">
      <c r="A85" s="12"/>
      <c r="B85" s="191"/>
      <c r="C85" s="192"/>
      <c r="D85" s="193" t="s">
        <v>68</v>
      </c>
      <c r="E85" s="205" t="s">
        <v>2670</v>
      </c>
      <c r="F85" s="205" t="s">
        <v>2671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SUM(P86:P104)</f>
        <v>0</v>
      </c>
      <c r="Q85" s="199"/>
      <c r="R85" s="200">
        <f>SUM(R86:R104)</f>
        <v>0</v>
      </c>
      <c r="S85" s="199"/>
      <c r="T85" s="201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77</v>
      </c>
      <c r="AT85" s="203" t="s">
        <v>68</v>
      </c>
      <c r="AU85" s="203" t="s">
        <v>77</v>
      </c>
      <c r="AY85" s="202" t="s">
        <v>153</v>
      </c>
      <c r="BK85" s="204">
        <f>SUM(BK86:BK104)</f>
        <v>0</v>
      </c>
    </row>
    <row r="86" s="2" customFormat="1" ht="16.5" customHeight="1">
      <c r="A86" s="41"/>
      <c r="B86" s="42"/>
      <c r="C86" s="207" t="s">
        <v>77</v>
      </c>
      <c r="D86" s="207" t="s">
        <v>155</v>
      </c>
      <c r="E86" s="208" t="s">
        <v>2672</v>
      </c>
      <c r="F86" s="209" t="s">
        <v>2673</v>
      </c>
      <c r="G86" s="210" t="s">
        <v>448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160</v>
      </c>
      <c r="AT86" s="218" t="s">
        <v>155</v>
      </c>
      <c r="AU86" s="218" t="s">
        <v>79</v>
      </c>
      <c r="AY86" s="20" t="s">
        <v>153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160</v>
      </c>
      <c r="BM86" s="218" t="s">
        <v>79</v>
      </c>
    </row>
    <row r="87" s="2" customFormat="1" ht="16.5" customHeight="1">
      <c r="A87" s="41"/>
      <c r="B87" s="42"/>
      <c r="C87" s="207" t="s">
        <v>79</v>
      </c>
      <c r="D87" s="207" t="s">
        <v>155</v>
      </c>
      <c r="E87" s="208" t="s">
        <v>2674</v>
      </c>
      <c r="F87" s="209" t="s">
        <v>2675</v>
      </c>
      <c r="G87" s="210" t="s">
        <v>448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160</v>
      </c>
      <c r="AT87" s="218" t="s">
        <v>155</v>
      </c>
      <c r="AU87" s="218" t="s">
        <v>79</v>
      </c>
      <c r="AY87" s="20" t="s">
        <v>153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160</v>
      </c>
      <c r="BM87" s="218" t="s">
        <v>160</v>
      </c>
    </row>
    <row r="88" s="2" customFormat="1" ht="16.5" customHeight="1">
      <c r="A88" s="41"/>
      <c r="B88" s="42"/>
      <c r="C88" s="207" t="s">
        <v>173</v>
      </c>
      <c r="D88" s="207" t="s">
        <v>155</v>
      </c>
      <c r="E88" s="208" t="s">
        <v>2676</v>
      </c>
      <c r="F88" s="209" t="s">
        <v>2677</v>
      </c>
      <c r="G88" s="210" t="s">
        <v>448</v>
      </c>
      <c r="H88" s="211">
        <v>8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160</v>
      </c>
      <c r="AT88" s="218" t="s">
        <v>155</v>
      </c>
      <c r="AU88" s="218" t="s">
        <v>79</v>
      </c>
      <c r="AY88" s="20" t="s">
        <v>153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160</v>
      </c>
      <c r="BM88" s="218" t="s">
        <v>192</v>
      </c>
    </row>
    <row r="89" s="2" customFormat="1" ht="16.5" customHeight="1">
      <c r="A89" s="41"/>
      <c r="B89" s="42"/>
      <c r="C89" s="207" t="s">
        <v>160</v>
      </c>
      <c r="D89" s="207" t="s">
        <v>155</v>
      </c>
      <c r="E89" s="208" t="s">
        <v>2678</v>
      </c>
      <c r="F89" s="209" t="s">
        <v>2679</v>
      </c>
      <c r="G89" s="210" t="s">
        <v>448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160</v>
      </c>
      <c r="AT89" s="218" t="s">
        <v>155</v>
      </c>
      <c r="AU89" s="218" t="s">
        <v>79</v>
      </c>
      <c r="AY89" s="20" t="s">
        <v>153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160</v>
      </c>
      <c r="BM89" s="218" t="s">
        <v>203</v>
      </c>
    </row>
    <row r="90" s="2" customFormat="1" ht="21.75" customHeight="1">
      <c r="A90" s="41"/>
      <c r="B90" s="42"/>
      <c r="C90" s="207" t="s">
        <v>186</v>
      </c>
      <c r="D90" s="207" t="s">
        <v>155</v>
      </c>
      <c r="E90" s="208" t="s">
        <v>2680</v>
      </c>
      <c r="F90" s="209" t="s">
        <v>2681</v>
      </c>
      <c r="G90" s="210" t="s">
        <v>448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160</v>
      </c>
      <c r="AT90" s="218" t="s">
        <v>155</v>
      </c>
      <c r="AU90" s="218" t="s">
        <v>79</v>
      </c>
      <c r="AY90" s="20" t="s">
        <v>153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160</v>
      </c>
      <c r="BM90" s="218" t="s">
        <v>216</v>
      </c>
    </row>
    <row r="91" s="2" customFormat="1" ht="16.5" customHeight="1">
      <c r="A91" s="41"/>
      <c r="B91" s="42"/>
      <c r="C91" s="207" t="s">
        <v>192</v>
      </c>
      <c r="D91" s="207" t="s">
        <v>155</v>
      </c>
      <c r="E91" s="208" t="s">
        <v>2682</v>
      </c>
      <c r="F91" s="209" t="s">
        <v>2683</v>
      </c>
      <c r="G91" s="210" t="s">
        <v>448</v>
      </c>
      <c r="H91" s="211">
        <v>12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79</v>
      </c>
      <c r="AY91" s="20" t="s">
        <v>153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160</v>
      </c>
      <c r="BM91" s="218" t="s">
        <v>8</v>
      </c>
    </row>
    <row r="92" s="2" customFormat="1" ht="16.5" customHeight="1">
      <c r="A92" s="41"/>
      <c r="B92" s="42"/>
      <c r="C92" s="207" t="s">
        <v>199</v>
      </c>
      <c r="D92" s="207" t="s">
        <v>155</v>
      </c>
      <c r="E92" s="208" t="s">
        <v>2684</v>
      </c>
      <c r="F92" s="209" t="s">
        <v>2685</v>
      </c>
      <c r="G92" s="210" t="s">
        <v>448</v>
      </c>
      <c r="H92" s="211">
        <v>2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160</v>
      </c>
      <c r="AT92" s="218" t="s">
        <v>155</v>
      </c>
      <c r="AU92" s="218" t="s">
        <v>79</v>
      </c>
      <c r="AY92" s="20" t="s">
        <v>153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160</v>
      </c>
      <c r="BM92" s="218" t="s">
        <v>241</v>
      </c>
    </row>
    <row r="93" s="2" customFormat="1" ht="16.5" customHeight="1">
      <c r="A93" s="41"/>
      <c r="B93" s="42"/>
      <c r="C93" s="207" t="s">
        <v>203</v>
      </c>
      <c r="D93" s="207" t="s">
        <v>155</v>
      </c>
      <c r="E93" s="208" t="s">
        <v>2686</v>
      </c>
      <c r="F93" s="209" t="s">
        <v>2687</v>
      </c>
      <c r="G93" s="210" t="s">
        <v>1160</v>
      </c>
      <c r="H93" s="211">
        <v>2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160</v>
      </c>
      <c r="AT93" s="218" t="s">
        <v>155</v>
      </c>
      <c r="AU93" s="218" t="s">
        <v>79</v>
      </c>
      <c r="AY93" s="20" t="s">
        <v>153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160</v>
      </c>
      <c r="BM93" s="218" t="s">
        <v>252</v>
      </c>
    </row>
    <row r="94" s="2" customFormat="1" ht="16.5" customHeight="1">
      <c r="A94" s="41"/>
      <c r="B94" s="42"/>
      <c r="C94" s="207" t="s">
        <v>207</v>
      </c>
      <c r="D94" s="207" t="s">
        <v>155</v>
      </c>
      <c r="E94" s="208" t="s">
        <v>2688</v>
      </c>
      <c r="F94" s="209" t="s">
        <v>2689</v>
      </c>
      <c r="G94" s="210" t="s">
        <v>448</v>
      </c>
      <c r="H94" s="211">
        <v>90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79</v>
      </c>
      <c r="AY94" s="20" t="s">
        <v>153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160</v>
      </c>
      <c r="BM94" s="218" t="s">
        <v>265</v>
      </c>
    </row>
    <row r="95" s="2" customFormat="1" ht="16.5" customHeight="1">
      <c r="A95" s="41"/>
      <c r="B95" s="42"/>
      <c r="C95" s="207" t="s">
        <v>216</v>
      </c>
      <c r="D95" s="207" t="s">
        <v>155</v>
      </c>
      <c r="E95" s="208" t="s">
        <v>2690</v>
      </c>
      <c r="F95" s="209" t="s">
        <v>2691</v>
      </c>
      <c r="G95" s="210" t="s">
        <v>448</v>
      </c>
      <c r="H95" s="211">
        <v>90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160</v>
      </c>
      <c r="AT95" s="218" t="s">
        <v>155</v>
      </c>
      <c r="AU95" s="218" t="s">
        <v>79</v>
      </c>
      <c r="AY95" s="20" t="s">
        <v>153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160</v>
      </c>
      <c r="BM95" s="218" t="s">
        <v>283</v>
      </c>
    </row>
    <row r="96" s="2" customFormat="1" ht="16.5" customHeight="1">
      <c r="A96" s="41"/>
      <c r="B96" s="42"/>
      <c r="C96" s="207" t="s">
        <v>222</v>
      </c>
      <c r="D96" s="207" t="s">
        <v>155</v>
      </c>
      <c r="E96" s="208" t="s">
        <v>2692</v>
      </c>
      <c r="F96" s="209" t="s">
        <v>2693</v>
      </c>
      <c r="G96" s="210" t="s">
        <v>448</v>
      </c>
      <c r="H96" s="211">
        <v>24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160</v>
      </c>
      <c r="AT96" s="218" t="s">
        <v>155</v>
      </c>
      <c r="AU96" s="218" t="s">
        <v>79</v>
      </c>
      <c r="AY96" s="20" t="s">
        <v>153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160</v>
      </c>
      <c r="BM96" s="218" t="s">
        <v>306</v>
      </c>
    </row>
    <row r="97" s="2" customFormat="1" ht="16.5" customHeight="1">
      <c r="A97" s="41"/>
      <c r="B97" s="42"/>
      <c r="C97" s="207" t="s">
        <v>8</v>
      </c>
      <c r="D97" s="207" t="s">
        <v>155</v>
      </c>
      <c r="E97" s="208" t="s">
        <v>2694</v>
      </c>
      <c r="F97" s="209" t="s">
        <v>2695</v>
      </c>
      <c r="G97" s="210" t="s">
        <v>448</v>
      </c>
      <c r="H97" s="211">
        <v>3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160</v>
      </c>
      <c r="AT97" s="218" t="s">
        <v>155</v>
      </c>
      <c r="AU97" s="218" t="s">
        <v>79</v>
      </c>
      <c r="AY97" s="20" t="s">
        <v>153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160</v>
      </c>
      <c r="BM97" s="218" t="s">
        <v>328</v>
      </c>
    </row>
    <row r="98" s="2" customFormat="1" ht="16.5" customHeight="1">
      <c r="A98" s="41"/>
      <c r="B98" s="42"/>
      <c r="C98" s="207" t="s">
        <v>236</v>
      </c>
      <c r="D98" s="207" t="s">
        <v>155</v>
      </c>
      <c r="E98" s="208" t="s">
        <v>2696</v>
      </c>
      <c r="F98" s="209" t="s">
        <v>2697</v>
      </c>
      <c r="G98" s="210" t="s">
        <v>448</v>
      </c>
      <c r="H98" s="211">
        <v>75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79</v>
      </c>
      <c r="AY98" s="20" t="s">
        <v>153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160</v>
      </c>
      <c r="BM98" s="218" t="s">
        <v>341</v>
      </c>
    </row>
    <row r="99" s="2" customFormat="1" ht="24.15" customHeight="1">
      <c r="A99" s="41"/>
      <c r="B99" s="42"/>
      <c r="C99" s="207" t="s">
        <v>241</v>
      </c>
      <c r="D99" s="207" t="s">
        <v>155</v>
      </c>
      <c r="E99" s="208" t="s">
        <v>2698</v>
      </c>
      <c r="F99" s="209" t="s">
        <v>2699</v>
      </c>
      <c r="G99" s="210" t="s">
        <v>448</v>
      </c>
      <c r="H99" s="211">
        <v>5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160</v>
      </c>
      <c r="AT99" s="218" t="s">
        <v>155</v>
      </c>
      <c r="AU99" s="218" t="s">
        <v>79</v>
      </c>
      <c r="AY99" s="20" t="s">
        <v>153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160</v>
      </c>
      <c r="BM99" s="218" t="s">
        <v>368</v>
      </c>
    </row>
    <row r="100" s="2" customFormat="1" ht="24.15" customHeight="1">
      <c r="A100" s="41"/>
      <c r="B100" s="42"/>
      <c r="C100" s="207" t="s">
        <v>246</v>
      </c>
      <c r="D100" s="207" t="s">
        <v>155</v>
      </c>
      <c r="E100" s="208" t="s">
        <v>2700</v>
      </c>
      <c r="F100" s="209" t="s">
        <v>2701</v>
      </c>
      <c r="G100" s="210" t="s">
        <v>448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79</v>
      </c>
      <c r="AY100" s="20" t="s">
        <v>153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160</v>
      </c>
      <c r="BM100" s="218" t="s">
        <v>383</v>
      </c>
    </row>
    <row r="101" s="2" customFormat="1" ht="16.5" customHeight="1">
      <c r="A101" s="41"/>
      <c r="B101" s="42"/>
      <c r="C101" s="207" t="s">
        <v>252</v>
      </c>
      <c r="D101" s="207" t="s">
        <v>155</v>
      </c>
      <c r="E101" s="208" t="s">
        <v>2702</v>
      </c>
      <c r="F101" s="209" t="s">
        <v>2703</v>
      </c>
      <c r="G101" s="210" t="s">
        <v>448</v>
      </c>
      <c r="H101" s="211">
        <v>10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79</v>
      </c>
      <c r="AY101" s="20" t="s">
        <v>153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160</v>
      </c>
      <c r="BM101" s="218" t="s">
        <v>403</v>
      </c>
    </row>
    <row r="102" s="2" customFormat="1" ht="16.5" customHeight="1">
      <c r="A102" s="41"/>
      <c r="B102" s="42"/>
      <c r="C102" s="207" t="s">
        <v>258</v>
      </c>
      <c r="D102" s="207" t="s">
        <v>155</v>
      </c>
      <c r="E102" s="208" t="s">
        <v>2704</v>
      </c>
      <c r="F102" s="209" t="s">
        <v>2705</v>
      </c>
      <c r="G102" s="210" t="s">
        <v>2345</v>
      </c>
      <c r="H102" s="211">
        <v>25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160</v>
      </c>
      <c r="AT102" s="218" t="s">
        <v>155</v>
      </c>
      <c r="AU102" s="218" t="s">
        <v>79</v>
      </c>
      <c r="AY102" s="20" t="s">
        <v>153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160</v>
      </c>
      <c r="BM102" s="218" t="s">
        <v>422</v>
      </c>
    </row>
    <row r="103" s="2" customFormat="1" ht="24.15" customHeight="1">
      <c r="A103" s="41"/>
      <c r="B103" s="42"/>
      <c r="C103" s="207" t="s">
        <v>265</v>
      </c>
      <c r="D103" s="207" t="s">
        <v>155</v>
      </c>
      <c r="E103" s="208" t="s">
        <v>2706</v>
      </c>
      <c r="F103" s="209" t="s">
        <v>2707</v>
      </c>
      <c r="G103" s="210" t="s">
        <v>448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160</v>
      </c>
      <c r="AT103" s="218" t="s">
        <v>155</v>
      </c>
      <c r="AU103" s="218" t="s">
        <v>79</v>
      </c>
      <c r="AY103" s="20" t="s">
        <v>153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160</v>
      </c>
      <c r="BM103" s="218" t="s">
        <v>439</v>
      </c>
    </row>
    <row r="104" s="2" customFormat="1" ht="16.5" customHeight="1">
      <c r="A104" s="41"/>
      <c r="B104" s="42"/>
      <c r="C104" s="207" t="s">
        <v>277</v>
      </c>
      <c r="D104" s="207" t="s">
        <v>155</v>
      </c>
      <c r="E104" s="208" t="s">
        <v>2708</v>
      </c>
      <c r="F104" s="209" t="s">
        <v>2709</v>
      </c>
      <c r="G104" s="210" t="s">
        <v>448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160</v>
      </c>
      <c r="AT104" s="218" t="s">
        <v>155</v>
      </c>
      <c r="AU104" s="218" t="s">
        <v>79</v>
      </c>
      <c r="AY104" s="20" t="s">
        <v>153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160</v>
      </c>
      <c r="BM104" s="218" t="s">
        <v>452</v>
      </c>
    </row>
    <row r="105" s="12" customFormat="1" ht="22.8" customHeight="1">
      <c r="A105" s="12"/>
      <c r="B105" s="191"/>
      <c r="C105" s="192"/>
      <c r="D105" s="193" t="s">
        <v>68</v>
      </c>
      <c r="E105" s="205" t="s">
        <v>2710</v>
      </c>
      <c r="F105" s="205" t="s">
        <v>2711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SUM(P106:P121)</f>
        <v>0</v>
      </c>
      <c r="Q105" s="199"/>
      <c r="R105" s="200">
        <f>SUM(R106:R121)</f>
        <v>0</v>
      </c>
      <c r="S105" s="199"/>
      <c r="T105" s="201">
        <f>SUM(T106:T121)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77</v>
      </c>
      <c r="AT105" s="203" t="s">
        <v>68</v>
      </c>
      <c r="AU105" s="203" t="s">
        <v>77</v>
      </c>
      <c r="AY105" s="202" t="s">
        <v>153</v>
      </c>
      <c r="BK105" s="204">
        <f>SUM(BK106:BK121)</f>
        <v>0</v>
      </c>
    </row>
    <row r="106" s="2" customFormat="1" ht="16.5" customHeight="1">
      <c r="A106" s="41"/>
      <c r="B106" s="42"/>
      <c r="C106" s="207" t="s">
        <v>283</v>
      </c>
      <c r="D106" s="207" t="s">
        <v>155</v>
      </c>
      <c r="E106" s="208" t="s">
        <v>2712</v>
      </c>
      <c r="F106" s="209" t="s">
        <v>2713</v>
      </c>
      <c r="G106" s="210" t="s">
        <v>371</v>
      </c>
      <c r="H106" s="211">
        <v>10382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160</v>
      </c>
      <c r="AT106" s="218" t="s">
        <v>155</v>
      </c>
      <c r="AU106" s="218" t="s">
        <v>79</v>
      </c>
      <c r="AY106" s="20" t="s">
        <v>153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160</v>
      </c>
      <c r="BM106" s="218" t="s">
        <v>467</v>
      </c>
    </row>
    <row r="107" s="2" customFormat="1" ht="16.5" customHeight="1">
      <c r="A107" s="41"/>
      <c r="B107" s="42"/>
      <c r="C107" s="207" t="s">
        <v>7</v>
      </c>
      <c r="D107" s="207" t="s">
        <v>155</v>
      </c>
      <c r="E107" s="208" t="s">
        <v>2714</v>
      </c>
      <c r="F107" s="209" t="s">
        <v>2715</v>
      </c>
      <c r="G107" s="210" t="s">
        <v>371</v>
      </c>
      <c r="H107" s="211">
        <v>73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160</v>
      </c>
      <c r="AT107" s="218" t="s">
        <v>155</v>
      </c>
      <c r="AU107" s="218" t="s">
        <v>79</v>
      </c>
      <c r="AY107" s="20" t="s">
        <v>153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160</v>
      </c>
      <c r="BM107" s="218" t="s">
        <v>480</v>
      </c>
    </row>
    <row r="108" s="2" customFormat="1" ht="16.5" customHeight="1">
      <c r="A108" s="41"/>
      <c r="B108" s="42"/>
      <c r="C108" s="207" t="s">
        <v>306</v>
      </c>
      <c r="D108" s="207" t="s">
        <v>155</v>
      </c>
      <c r="E108" s="208" t="s">
        <v>2716</v>
      </c>
      <c r="F108" s="209" t="s">
        <v>2717</v>
      </c>
      <c r="G108" s="210" t="s">
        <v>371</v>
      </c>
      <c r="H108" s="211">
        <v>65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160</v>
      </c>
      <c r="AT108" s="218" t="s">
        <v>155</v>
      </c>
      <c r="AU108" s="218" t="s">
        <v>79</v>
      </c>
      <c r="AY108" s="20" t="s">
        <v>153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160</v>
      </c>
      <c r="BM108" s="218" t="s">
        <v>490</v>
      </c>
    </row>
    <row r="109" s="2" customFormat="1" ht="16.5" customHeight="1">
      <c r="A109" s="41"/>
      <c r="B109" s="42"/>
      <c r="C109" s="207" t="s">
        <v>312</v>
      </c>
      <c r="D109" s="207" t="s">
        <v>155</v>
      </c>
      <c r="E109" s="208" t="s">
        <v>2718</v>
      </c>
      <c r="F109" s="209" t="s">
        <v>2719</v>
      </c>
      <c r="G109" s="210" t="s">
        <v>371</v>
      </c>
      <c r="H109" s="211">
        <v>350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160</v>
      </c>
      <c r="AT109" s="218" t="s">
        <v>155</v>
      </c>
      <c r="AU109" s="218" t="s">
        <v>79</v>
      </c>
      <c r="AY109" s="20" t="s">
        <v>153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160</v>
      </c>
      <c r="BM109" s="218" t="s">
        <v>500</v>
      </c>
    </row>
    <row r="110" s="2" customFormat="1" ht="16.5" customHeight="1">
      <c r="A110" s="41"/>
      <c r="B110" s="42"/>
      <c r="C110" s="207" t="s">
        <v>328</v>
      </c>
      <c r="D110" s="207" t="s">
        <v>155</v>
      </c>
      <c r="E110" s="208" t="s">
        <v>2720</v>
      </c>
      <c r="F110" s="209" t="s">
        <v>2721</v>
      </c>
      <c r="G110" s="210" t="s">
        <v>371</v>
      </c>
      <c r="H110" s="211">
        <v>150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160</v>
      </c>
      <c r="AT110" s="218" t="s">
        <v>155</v>
      </c>
      <c r="AU110" s="218" t="s">
        <v>79</v>
      </c>
      <c r="AY110" s="20" t="s">
        <v>153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160</v>
      </c>
      <c r="BM110" s="218" t="s">
        <v>516</v>
      </c>
    </row>
    <row r="111" s="2" customFormat="1" ht="16.5" customHeight="1">
      <c r="A111" s="41"/>
      <c r="B111" s="42"/>
      <c r="C111" s="207" t="s">
        <v>335</v>
      </c>
      <c r="D111" s="207" t="s">
        <v>155</v>
      </c>
      <c r="E111" s="208" t="s">
        <v>2722</v>
      </c>
      <c r="F111" s="209" t="s">
        <v>2723</v>
      </c>
      <c r="G111" s="210" t="s">
        <v>371</v>
      </c>
      <c r="H111" s="211">
        <v>50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79</v>
      </c>
      <c r="AY111" s="20" t="s">
        <v>153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160</v>
      </c>
      <c r="BM111" s="218" t="s">
        <v>526</v>
      </c>
    </row>
    <row r="112" s="2" customFormat="1" ht="16.5" customHeight="1">
      <c r="A112" s="41"/>
      <c r="B112" s="42"/>
      <c r="C112" s="207" t="s">
        <v>341</v>
      </c>
      <c r="D112" s="207" t="s">
        <v>155</v>
      </c>
      <c r="E112" s="208" t="s">
        <v>2724</v>
      </c>
      <c r="F112" s="209" t="s">
        <v>2725</v>
      </c>
      <c r="G112" s="210" t="s">
        <v>371</v>
      </c>
      <c r="H112" s="211">
        <v>85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160</v>
      </c>
      <c r="AT112" s="218" t="s">
        <v>155</v>
      </c>
      <c r="AU112" s="218" t="s">
        <v>79</v>
      </c>
      <c r="AY112" s="20" t="s">
        <v>153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160</v>
      </c>
      <c r="BM112" s="218" t="s">
        <v>632</v>
      </c>
    </row>
    <row r="113" s="2" customFormat="1" ht="16.5" customHeight="1">
      <c r="A113" s="41"/>
      <c r="B113" s="42"/>
      <c r="C113" s="207" t="s">
        <v>354</v>
      </c>
      <c r="D113" s="207" t="s">
        <v>155</v>
      </c>
      <c r="E113" s="208" t="s">
        <v>2726</v>
      </c>
      <c r="F113" s="209" t="s">
        <v>2727</v>
      </c>
      <c r="G113" s="210" t="s">
        <v>371</v>
      </c>
      <c r="H113" s="211">
        <v>105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160</v>
      </c>
      <c r="AT113" s="218" t="s">
        <v>155</v>
      </c>
      <c r="AU113" s="218" t="s">
        <v>79</v>
      </c>
      <c r="AY113" s="20" t="s">
        <v>153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160</v>
      </c>
      <c r="BM113" s="218" t="s">
        <v>642</v>
      </c>
    </row>
    <row r="114" s="2" customFormat="1" ht="24.15" customHeight="1">
      <c r="A114" s="41"/>
      <c r="B114" s="42"/>
      <c r="C114" s="207" t="s">
        <v>368</v>
      </c>
      <c r="D114" s="207" t="s">
        <v>155</v>
      </c>
      <c r="E114" s="208" t="s">
        <v>2728</v>
      </c>
      <c r="F114" s="209" t="s">
        <v>2729</v>
      </c>
      <c r="G114" s="210" t="s">
        <v>448</v>
      </c>
      <c r="H114" s="211">
        <v>81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79</v>
      </c>
      <c r="AY114" s="20" t="s">
        <v>153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160</v>
      </c>
      <c r="BM114" s="218" t="s">
        <v>656</v>
      </c>
    </row>
    <row r="115" s="2" customFormat="1" ht="24.15" customHeight="1">
      <c r="A115" s="41"/>
      <c r="B115" s="42"/>
      <c r="C115" s="207" t="s">
        <v>377</v>
      </c>
      <c r="D115" s="207" t="s">
        <v>155</v>
      </c>
      <c r="E115" s="208" t="s">
        <v>2730</v>
      </c>
      <c r="F115" s="209" t="s">
        <v>2731</v>
      </c>
      <c r="G115" s="210" t="s">
        <v>448</v>
      </c>
      <c r="H115" s="211">
        <v>12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160</v>
      </c>
      <c r="AT115" s="218" t="s">
        <v>155</v>
      </c>
      <c r="AU115" s="218" t="s">
        <v>79</v>
      </c>
      <c r="AY115" s="20" t="s">
        <v>153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160</v>
      </c>
      <c r="BM115" s="218" t="s">
        <v>676</v>
      </c>
    </row>
    <row r="116" s="2" customFormat="1" ht="24.15" customHeight="1">
      <c r="A116" s="41"/>
      <c r="B116" s="42"/>
      <c r="C116" s="207" t="s">
        <v>383</v>
      </c>
      <c r="D116" s="207" t="s">
        <v>155</v>
      </c>
      <c r="E116" s="208" t="s">
        <v>2732</v>
      </c>
      <c r="F116" s="209" t="s">
        <v>2733</v>
      </c>
      <c r="G116" s="210" t="s">
        <v>448</v>
      </c>
      <c r="H116" s="211">
        <v>4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160</v>
      </c>
      <c r="AT116" s="218" t="s">
        <v>155</v>
      </c>
      <c r="AU116" s="218" t="s">
        <v>79</v>
      </c>
      <c r="AY116" s="20" t="s">
        <v>153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160</v>
      </c>
      <c r="BM116" s="218" t="s">
        <v>686</v>
      </c>
    </row>
    <row r="117" s="2" customFormat="1" ht="16.5" customHeight="1">
      <c r="A117" s="41"/>
      <c r="B117" s="42"/>
      <c r="C117" s="207" t="s">
        <v>394</v>
      </c>
      <c r="D117" s="207" t="s">
        <v>155</v>
      </c>
      <c r="E117" s="208" t="s">
        <v>2734</v>
      </c>
      <c r="F117" s="209" t="s">
        <v>2735</v>
      </c>
      <c r="G117" s="210" t="s">
        <v>371</v>
      </c>
      <c r="H117" s="211">
        <v>250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160</v>
      </c>
      <c r="AT117" s="218" t="s">
        <v>155</v>
      </c>
      <c r="AU117" s="218" t="s">
        <v>79</v>
      </c>
      <c r="AY117" s="20" t="s">
        <v>153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160</v>
      </c>
      <c r="BM117" s="218" t="s">
        <v>701</v>
      </c>
    </row>
    <row r="118" s="2" customFormat="1" ht="16.5" customHeight="1">
      <c r="A118" s="41"/>
      <c r="B118" s="42"/>
      <c r="C118" s="207" t="s">
        <v>403</v>
      </c>
      <c r="D118" s="207" t="s">
        <v>155</v>
      </c>
      <c r="E118" s="208" t="s">
        <v>2736</v>
      </c>
      <c r="F118" s="209" t="s">
        <v>2737</v>
      </c>
      <c r="G118" s="210" t="s">
        <v>2345</v>
      </c>
      <c r="H118" s="211">
        <v>10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160</v>
      </c>
      <c r="AT118" s="218" t="s">
        <v>155</v>
      </c>
      <c r="AU118" s="218" t="s">
        <v>79</v>
      </c>
      <c r="AY118" s="20" t="s">
        <v>153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160</v>
      </c>
      <c r="BM118" s="218" t="s">
        <v>722</v>
      </c>
    </row>
    <row r="119" s="2" customFormat="1" ht="16.5" customHeight="1">
      <c r="A119" s="41"/>
      <c r="B119" s="42"/>
      <c r="C119" s="207" t="s">
        <v>408</v>
      </c>
      <c r="D119" s="207" t="s">
        <v>155</v>
      </c>
      <c r="E119" s="208" t="s">
        <v>2738</v>
      </c>
      <c r="F119" s="209" t="s">
        <v>2739</v>
      </c>
      <c r="G119" s="210" t="s">
        <v>2740</v>
      </c>
      <c r="H119" s="211">
        <v>2.7999999999999998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160</v>
      </c>
      <c r="AT119" s="218" t="s">
        <v>155</v>
      </c>
      <c r="AU119" s="218" t="s">
        <v>79</v>
      </c>
      <c r="AY119" s="20" t="s">
        <v>153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160</v>
      </c>
      <c r="BM119" s="218" t="s">
        <v>734</v>
      </c>
    </row>
    <row r="120" s="2" customFormat="1" ht="16.5" customHeight="1">
      <c r="A120" s="41"/>
      <c r="B120" s="42"/>
      <c r="C120" s="207" t="s">
        <v>422</v>
      </c>
      <c r="D120" s="207" t="s">
        <v>155</v>
      </c>
      <c r="E120" s="208" t="s">
        <v>2741</v>
      </c>
      <c r="F120" s="209" t="s">
        <v>2742</v>
      </c>
      <c r="G120" s="210" t="s">
        <v>448</v>
      </c>
      <c r="H120" s="211">
        <v>63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160</v>
      </c>
      <c r="AT120" s="218" t="s">
        <v>155</v>
      </c>
      <c r="AU120" s="218" t="s">
        <v>79</v>
      </c>
      <c r="AY120" s="20" t="s">
        <v>153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160</v>
      </c>
      <c r="BM120" s="218" t="s">
        <v>743</v>
      </c>
    </row>
    <row r="121" s="2" customFormat="1" ht="16.5" customHeight="1">
      <c r="A121" s="41"/>
      <c r="B121" s="42"/>
      <c r="C121" s="207" t="s">
        <v>435</v>
      </c>
      <c r="D121" s="207" t="s">
        <v>155</v>
      </c>
      <c r="E121" s="208" t="s">
        <v>2743</v>
      </c>
      <c r="F121" s="209" t="s">
        <v>2744</v>
      </c>
      <c r="G121" s="210" t="s">
        <v>2345</v>
      </c>
      <c r="H121" s="211">
        <v>45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160</v>
      </c>
      <c r="AT121" s="218" t="s">
        <v>155</v>
      </c>
      <c r="AU121" s="218" t="s">
        <v>79</v>
      </c>
      <c r="AY121" s="20" t="s">
        <v>153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160</v>
      </c>
      <c r="BM121" s="218" t="s">
        <v>754</v>
      </c>
    </row>
    <row r="122" s="12" customFormat="1" ht="22.8" customHeight="1">
      <c r="A122" s="12"/>
      <c r="B122" s="191"/>
      <c r="C122" s="192"/>
      <c r="D122" s="193" t="s">
        <v>68</v>
      </c>
      <c r="E122" s="205" t="s">
        <v>2745</v>
      </c>
      <c r="F122" s="205" t="s">
        <v>2746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SUM(P123:P131)</f>
        <v>0</v>
      </c>
      <c r="Q122" s="199"/>
      <c r="R122" s="200">
        <f>SUM(R123:R131)</f>
        <v>0</v>
      </c>
      <c r="S122" s="199"/>
      <c r="T122" s="201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77</v>
      </c>
      <c r="AT122" s="203" t="s">
        <v>68</v>
      </c>
      <c r="AU122" s="203" t="s">
        <v>77</v>
      </c>
      <c r="AY122" s="202" t="s">
        <v>153</v>
      </c>
      <c r="BK122" s="204">
        <f>SUM(BK123:BK131)</f>
        <v>0</v>
      </c>
    </row>
    <row r="123" s="2" customFormat="1" ht="16.5" customHeight="1">
      <c r="A123" s="41"/>
      <c r="B123" s="42"/>
      <c r="C123" s="207" t="s">
        <v>439</v>
      </c>
      <c r="D123" s="207" t="s">
        <v>155</v>
      </c>
      <c r="E123" s="208" t="s">
        <v>2747</v>
      </c>
      <c r="F123" s="209" t="s">
        <v>2748</v>
      </c>
      <c r="G123" s="210" t="s">
        <v>448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160</v>
      </c>
      <c r="AT123" s="218" t="s">
        <v>155</v>
      </c>
      <c r="AU123" s="218" t="s">
        <v>79</v>
      </c>
      <c r="AY123" s="20" t="s">
        <v>153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160</v>
      </c>
      <c r="BM123" s="218" t="s">
        <v>774</v>
      </c>
    </row>
    <row r="124" s="2" customFormat="1" ht="16.5" customHeight="1">
      <c r="A124" s="41"/>
      <c r="B124" s="42"/>
      <c r="C124" s="207" t="s">
        <v>445</v>
      </c>
      <c r="D124" s="207" t="s">
        <v>155</v>
      </c>
      <c r="E124" s="208" t="s">
        <v>2749</v>
      </c>
      <c r="F124" s="209" t="s">
        <v>2750</v>
      </c>
      <c r="G124" s="210" t="s">
        <v>448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160</v>
      </c>
      <c r="AT124" s="218" t="s">
        <v>155</v>
      </c>
      <c r="AU124" s="218" t="s">
        <v>79</v>
      </c>
      <c r="AY124" s="20" t="s">
        <v>153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160</v>
      </c>
      <c r="BM124" s="218" t="s">
        <v>782</v>
      </c>
    </row>
    <row r="125" s="2" customFormat="1" ht="16.5" customHeight="1">
      <c r="A125" s="41"/>
      <c r="B125" s="42"/>
      <c r="C125" s="207" t="s">
        <v>452</v>
      </c>
      <c r="D125" s="207" t="s">
        <v>155</v>
      </c>
      <c r="E125" s="208" t="s">
        <v>2751</v>
      </c>
      <c r="F125" s="209" t="s">
        <v>2752</v>
      </c>
      <c r="G125" s="210" t="s">
        <v>448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160</v>
      </c>
      <c r="AT125" s="218" t="s">
        <v>155</v>
      </c>
      <c r="AU125" s="218" t="s">
        <v>79</v>
      </c>
      <c r="AY125" s="20" t="s">
        <v>153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160</v>
      </c>
      <c r="BM125" s="218" t="s">
        <v>790</v>
      </c>
    </row>
    <row r="126" s="2" customFormat="1" ht="16.5" customHeight="1">
      <c r="A126" s="41"/>
      <c r="B126" s="42"/>
      <c r="C126" s="207" t="s">
        <v>458</v>
      </c>
      <c r="D126" s="207" t="s">
        <v>155</v>
      </c>
      <c r="E126" s="208" t="s">
        <v>2753</v>
      </c>
      <c r="F126" s="209" t="s">
        <v>2754</v>
      </c>
      <c r="G126" s="210" t="s">
        <v>448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160</v>
      </c>
      <c r="AT126" s="218" t="s">
        <v>155</v>
      </c>
      <c r="AU126" s="218" t="s">
        <v>79</v>
      </c>
      <c r="AY126" s="20" t="s">
        <v>153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160</v>
      </c>
      <c r="BM126" s="218" t="s">
        <v>799</v>
      </c>
    </row>
    <row r="127" s="2" customFormat="1" ht="16.5" customHeight="1">
      <c r="A127" s="41"/>
      <c r="B127" s="42"/>
      <c r="C127" s="207" t="s">
        <v>467</v>
      </c>
      <c r="D127" s="207" t="s">
        <v>155</v>
      </c>
      <c r="E127" s="208" t="s">
        <v>2755</v>
      </c>
      <c r="F127" s="209" t="s">
        <v>2756</v>
      </c>
      <c r="G127" s="210" t="s">
        <v>448</v>
      </c>
      <c r="H127" s="211">
        <v>161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160</v>
      </c>
      <c r="AT127" s="218" t="s">
        <v>155</v>
      </c>
      <c r="AU127" s="218" t="s">
        <v>79</v>
      </c>
      <c r="AY127" s="20" t="s">
        <v>153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160</v>
      </c>
      <c r="BM127" s="218" t="s">
        <v>810</v>
      </c>
    </row>
    <row r="128" s="2" customFormat="1" ht="16.5" customHeight="1">
      <c r="A128" s="41"/>
      <c r="B128" s="42"/>
      <c r="C128" s="207" t="s">
        <v>474</v>
      </c>
      <c r="D128" s="207" t="s">
        <v>155</v>
      </c>
      <c r="E128" s="208" t="s">
        <v>2757</v>
      </c>
      <c r="F128" s="209" t="s">
        <v>2758</v>
      </c>
      <c r="G128" s="210" t="s">
        <v>448</v>
      </c>
      <c r="H128" s="211">
        <v>24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160</v>
      </c>
      <c r="AT128" s="218" t="s">
        <v>155</v>
      </c>
      <c r="AU128" s="218" t="s">
        <v>79</v>
      </c>
      <c r="AY128" s="20" t="s">
        <v>153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160</v>
      </c>
      <c r="BM128" s="218" t="s">
        <v>820</v>
      </c>
    </row>
    <row r="129" s="2" customFormat="1" ht="16.5" customHeight="1">
      <c r="A129" s="41"/>
      <c r="B129" s="42"/>
      <c r="C129" s="207" t="s">
        <v>480</v>
      </c>
      <c r="D129" s="207" t="s">
        <v>155</v>
      </c>
      <c r="E129" s="208" t="s">
        <v>2759</v>
      </c>
      <c r="F129" s="209" t="s">
        <v>2497</v>
      </c>
      <c r="G129" s="210" t="s">
        <v>2345</v>
      </c>
      <c r="H129" s="211">
        <v>15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160</v>
      </c>
      <c r="AT129" s="218" t="s">
        <v>155</v>
      </c>
      <c r="AU129" s="218" t="s">
        <v>79</v>
      </c>
      <c r="AY129" s="20" t="s">
        <v>153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160</v>
      </c>
      <c r="BM129" s="218" t="s">
        <v>839</v>
      </c>
    </row>
    <row r="130" s="2" customFormat="1" ht="16.5" customHeight="1">
      <c r="A130" s="41"/>
      <c r="B130" s="42"/>
      <c r="C130" s="207" t="s">
        <v>486</v>
      </c>
      <c r="D130" s="207" t="s">
        <v>155</v>
      </c>
      <c r="E130" s="208" t="s">
        <v>2760</v>
      </c>
      <c r="F130" s="209" t="s">
        <v>2761</v>
      </c>
      <c r="G130" s="210" t="s">
        <v>448</v>
      </c>
      <c r="H130" s="211">
        <v>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160</v>
      </c>
      <c r="AT130" s="218" t="s">
        <v>155</v>
      </c>
      <c r="AU130" s="218" t="s">
        <v>79</v>
      </c>
      <c r="AY130" s="20" t="s">
        <v>153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160</v>
      </c>
      <c r="BM130" s="218" t="s">
        <v>850</v>
      </c>
    </row>
    <row r="131" s="2" customFormat="1" ht="16.5" customHeight="1">
      <c r="A131" s="41"/>
      <c r="B131" s="42"/>
      <c r="C131" s="207" t="s">
        <v>490</v>
      </c>
      <c r="D131" s="207" t="s">
        <v>155</v>
      </c>
      <c r="E131" s="208" t="s">
        <v>2762</v>
      </c>
      <c r="F131" s="209" t="s">
        <v>2499</v>
      </c>
      <c r="G131" s="210" t="s">
        <v>448</v>
      </c>
      <c r="H131" s="211">
        <v>1</v>
      </c>
      <c r="I131" s="212"/>
      <c r="J131" s="213">
        <f>ROUND(I131*H131,2)</f>
        <v>0</v>
      </c>
      <c r="K131" s="209" t="s">
        <v>19</v>
      </c>
      <c r="L131" s="47"/>
      <c r="M131" s="279" t="s">
        <v>19</v>
      </c>
      <c r="N131" s="280" t="s">
        <v>40</v>
      </c>
      <c r="O131" s="281"/>
      <c r="P131" s="282">
        <f>O131*H131</f>
        <v>0</v>
      </c>
      <c r="Q131" s="282">
        <v>0</v>
      </c>
      <c r="R131" s="282">
        <f>Q131*H131</f>
        <v>0</v>
      </c>
      <c r="S131" s="282">
        <v>0</v>
      </c>
      <c r="T131" s="283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160</v>
      </c>
      <c r="AT131" s="218" t="s">
        <v>155</v>
      </c>
      <c r="AU131" s="218" t="s">
        <v>79</v>
      </c>
      <c r="AY131" s="20" t="s">
        <v>153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160</v>
      </c>
      <c r="BM131" s="218" t="s">
        <v>871</v>
      </c>
    </row>
    <row r="132" s="2" customFormat="1" ht="6.96" customHeight="1">
      <c r="A132" s="41"/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J0wsxNCFhh869y8lLlqtmzWhcEz5MiKMa3Rvb2NByCYow7iTeU/mxCJGnzcUE4rzxBv+0BbL3NtvlUtGpllYQQ==" hashValue="jSUXqdQuSkwN1vKVwXD/YS+sWyqX/WEd8bGNtL6cG0GPQn4SMtNSEWatkPLrpb3AR/6e9vi8KFJgHMutIqSijQ==" algorithmName="SHA-512" password="CC35"/>
  <autoFilter ref="C82:K13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- rekonstrukce budovy předmostí čp 50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2763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ROUND((SUM(BE83:BE124)),  2)</f>
        <v>0</v>
      </c>
      <c r="G33" s="41"/>
      <c r="H33" s="41"/>
      <c r="I33" s="151">
        <v>0.20999999999999999</v>
      </c>
      <c r="J33" s="150">
        <f>ROUND(((SUM(BE83:BE124))*I33),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ROUND((SUM(BF83:BF124)),  2)</f>
        <v>0</v>
      </c>
      <c r="G34" s="41"/>
      <c r="H34" s="41"/>
      <c r="I34" s="151">
        <v>0.12</v>
      </c>
      <c r="J34" s="150">
        <f>ROUND(((SUM(BF83:BF124))*I34),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ROUND((SUM(BG83:BG124)),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ROUND((SUM(BH83:BH124)),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ROUND((SUM(BI83:BI124)),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- rekonstrukce budovy předmostí čp 50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PZTS+EKV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2666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2667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2668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2669</v>
      </c>
      <c r="E63" s="177"/>
      <c r="F63" s="177"/>
      <c r="G63" s="177"/>
      <c r="H63" s="177"/>
      <c r="I63" s="177"/>
      <c r="J63" s="178">
        <f>J117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138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Ústí nad Labem - rekonstrukce budovy předmostí čp 50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105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05 - PZTS+EKV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1. 12. 2024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30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28</v>
      </c>
      <c r="D80" s="43"/>
      <c r="E80" s="43"/>
      <c r="F80" s="30" t="str">
        <f>IF(E18="","",E18)</f>
        <v>Vyplň údaj</v>
      </c>
      <c r="G80" s="43"/>
      <c r="H80" s="43"/>
      <c r="I80" s="35" t="s">
        <v>32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139</v>
      </c>
      <c r="D82" s="183" t="s">
        <v>54</v>
      </c>
      <c r="E82" s="183" t="s">
        <v>50</v>
      </c>
      <c r="F82" s="183" t="s">
        <v>51</v>
      </c>
      <c r="G82" s="183" t="s">
        <v>140</v>
      </c>
      <c r="H82" s="183" t="s">
        <v>141</v>
      </c>
      <c r="I82" s="183" t="s">
        <v>142</v>
      </c>
      <c r="J82" s="183" t="s">
        <v>109</v>
      </c>
      <c r="K82" s="184" t="s">
        <v>143</v>
      </c>
      <c r="L82" s="185"/>
      <c r="M82" s="95" t="s">
        <v>19</v>
      </c>
      <c r="N82" s="96" t="s">
        <v>39</v>
      </c>
      <c r="O82" s="96" t="s">
        <v>144</v>
      </c>
      <c r="P82" s="96" t="s">
        <v>145</v>
      </c>
      <c r="Q82" s="96" t="s">
        <v>146</v>
      </c>
      <c r="R82" s="96" t="s">
        <v>147</v>
      </c>
      <c r="S82" s="96" t="s">
        <v>148</v>
      </c>
      <c r="T82" s="97" t="s">
        <v>149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150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68</v>
      </c>
      <c r="AU83" s="20" t="s">
        <v>110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68</v>
      </c>
      <c r="E84" s="194" t="s">
        <v>151</v>
      </c>
      <c r="F84" s="194" t="s">
        <v>151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P85+P105+P117</f>
        <v>0</v>
      </c>
      <c r="Q84" s="199"/>
      <c r="R84" s="200">
        <f>R85+R105+R117</f>
        <v>0</v>
      </c>
      <c r="S84" s="199"/>
      <c r="T84" s="201">
        <f>T85+T105+T117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69</v>
      </c>
      <c r="AY84" s="202" t="s">
        <v>153</v>
      </c>
      <c r="BK84" s="204">
        <f>BK85+BK105+BK117</f>
        <v>0</v>
      </c>
    </row>
    <row r="85" s="12" customFormat="1" ht="22.8" customHeight="1">
      <c r="A85" s="12"/>
      <c r="B85" s="191"/>
      <c r="C85" s="192"/>
      <c r="D85" s="193" t="s">
        <v>68</v>
      </c>
      <c r="E85" s="205" t="s">
        <v>2670</v>
      </c>
      <c r="F85" s="205" t="s">
        <v>2671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SUM(P86:P104)</f>
        <v>0</v>
      </c>
      <c r="Q85" s="199"/>
      <c r="R85" s="200">
        <f>SUM(R86:R104)</f>
        <v>0</v>
      </c>
      <c r="S85" s="199"/>
      <c r="T85" s="201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77</v>
      </c>
      <c r="AT85" s="203" t="s">
        <v>68</v>
      </c>
      <c r="AU85" s="203" t="s">
        <v>77</v>
      </c>
      <c r="AY85" s="202" t="s">
        <v>153</v>
      </c>
      <c r="BK85" s="204">
        <f>SUM(BK86:BK104)</f>
        <v>0</v>
      </c>
    </row>
    <row r="86" s="2" customFormat="1" ht="16.5" customHeight="1">
      <c r="A86" s="41"/>
      <c r="B86" s="42"/>
      <c r="C86" s="207" t="s">
        <v>77</v>
      </c>
      <c r="D86" s="207" t="s">
        <v>155</v>
      </c>
      <c r="E86" s="208" t="s">
        <v>2764</v>
      </c>
      <c r="F86" s="209" t="s">
        <v>2765</v>
      </c>
      <c r="G86" s="210" t="s">
        <v>19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160</v>
      </c>
      <c r="AT86" s="218" t="s">
        <v>155</v>
      </c>
      <c r="AU86" s="218" t="s">
        <v>79</v>
      </c>
      <c r="AY86" s="20" t="s">
        <v>153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160</v>
      </c>
      <c r="BM86" s="218" t="s">
        <v>79</v>
      </c>
    </row>
    <row r="87" s="2" customFormat="1" ht="16.5" customHeight="1">
      <c r="A87" s="41"/>
      <c r="B87" s="42"/>
      <c r="C87" s="207" t="s">
        <v>79</v>
      </c>
      <c r="D87" s="207" t="s">
        <v>155</v>
      </c>
      <c r="E87" s="208" t="s">
        <v>2766</v>
      </c>
      <c r="F87" s="209" t="s">
        <v>2767</v>
      </c>
      <c r="G87" s="210" t="s">
        <v>19</v>
      </c>
      <c r="H87" s="211">
        <v>6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160</v>
      </c>
      <c r="AT87" s="218" t="s">
        <v>155</v>
      </c>
      <c r="AU87" s="218" t="s">
        <v>79</v>
      </c>
      <c r="AY87" s="20" t="s">
        <v>153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160</v>
      </c>
      <c r="BM87" s="218" t="s">
        <v>160</v>
      </c>
    </row>
    <row r="88" s="2" customFormat="1" ht="16.5" customHeight="1">
      <c r="A88" s="41"/>
      <c r="B88" s="42"/>
      <c r="C88" s="207" t="s">
        <v>173</v>
      </c>
      <c r="D88" s="207" t="s">
        <v>155</v>
      </c>
      <c r="E88" s="208" t="s">
        <v>2768</v>
      </c>
      <c r="F88" s="209" t="s">
        <v>2769</v>
      </c>
      <c r="G88" s="210" t="s">
        <v>19</v>
      </c>
      <c r="H88" s="211">
        <v>10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160</v>
      </c>
      <c r="AT88" s="218" t="s">
        <v>155</v>
      </c>
      <c r="AU88" s="218" t="s">
        <v>79</v>
      </c>
      <c r="AY88" s="20" t="s">
        <v>153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160</v>
      </c>
      <c r="BM88" s="218" t="s">
        <v>192</v>
      </c>
    </row>
    <row r="89" s="2" customFormat="1" ht="16.5" customHeight="1">
      <c r="A89" s="41"/>
      <c r="B89" s="42"/>
      <c r="C89" s="207" t="s">
        <v>160</v>
      </c>
      <c r="D89" s="207" t="s">
        <v>155</v>
      </c>
      <c r="E89" s="208" t="s">
        <v>2770</v>
      </c>
      <c r="F89" s="209" t="s">
        <v>2771</v>
      </c>
      <c r="G89" s="210" t="s">
        <v>19</v>
      </c>
      <c r="H89" s="211">
        <v>34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160</v>
      </c>
      <c r="AT89" s="218" t="s">
        <v>155</v>
      </c>
      <c r="AU89" s="218" t="s">
        <v>79</v>
      </c>
      <c r="AY89" s="20" t="s">
        <v>153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160</v>
      </c>
      <c r="BM89" s="218" t="s">
        <v>203</v>
      </c>
    </row>
    <row r="90" s="2" customFormat="1" ht="16.5" customHeight="1">
      <c r="A90" s="41"/>
      <c r="B90" s="42"/>
      <c r="C90" s="207" t="s">
        <v>186</v>
      </c>
      <c r="D90" s="207" t="s">
        <v>155</v>
      </c>
      <c r="E90" s="208" t="s">
        <v>2772</v>
      </c>
      <c r="F90" s="209" t="s">
        <v>2773</v>
      </c>
      <c r="G90" s="210" t="s">
        <v>19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160</v>
      </c>
      <c r="AT90" s="218" t="s">
        <v>155</v>
      </c>
      <c r="AU90" s="218" t="s">
        <v>79</v>
      </c>
      <c r="AY90" s="20" t="s">
        <v>153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160</v>
      </c>
      <c r="BM90" s="218" t="s">
        <v>216</v>
      </c>
    </row>
    <row r="91" s="2" customFormat="1" ht="16.5" customHeight="1">
      <c r="A91" s="41"/>
      <c r="B91" s="42"/>
      <c r="C91" s="207" t="s">
        <v>192</v>
      </c>
      <c r="D91" s="207" t="s">
        <v>155</v>
      </c>
      <c r="E91" s="208" t="s">
        <v>2774</v>
      </c>
      <c r="F91" s="209" t="s">
        <v>2775</v>
      </c>
      <c r="G91" s="210" t="s">
        <v>19</v>
      </c>
      <c r="H91" s="211">
        <v>3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79</v>
      </c>
      <c r="AY91" s="20" t="s">
        <v>153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160</v>
      </c>
      <c r="BM91" s="218" t="s">
        <v>8</v>
      </c>
    </row>
    <row r="92" s="2" customFormat="1" ht="16.5" customHeight="1">
      <c r="A92" s="41"/>
      <c r="B92" s="42"/>
      <c r="C92" s="207" t="s">
        <v>199</v>
      </c>
      <c r="D92" s="207" t="s">
        <v>155</v>
      </c>
      <c r="E92" s="208" t="s">
        <v>2776</v>
      </c>
      <c r="F92" s="209" t="s">
        <v>2777</v>
      </c>
      <c r="G92" s="210" t="s">
        <v>19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160</v>
      </c>
      <c r="AT92" s="218" t="s">
        <v>155</v>
      </c>
      <c r="AU92" s="218" t="s">
        <v>79</v>
      </c>
      <c r="AY92" s="20" t="s">
        <v>153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160</v>
      </c>
      <c r="BM92" s="218" t="s">
        <v>241</v>
      </c>
    </row>
    <row r="93" s="2" customFormat="1" ht="16.5" customHeight="1">
      <c r="A93" s="41"/>
      <c r="B93" s="42"/>
      <c r="C93" s="207" t="s">
        <v>203</v>
      </c>
      <c r="D93" s="207" t="s">
        <v>155</v>
      </c>
      <c r="E93" s="208" t="s">
        <v>2778</v>
      </c>
      <c r="F93" s="209" t="s">
        <v>2779</v>
      </c>
      <c r="G93" s="210" t="s">
        <v>19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160</v>
      </c>
      <c r="AT93" s="218" t="s">
        <v>155</v>
      </c>
      <c r="AU93" s="218" t="s">
        <v>79</v>
      </c>
      <c r="AY93" s="20" t="s">
        <v>153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160</v>
      </c>
      <c r="BM93" s="218" t="s">
        <v>252</v>
      </c>
    </row>
    <row r="94" s="2" customFormat="1" ht="16.5" customHeight="1">
      <c r="A94" s="41"/>
      <c r="B94" s="42"/>
      <c r="C94" s="207" t="s">
        <v>207</v>
      </c>
      <c r="D94" s="207" t="s">
        <v>155</v>
      </c>
      <c r="E94" s="208" t="s">
        <v>2780</v>
      </c>
      <c r="F94" s="209" t="s">
        <v>2781</v>
      </c>
      <c r="G94" s="210" t="s">
        <v>19</v>
      </c>
      <c r="H94" s="211">
        <v>2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79</v>
      </c>
      <c r="AY94" s="20" t="s">
        <v>153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160</v>
      </c>
      <c r="BM94" s="218" t="s">
        <v>265</v>
      </c>
    </row>
    <row r="95" s="2" customFormat="1" ht="16.5" customHeight="1">
      <c r="A95" s="41"/>
      <c r="B95" s="42"/>
      <c r="C95" s="207" t="s">
        <v>216</v>
      </c>
      <c r="D95" s="207" t="s">
        <v>155</v>
      </c>
      <c r="E95" s="208" t="s">
        <v>2782</v>
      </c>
      <c r="F95" s="209" t="s">
        <v>2783</v>
      </c>
      <c r="G95" s="210" t="s">
        <v>19</v>
      </c>
      <c r="H95" s="211">
        <v>2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160</v>
      </c>
      <c r="AT95" s="218" t="s">
        <v>155</v>
      </c>
      <c r="AU95" s="218" t="s">
        <v>79</v>
      </c>
      <c r="AY95" s="20" t="s">
        <v>153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160</v>
      </c>
      <c r="BM95" s="218" t="s">
        <v>283</v>
      </c>
    </row>
    <row r="96" s="2" customFormat="1" ht="16.5" customHeight="1">
      <c r="A96" s="41"/>
      <c r="B96" s="42"/>
      <c r="C96" s="207" t="s">
        <v>222</v>
      </c>
      <c r="D96" s="207" t="s">
        <v>155</v>
      </c>
      <c r="E96" s="208" t="s">
        <v>2784</v>
      </c>
      <c r="F96" s="209" t="s">
        <v>2785</v>
      </c>
      <c r="G96" s="210" t="s">
        <v>19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160</v>
      </c>
      <c r="AT96" s="218" t="s">
        <v>155</v>
      </c>
      <c r="AU96" s="218" t="s">
        <v>79</v>
      </c>
      <c r="AY96" s="20" t="s">
        <v>153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160</v>
      </c>
      <c r="BM96" s="218" t="s">
        <v>306</v>
      </c>
    </row>
    <row r="97" s="2" customFormat="1" ht="16.5" customHeight="1">
      <c r="A97" s="41"/>
      <c r="B97" s="42"/>
      <c r="C97" s="207" t="s">
        <v>8</v>
      </c>
      <c r="D97" s="207" t="s">
        <v>155</v>
      </c>
      <c r="E97" s="208" t="s">
        <v>2786</v>
      </c>
      <c r="F97" s="209" t="s">
        <v>2787</v>
      </c>
      <c r="G97" s="210" t="s">
        <v>19</v>
      </c>
      <c r="H97" s="211">
        <v>2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160</v>
      </c>
      <c r="AT97" s="218" t="s">
        <v>155</v>
      </c>
      <c r="AU97" s="218" t="s">
        <v>79</v>
      </c>
      <c r="AY97" s="20" t="s">
        <v>153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160</v>
      </c>
      <c r="BM97" s="218" t="s">
        <v>328</v>
      </c>
    </row>
    <row r="98" s="2" customFormat="1" ht="16.5" customHeight="1">
      <c r="A98" s="41"/>
      <c r="B98" s="42"/>
      <c r="C98" s="207" t="s">
        <v>236</v>
      </c>
      <c r="D98" s="207" t="s">
        <v>155</v>
      </c>
      <c r="E98" s="208" t="s">
        <v>2788</v>
      </c>
      <c r="F98" s="209" t="s">
        <v>2789</v>
      </c>
      <c r="G98" s="210" t="s">
        <v>19</v>
      </c>
      <c r="H98" s="211">
        <v>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79</v>
      </c>
      <c r="AY98" s="20" t="s">
        <v>153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160</v>
      </c>
      <c r="BM98" s="218" t="s">
        <v>341</v>
      </c>
    </row>
    <row r="99" s="2" customFormat="1" ht="16.5" customHeight="1">
      <c r="A99" s="41"/>
      <c r="B99" s="42"/>
      <c r="C99" s="207" t="s">
        <v>241</v>
      </c>
      <c r="D99" s="207" t="s">
        <v>155</v>
      </c>
      <c r="E99" s="208" t="s">
        <v>2790</v>
      </c>
      <c r="F99" s="209" t="s">
        <v>2791</v>
      </c>
      <c r="G99" s="210" t="s">
        <v>19</v>
      </c>
      <c r="H99" s="211">
        <v>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160</v>
      </c>
      <c r="AT99" s="218" t="s">
        <v>155</v>
      </c>
      <c r="AU99" s="218" t="s">
        <v>79</v>
      </c>
      <c r="AY99" s="20" t="s">
        <v>153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160</v>
      </c>
      <c r="BM99" s="218" t="s">
        <v>368</v>
      </c>
    </row>
    <row r="100" s="2" customFormat="1" ht="16.5" customHeight="1">
      <c r="A100" s="41"/>
      <c r="B100" s="42"/>
      <c r="C100" s="207" t="s">
        <v>246</v>
      </c>
      <c r="D100" s="207" t="s">
        <v>155</v>
      </c>
      <c r="E100" s="208" t="s">
        <v>2792</v>
      </c>
      <c r="F100" s="209" t="s">
        <v>2793</v>
      </c>
      <c r="G100" s="210" t="s">
        <v>19</v>
      </c>
      <c r="H100" s="211">
        <v>3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79</v>
      </c>
      <c r="AY100" s="20" t="s">
        <v>153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160</v>
      </c>
      <c r="BM100" s="218" t="s">
        <v>383</v>
      </c>
    </row>
    <row r="101" s="2" customFormat="1" ht="16.5" customHeight="1">
      <c r="A101" s="41"/>
      <c r="B101" s="42"/>
      <c r="C101" s="207" t="s">
        <v>252</v>
      </c>
      <c r="D101" s="207" t="s">
        <v>155</v>
      </c>
      <c r="E101" s="208" t="s">
        <v>2794</v>
      </c>
      <c r="F101" s="209" t="s">
        <v>2795</v>
      </c>
      <c r="G101" s="210" t="s">
        <v>19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79</v>
      </c>
      <c r="AY101" s="20" t="s">
        <v>153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160</v>
      </c>
      <c r="BM101" s="218" t="s">
        <v>403</v>
      </c>
    </row>
    <row r="102" s="2" customFormat="1" ht="16.5" customHeight="1">
      <c r="A102" s="41"/>
      <c r="B102" s="42"/>
      <c r="C102" s="207" t="s">
        <v>258</v>
      </c>
      <c r="D102" s="207" t="s">
        <v>155</v>
      </c>
      <c r="E102" s="208" t="s">
        <v>2778</v>
      </c>
      <c r="F102" s="209" t="s">
        <v>2779</v>
      </c>
      <c r="G102" s="210" t="s">
        <v>19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160</v>
      </c>
      <c r="AT102" s="218" t="s">
        <v>155</v>
      </c>
      <c r="AU102" s="218" t="s">
        <v>79</v>
      </c>
      <c r="AY102" s="20" t="s">
        <v>153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160</v>
      </c>
      <c r="BM102" s="218" t="s">
        <v>422</v>
      </c>
    </row>
    <row r="103" s="2" customFormat="1" ht="16.5" customHeight="1">
      <c r="A103" s="41"/>
      <c r="B103" s="42"/>
      <c r="C103" s="207" t="s">
        <v>265</v>
      </c>
      <c r="D103" s="207" t="s">
        <v>155</v>
      </c>
      <c r="E103" s="208" t="s">
        <v>2796</v>
      </c>
      <c r="F103" s="209" t="s">
        <v>2797</v>
      </c>
      <c r="G103" s="210" t="s">
        <v>19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160</v>
      </c>
      <c r="AT103" s="218" t="s">
        <v>155</v>
      </c>
      <c r="AU103" s="218" t="s">
        <v>79</v>
      </c>
      <c r="AY103" s="20" t="s">
        <v>153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160</v>
      </c>
      <c r="BM103" s="218" t="s">
        <v>439</v>
      </c>
    </row>
    <row r="104" s="2" customFormat="1" ht="16.5" customHeight="1">
      <c r="A104" s="41"/>
      <c r="B104" s="42"/>
      <c r="C104" s="207" t="s">
        <v>277</v>
      </c>
      <c r="D104" s="207" t="s">
        <v>155</v>
      </c>
      <c r="E104" s="208" t="s">
        <v>2798</v>
      </c>
      <c r="F104" s="209" t="s">
        <v>2799</v>
      </c>
      <c r="G104" s="210" t="s">
        <v>19</v>
      </c>
      <c r="H104" s="211">
        <v>25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160</v>
      </c>
      <c r="AT104" s="218" t="s">
        <v>155</v>
      </c>
      <c r="AU104" s="218" t="s">
        <v>79</v>
      </c>
      <c r="AY104" s="20" t="s">
        <v>153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160</v>
      </c>
      <c r="BM104" s="218" t="s">
        <v>452</v>
      </c>
    </row>
    <row r="105" s="12" customFormat="1" ht="22.8" customHeight="1">
      <c r="A105" s="12"/>
      <c r="B105" s="191"/>
      <c r="C105" s="192"/>
      <c r="D105" s="193" t="s">
        <v>68</v>
      </c>
      <c r="E105" s="205" t="s">
        <v>2710</v>
      </c>
      <c r="F105" s="205" t="s">
        <v>2711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SUM(P106:P116)</f>
        <v>0</v>
      </c>
      <c r="Q105" s="199"/>
      <c r="R105" s="200">
        <f>SUM(R106:R116)</f>
        <v>0</v>
      </c>
      <c r="S105" s="199"/>
      <c r="T105" s="201">
        <f>SUM(T106:T116)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77</v>
      </c>
      <c r="AT105" s="203" t="s">
        <v>68</v>
      </c>
      <c r="AU105" s="203" t="s">
        <v>77</v>
      </c>
      <c r="AY105" s="202" t="s">
        <v>153</v>
      </c>
      <c r="BK105" s="204">
        <f>SUM(BK106:BK116)</f>
        <v>0</v>
      </c>
    </row>
    <row r="106" s="2" customFormat="1" ht="16.5" customHeight="1">
      <c r="A106" s="41"/>
      <c r="B106" s="42"/>
      <c r="C106" s="207" t="s">
        <v>283</v>
      </c>
      <c r="D106" s="207" t="s">
        <v>155</v>
      </c>
      <c r="E106" s="208" t="s">
        <v>2800</v>
      </c>
      <c r="F106" s="209" t="s">
        <v>2801</v>
      </c>
      <c r="G106" s="210" t="s">
        <v>19</v>
      </c>
      <c r="H106" s="211">
        <v>1100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160</v>
      </c>
      <c r="AT106" s="218" t="s">
        <v>155</v>
      </c>
      <c r="AU106" s="218" t="s">
        <v>79</v>
      </c>
      <c r="AY106" s="20" t="s">
        <v>153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160</v>
      </c>
      <c r="BM106" s="218" t="s">
        <v>467</v>
      </c>
    </row>
    <row r="107" s="2" customFormat="1" ht="16.5" customHeight="1">
      <c r="A107" s="41"/>
      <c r="B107" s="42"/>
      <c r="C107" s="207" t="s">
        <v>7</v>
      </c>
      <c r="D107" s="207" t="s">
        <v>155</v>
      </c>
      <c r="E107" s="208" t="s">
        <v>2802</v>
      </c>
      <c r="F107" s="209" t="s">
        <v>2803</v>
      </c>
      <c r="G107" s="210" t="s">
        <v>19</v>
      </c>
      <c r="H107" s="211">
        <v>480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160</v>
      </c>
      <c r="AT107" s="218" t="s">
        <v>155</v>
      </c>
      <c r="AU107" s="218" t="s">
        <v>79</v>
      </c>
      <c r="AY107" s="20" t="s">
        <v>153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160</v>
      </c>
      <c r="BM107" s="218" t="s">
        <v>480</v>
      </c>
    </row>
    <row r="108" s="2" customFormat="1" ht="16.5" customHeight="1">
      <c r="A108" s="41"/>
      <c r="B108" s="42"/>
      <c r="C108" s="207" t="s">
        <v>306</v>
      </c>
      <c r="D108" s="207" t="s">
        <v>155</v>
      </c>
      <c r="E108" s="208" t="s">
        <v>2804</v>
      </c>
      <c r="F108" s="209" t="s">
        <v>2719</v>
      </c>
      <c r="G108" s="210" t="s">
        <v>19</v>
      </c>
      <c r="H108" s="211">
        <v>350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160</v>
      </c>
      <c r="AT108" s="218" t="s">
        <v>155</v>
      </c>
      <c r="AU108" s="218" t="s">
        <v>79</v>
      </c>
      <c r="AY108" s="20" t="s">
        <v>153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160</v>
      </c>
      <c r="BM108" s="218" t="s">
        <v>490</v>
      </c>
    </row>
    <row r="109" s="2" customFormat="1" ht="16.5" customHeight="1">
      <c r="A109" s="41"/>
      <c r="B109" s="42"/>
      <c r="C109" s="207" t="s">
        <v>312</v>
      </c>
      <c r="D109" s="207" t="s">
        <v>155</v>
      </c>
      <c r="E109" s="208" t="s">
        <v>2805</v>
      </c>
      <c r="F109" s="209" t="s">
        <v>2721</v>
      </c>
      <c r="G109" s="210" t="s">
        <v>19</v>
      </c>
      <c r="H109" s="211">
        <v>85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160</v>
      </c>
      <c r="AT109" s="218" t="s">
        <v>155</v>
      </c>
      <c r="AU109" s="218" t="s">
        <v>79</v>
      </c>
      <c r="AY109" s="20" t="s">
        <v>153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160</v>
      </c>
      <c r="BM109" s="218" t="s">
        <v>500</v>
      </c>
    </row>
    <row r="110" s="2" customFormat="1" ht="24.15" customHeight="1">
      <c r="A110" s="41"/>
      <c r="B110" s="42"/>
      <c r="C110" s="207" t="s">
        <v>328</v>
      </c>
      <c r="D110" s="207" t="s">
        <v>155</v>
      </c>
      <c r="E110" s="208" t="s">
        <v>2806</v>
      </c>
      <c r="F110" s="209" t="s">
        <v>2729</v>
      </c>
      <c r="G110" s="210" t="s">
        <v>19</v>
      </c>
      <c r="H110" s="211">
        <v>8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160</v>
      </c>
      <c r="AT110" s="218" t="s">
        <v>155</v>
      </c>
      <c r="AU110" s="218" t="s">
        <v>79</v>
      </c>
      <c r="AY110" s="20" t="s">
        <v>153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160</v>
      </c>
      <c r="BM110" s="218" t="s">
        <v>516</v>
      </c>
    </row>
    <row r="111" s="2" customFormat="1" ht="24.15" customHeight="1">
      <c r="A111" s="41"/>
      <c r="B111" s="42"/>
      <c r="C111" s="207" t="s">
        <v>335</v>
      </c>
      <c r="D111" s="207" t="s">
        <v>155</v>
      </c>
      <c r="E111" s="208" t="s">
        <v>2807</v>
      </c>
      <c r="F111" s="209" t="s">
        <v>2731</v>
      </c>
      <c r="G111" s="210" t="s">
        <v>19</v>
      </c>
      <c r="H111" s="211">
        <v>2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79</v>
      </c>
      <c r="AY111" s="20" t="s">
        <v>153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160</v>
      </c>
      <c r="BM111" s="218" t="s">
        <v>526</v>
      </c>
    </row>
    <row r="112" s="2" customFormat="1" ht="16.5" customHeight="1">
      <c r="A112" s="41"/>
      <c r="B112" s="42"/>
      <c r="C112" s="207" t="s">
        <v>341</v>
      </c>
      <c r="D112" s="207" t="s">
        <v>155</v>
      </c>
      <c r="E112" s="208" t="s">
        <v>2808</v>
      </c>
      <c r="F112" s="209" t="s">
        <v>2725</v>
      </c>
      <c r="G112" s="210" t="s">
        <v>19</v>
      </c>
      <c r="H112" s="211">
        <v>35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160</v>
      </c>
      <c r="AT112" s="218" t="s">
        <v>155</v>
      </c>
      <c r="AU112" s="218" t="s">
        <v>79</v>
      </c>
      <c r="AY112" s="20" t="s">
        <v>153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160</v>
      </c>
      <c r="BM112" s="218" t="s">
        <v>632</v>
      </c>
    </row>
    <row r="113" s="2" customFormat="1" ht="16.5" customHeight="1">
      <c r="A113" s="41"/>
      <c r="B113" s="42"/>
      <c r="C113" s="207" t="s">
        <v>354</v>
      </c>
      <c r="D113" s="207" t="s">
        <v>155</v>
      </c>
      <c r="E113" s="208" t="s">
        <v>2809</v>
      </c>
      <c r="F113" s="209" t="s">
        <v>2727</v>
      </c>
      <c r="G113" s="210" t="s">
        <v>19</v>
      </c>
      <c r="H113" s="211">
        <v>25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160</v>
      </c>
      <c r="AT113" s="218" t="s">
        <v>155</v>
      </c>
      <c r="AU113" s="218" t="s">
        <v>79</v>
      </c>
      <c r="AY113" s="20" t="s">
        <v>153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160</v>
      </c>
      <c r="BM113" s="218" t="s">
        <v>642</v>
      </c>
    </row>
    <row r="114" s="2" customFormat="1" ht="16.5" customHeight="1">
      <c r="A114" s="41"/>
      <c r="B114" s="42"/>
      <c r="C114" s="207" t="s">
        <v>368</v>
      </c>
      <c r="D114" s="207" t="s">
        <v>155</v>
      </c>
      <c r="E114" s="208" t="s">
        <v>2810</v>
      </c>
      <c r="F114" s="209" t="s">
        <v>2735</v>
      </c>
      <c r="G114" s="210" t="s">
        <v>19</v>
      </c>
      <c r="H114" s="211">
        <v>85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79</v>
      </c>
      <c r="AY114" s="20" t="s">
        <v>153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160</v>
      </c>
      <c r="BM114" s="218" t="s">
        <v>656</v>
      </c>
    </row>
    <row r="115" s="2" customFormat="1" ht="16.5" customHeight="1">
      <c r="A115" s="41"/>
      <c r="B115" s="42"/>
      <c r="C115" s="207" t="s">
        <v>377</v>
      </c>
      <c r="D115" s="207" t="s">
        <v>155</v>
      </c>
      <c r="E115" s="208" t="s">
        <v>2811</v>
      </c>
      <c r="F115" s="209" t="s">
        <v>2739</v>
      </c>
      <c r="G115" s="210" t="s">
        <v>19</v>
      </c>
      <c r="H115" s="211">
        <v>1.1499999999999999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160</v>
      </c>
      <c r="AT115" s="218" t="s">
        <v>155</v>
      </c>
      <c r="AU115" s="218" t="s">
        <v>79</v>
      </c>
      <c r="AY115" s="20" t="s">
        <v>153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160</v>
      </c>
      <c r="BM115" s="218" t="s">
        <v>676</v>
      </c>
    </row>
    <row r="116" s="2" customFormat="1" ht="16.5" customHeight="1">
      <c r="A116" s="41"/>
      <c r="B116" s="42"/>
      <c r="C116" s="207" t="s">
        <v>383</v>
      </c>
      <c r="D116" s="207" t="s">
        <v>155</v>
      </c>
      <c r="E116" s="208" t="s">
        <v>2812</v>
      </c>
      <c r="F116" s="209" t="s">
        <v>2744</v>
      </c>
      <c r="G116" s="210" t="s">
        <v>19</v>
      </c>
      <c r="H116" s="211">
        <v>25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160</v>
      </c>
      <c r="AT116" s="218" t="s">
        <v>155</v>
      </c>
      <c r="AU116" s="218" t="s">
        <v>79</v>
      </c>
      <c r="AY116" s="20" t="s">
        <v>153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160</v>
      </c>
      <c r="BM116" s="218" t="s">
        <v>686</v>
      </c>
    </row>
    <row r="117" s="12" customFormat="1" ht="22.8" customHeight="1">
      <c r="A117" s="12"/>
      <c r="B117" s="191"/>
      <c r="C117" s="192"/>
      <c r="D117" s="193" t="s">
        <v>68</v>
      </c>
      <c r="E117" s="205" t="s">
        <v>2745</v>
      </c>
      <c r="F117" s="205" t="s">
        <v>2746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SUM(P118:P124)</f>
        <v>0</v>
      </c>
      <c r="Q117" s="199"/>
      <c r="R117" s="200">
        <f>SUM(R118:R124)</f>
        <v>0</v>
      </c>
      <c r="S117" s="199"/>
      <c r="T117" s="201">
        <f>SUM(T118:T124)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77</v>
      </c>
      <c r="AT117" s="203" t="s">
        <v>68</v>
      </c>
      <c r="AU117" s="203" t="s">
        <v>77</v>
      </c>
      <c r="AY117" s="202" t="s">
        <v>153</v>
      </c>
      <c r="BK117" s="204">
        <f>SUM(BK118:BK124)</f>
        <v>0</v>
      </c>
    </row>
    <row r="118" s="2" customFormat="1" ht="16.5" customHeight="1">
      <c r="A118" s="41"/>
      <c r="B118" s="42"/>
      <c r="C118" s="207" t="s">
        <v>394</v>
      </c>
      <c r="D118" s="207" t="s">
        <v>155</v>
      </c>
      <c r="E118" s="208" t="s">
        <v>2813</v>
      </c>
      <c r="F118" s="209" t="s">
        <v>2748</v>
      </c>
      <c r="G118" s="210" t="s">
        <v>19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160</v>
      </c>
      <c r="AT118" s="218" t="s">
        <v>155</v>
      </c>
      <c r="AU118" s="218" t="s">
        <v>79</v>
      </c>
      <c r="AY118" s="20" t="s">
        <v>153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160</v>
      </c>
      <c r="BM118" s="218" t="s">
        <v>701</v>
      </c>
    </row>
    <row r="119" s="2" customFormat="1" ht="16.5" customHeight="1">
      <c r="A119" s="41"/>
      <c r="B119" s="42"/>
      <c r="C119" s="207" t="s">
        <v>403</v>
      </c>
      <c r="D119" s="207" t="s">
        <v>155</v>
      </c>
      <c r="E119" s="208" t="s">
        <v>2814</v>
      </c>
      <c r="F119" s="209" t="s">
        <v>2750</v>
      </c>
      <c r="G119" s="210" t="s">
        <v>19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160</v>
      </c>
      <c r="AT119" s="218" t="s">
        <v>155</v>
      </c>
      <c r="AU119" s="218" t="s">
        <v>79</v>
      </c>
      <c r="AY119" s="20" t="s">
        <v>153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160</v>
      </c>
      <c r="BM119" s="218" t="s">
        <v>722</v>
      </c>
    </row>
    <row r="120" s="2" customFormat="1" ht="16.5" customHeight="1">
      <c r="A120" s="41"/>
      <c r="B120" s="42"/>
      <c r="C120" s="207" t="s">
        <v>408</v>
      </c>
      <c r="D120" s="207" t="s">
        <v>155</v>
      </c>
      <c r="E120" s="208" t="s">
        <v>2815</v>
      </c>
      <c r="F120" s="209" t="s">
        <v>2752</v>
      </c>
      <c r="G120" s="210" t="s">
        <v>19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160</v>
      </c>
      <c r="AT120" s="218" t="s">
        <v>155</v>
      </c>
      <c r="AU120" s="218" t="s">
        <v>79</v>
      </c>
      <c r="AY120" s="20" t="s">
        <v>153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160</v>
      </c>
      <c r="BM120" s="218" t="s">
        <v>734</v>
      </c>
    </row>
    <row r="121" s="2" customFormat="1" ht="16.5" customHeight="1">
      <c r="A121" s="41"/>
      <c r="B121" s="42"/>
      <c r="C121" s="207" t="s">
        <v>422</v>
      </c>
      <c r="D121" s="207" t="s">
        <v>155</v>
      </c>
      <c r="E121" s="208" t="s">
        <v>2816</v>
      </c>
      <c r="F121" s="209" t="s">
        <v>2817</v>
      </c>
      <c r="G121" s="210" t="s">
        <v>19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160</v>
      </c>
      <c r="AT121" s="218" t="s">
        <v>155</v>
      </c>
      <c r="AU121" s="218" t="s">
        <v>79</v>
      </c>
      <c r="AY121" s="20" t="s">
        <v>153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160</v>
      </c>
      <c r="BM121" s="218" t="s">
        <v>743</v>
      </c>
    </row>
    <row r="122" s="2" customFormat="1" ht="16.5" customHeight="1">
      <c r="A122" s="41"/>
      <c r="B122" s="42"/>
      <c r="C122" s="207" t="s">
        <v>435</v>
      </c>
      <c r="D122" s="207" t="s">
        <v>155</v>
      </c>
      <c r="E122" s="208" t="s">
        <v>2818</v>
      </c>
      <c r="F122" s="209" t="s">
        <v>2754</v>
      </c>
      <c r="G122" s="210" t="s">
        <v>19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160</v>
      </c>
      <c r="AT122" s="218" t="s">
        <v>155</v>
      </c>
      <c r="AU122" s="218" t="s">
        <v>79</v>
      </c>
      <c r="AY122" s="20" t="s">
        <v>153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160</v>
      </c>
      <c r="BM122" s="218" t="s">
        <v>754</v>
      </c>
    </row>
    <row r="123" s="2" customFormat="1" ht="16.5" customHeight="1">
      <c r="A123" s="41"/>
      <c r="B123" s="42"/>
      <c r="C123" s="207" t="s">
        <v>439</v>
      </c>
      <c r="D123" s="207" t="s">
        <v>155</v>
      </c>
      <c r="E123" s="208" t="s">
        <v>2819</v>
      </c>
      <c r="F123" s="209" t="s">
        <v>2497</v>
      </c>
      <c r="G123" s="210" t="s">
        <v>19</v>
      </c>
      <c r="H123" s="211">
        <v>10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160</v>
      </c>
      <c r="AT123" s="218" t="s">
        <v>155</v>
      </c>
      <c r="AU123" s="218" t="s">
        <v>79</v>
      </c>
      <c r="AY123" s="20" t="s">
        <v>153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160</v>
      </c>
      <c r="BM123" s="218" t="s">
        <v>774</v>
      </c>
    </row>
    <row r="124" s="2" customFormat="1" ht="16.5" customHeight="1">
      <c r="A124" s="41"/>
      <c r="B124" s="42"/>
      <c r="C124" s="207" t="s">
        <v>445</v>
      </c>
      <c r="D124" s="207" t="s">
        <v>155</v>
      </c>
      <c r="E124" s="208" t="s">
        <v>2820</v>
      </c>
      <c r="F124" s="209" t="s">
        <v>2821</v>
      </c>
      <c r="G124" s="210" t="s">
        <v>19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79" t="s">
        <v>19</v>
      </c>
      <c r="N124" s="280" t="s">
        <v>40</v>
      </c>
      <c r="O124" s="281"/>
      <c r="P124" s="282">
        <f>O124*H124</f>
        <v>0</v>
      </c>
      <c r="Q124" s="282">
        <v>0</v>
      </c>
      <c r="R124" s="282">
        <f>Q124*H124</f>
        <v>0</v>
      </c>
      <c r="S124" s="282">
        <v>0</v>
      </c>
      <c r="T124" s="283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160</v>
      </c>
      <c r="AT124" s="218" t="s">
        <v>155</v>
      </c>
      <c r="AU124" s="218" t="s">
        <v>79</v>
      </c>
      <c r="AY124" s="20" t="s">
        <v>153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160</v>
      </c>
      <c r="BM124" s="218" t="s">
        <v>782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qyATW09x03eWSRHgkMHILx1T8TZk487pc9YTm8jSKRoVuTKpSrUvtDI5uzmLLX36+Hfk/cGsrXryaB3YcYuBYg==" hashValue="a8IEmvHOw+9AXiEmEQdoPzuj9SZ+/qohAxilKvfddUK3hOw/nzhvPDoVyWsRHSbEcew8c97m3DFNRasKNkaEJQ==" algorithmName="SHA-512" password="CC35"/>
  <autoFilter ref="C82:K12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- rekonstrukce budovy předmostí čp 50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2822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ROUND((SUM(BE80:BE101)),  2)</f>
        <v>0</v>
      </c>
      <c r="G33" s="41"/>
      <c r="H33" s="41"/>
      <c r="I33" s="151">
        <v>0.20999999999999999</v>
      </c>
      <c r="J33" s="150">
        <f>ROUND(((SUM(BE80:BE101))*I33),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ROUND((SUM(BF80:BF101)),  2)</f>
        <v>0</v>
      </c>
      <c r="G34" s="41"/>
      <c r="H34" s="41"/>
      <c r="I34" s="151">
        <v>0.12</v>
      </c>
      <c r="J34" s="150">
        <f>ROUND(((SUM(BF80:BF101))*I34),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ROUND((SUM(BG80:BG101)),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ROUND((SUM(BH80:BH101)),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ROUND((SUM(BI80:BI101)),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- rekonstrukce budovy předmostí čp 50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Ochrana před bleskem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2823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138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Ústí nad Labem - rekonstrukce budovy předmostí čp 50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105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06 - Ochrana před bleskem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1. 12. 2024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 xml:space="preserve"> </v>
      </c>
      <c r="G76" s="43"/>
      <c r="H76" s="43"/>
      <c r="I76" s="35" t="s">
        <v>30</v>
      </c>
      <c r="J76" s="39" t="str">
        <f>E21</f>
        <v xml:space="preserve"> 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28</v>
      </c>
      <c r="D77" s="43"/>
      <c r="E77" s="43"/>
      <c r="F77" s="30" t="str">
        <f>IF(E18="","",E18)</f>
        <v>Vyplň údaj</v>
      </c>
      <c r="G77" s="43"/>
      <c r="H77" s="43"/>
      <c r="I77" s="35" t="s">
        <v>32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139</v>
      </c>
      <c r="D79" s="183" t="s">
        <v>54</v>
      </c>
      <c r="E79" s="183" t="s">
        <v>50</v>
      </c>
      <c r="F79" s="183" t="s">
        <v>51</v>
      </c>
      <c r="G79" s="183" t="s">
        <v>140</v>
      </c>
      <c r="H79" s="183" t="s">
        <v>141</v>
      </c>
      <c r="I79" s="183" t="s">
        <v>142</v>
      </c>
      <c r="J79" s="183" t="s">
        <v>109</v>
      </c>
      <c r="K79" s="184" t="s">
        <v>143</v>
      </c>
      <c r="L79" s="185"/>
      <c r="M79" s="95" t="s">
        <v>19</v>
      </c>
      <c r="N79" s="96" t="s">
        <v>39</v>
      </c>
      <c r="O79" s="96" t="s">
        <v>144</v>
      </c>
      <c r="P79" s="96" t="s">
        <v>145</v>
      </c>
      <c r="Q79" s="96" t="s">
        <v>146</v>
      </c>
      <c r="R79" s="96" t="s">
        <v>147</v>
      </c>
      <c r="S79" s="96" t="s">
        <v>148</v>
      </c>
      <c r="T79" s="97" t="s">
        <v>149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150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68</v>
      </c>
      <c r="AU80" s="20" t="s">
        <v>110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68</v>
      </c>
      <c r="E81" s="194" t="s">
        <v>2362</v>
      </c>
      <c r="F81" s="194" t="s">
        <v>93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SUM(P82:P101)</f>
        <v>0</v>
      </c>
      <c r="Q81" s="199"/>
      <c r="R81" s="200">
        <f>SUM(R82:R101)</f>
        <v>0</v>
      </c>
      <c r="S81" s="199"/>
      <c r="T81" s="201">
        <f>SUM(T82:T101)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77</v>
      </c>
      <c r="AT81" s="203" t="s">
        <v>68</v>
      </c>
      <c r="AU81" s="203" t="s">
        <v>69</v>
      </c>
      <c r="AY81" s="202" t="s">
        <v>153</v>
      </c>
      <c r="BK81" s="204">
        <f>SUM(BK82:BK101)</f>
        <v>0</v>
      </c>
    </row>
    <row r="82" s="2" customFormat="1" ht="16.5" customHeight="1">
      <c r="A82" s="41"/>
      <c r="B82" s="42"/>
      <c r="C82" s="207" t="s">
        <v>77</v>
      </c>
      <c r="D82" s="207" t="s">
        <v>155</v>
      </c>
      <c r="E82" s="208" t="s">
        <v>2824</v>
      </c>
      <c r="F82" s="209" t="s">
        <v>2825</v>
      </c>
      <c r="G82" s="210" t="s">
        <v>448</v>
      </c>
      <c r="H82" s="211">
        <v>3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40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160</v>
      </c>
      <c r="AT82" s="218" t="s">
        <v>155</v>
      </c>
      <c r="AU82" s="218" t="s">
        <v>77</v>
      </c>
      <c r="AY82" s="20" t="s">
        <v>153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77</v>
      </c>
      <c r="BK82" s="219">
        <f>ROUND(I82*H82,2)</f>
        <v>0</v>
      </c>
      <c r="BL82" s="20" t="s">
        <v>160</v>
      </c>
      <c r="BM82" s="218" t="s">
        <v>79</v>
      </c>
    </row>
    <row r="83" s="2" customFormat="1" ht="16.5" customHeight="1">
      <c r="A83" s="41"/>
      <c r="B83" s="42"/>
      <c r="C83" s="207" t="s">
        <v>79</v>
      </c>
      <c r="D83" s="207" t="s">
        <v>155</v>
      </c>
      <c r="E83" s="208" t="s">
        <v>2826</v>
      </c>
      <c r="F83" s="209" t="s">
        <v>2827</v>
      </c>
      <c r="G83" s="210" t="s">
        <v>448</v>
      </c>
      <c r="H83" s="211">
        <v>3</v>
      </c>
      <c r="I83" s="212"/>
      <c r="J83" s="213">
        <f>ROUND(I83*H83,2)</f>
        <v>0</v>
      </c>
      <c r="K83" s="209" t="s">
        <v>19</v>
      </c>
      <c r="L83" s="47"/>
      <c r="M83" s="214" t="s">
        <v>19</v>
      </c>
      <c r="N83" s="215" t="s">
        <v>40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160</v>
      </c>
      <c r="AT83" s="218" t="s">
        <v>155</v>
      </c>
      <c r="AU83" s="218" t="s">
        <v>77</v>
      </c>
      <c r="AY83" s="20" t="s">
        <v>153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77</v>
      </c>
      <c r="BK83" s="219">
        <f>ROUND(I83*H83,2)</f>
        <v>0</v>
      </c>
      <c r="BL83" s="20" t="s">
        <v>160</v>
      </c>
      <c r="BM83" s="218" t="s">
        <v>160</v>
      </c>
    </row>
    <row r="84" s="2" customFormat="1" ht="16.5" customHeight="1">
      <c r="A84" s="41"/>
      <c r="B84" s="42"/>
      <c r="C84" s="207" t="s">
        <v>173</v>
      </c>
      <c r="D84" s="207" t="s">
        <v>155</v>
      </c>
      <c r="E84" s="208" t="s">
        <v>2828</v>
      </c>
      <c r="F84" s="209" t="s">
        <v>2829</v>
      </c>
      <c r="G84" s="210" t="s">
        <v>448</v>
      </c>
      <c r="H84" s="211">
        <v>3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40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160</v>
      </c>
      <c r="AT84" s="218" t="s">
        <v>155</v>
      </c>
      <c r="AU84" s="218" t="s">
        <v>77</v>
      </c>
      <c r="AY84" s="20" t="s">
        <v>153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77</v>
      </c>
      <c r="BK84" s="219">
        <f>ROUND(I84*H84,2)</f>
        <v>0</v>
      </c>
      <c r="BL84" s="20" t="s">
        <v>160</v>
      </c>
      <c r="BM84" s="218" t="s">
        <v>192</v>
      </c>
    </row>
    <row r="85" s="2" customFormat="1" ht="16.5" customHeight="1">
      <c r="A85" s="41"/>
      <c r="B85" s="42"/>
      <c r="C85" s="207" t="s">
        <v>160</v>
      </c>
      <c r="D85" s="207" t="s">
        <v>155</v>
      </c>
      <c r="E85" s="208" t="s">
        <v>2830</v>
      </c>
      <c r="F85" s="209" t="s">
        <v>2831</v>
      </c>
      <c r="G85" s="210" t="s">
        <v>371</v>
      </c>
      <c r="H85" s="211">
        <v>70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160</v>
      </c>
      <c r="AT85" s="218" t="s">
        <v>155</v>
      </c>
      <c r="AU85" s="218" t="s">
        <v>77</v>
      </c>
      <c r="AY85" s="20" t="s">
        <v>153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160</v>
      </c>
      <c r="BM85" s="218" t="s">
        <v>203</v>
      </c>
    </row>
    <row r="86" s="2" customFormat="1" ht="16.5" customHeight="1">
      <c r="A86" s="41"/>
      <c r="B86" s="42"/>
      <c r="C86" s="207" t="s">
        <v>186</v>
      </c>
      <c r="D86" s="207" t="s">
        <v>155</v>
      </c>
      <c r="E86" s="208" t="s">
        <v>2832</v>
      </c>
      <c r="F86" s="209" t="s">
        <v>2833</v>
      </c>
      <c r="G86" s="210" t="s">
        <v>448</v>
      </c>
      <c r="H86" s="211">
        <v>2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160</v>
      </c>
      <c r="AT86" s="218" t="s">
        <v>155</v>
      </c>
      <c r="AU86" s="218" t="s">
        <v>77</v>
      </c>
      <c r="AY86" s="20" t="s">
        <v>153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160</v>
      </c>
      <c r="BM86" s="218" t="s">
        <v>216</v>
      </c>
    </row>
    <row r="87" s="2" customFormat="1" ht="16.5" customHeight="1">
      <c r="A87" s="41"/>
      <c r="B87" s="42"/>
      <c r="C87" s="207" t="s">
        <v>192</v>
      </c>
      <c r="D87" s="207" t="s">
        <v>155</v>
      </c>
      <c r="E87" s="208" t="s">
        <v>2834</v>
      </c>
      <c r="F87" s="209" t="s">
        <v>2835</v>
      </c>
      <c r="G87" s="210" t="s">
        <v>448</v>
      </c>
      <c r="H87" s="211">
        <v>4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160</v>
      </c>
      <c r="AT87" s="218" t="s">
        <v>155</v>
      </c>
      <c r="AU87" s="218" t="s">
        <v>77</v>
      </c>
      <c r="AY87" s="20" t="s">
        <v>153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160</v>
      </c>
      <c r="BM87" s="218" t="s">
        <v>8</v>
      </c>
    </row>
    <row r="88" s="2" customFormat="1" ht="16.5" customHeight="1">
      <c r="A88" s="41"/>
      <c r="B88" s="42"/>
      <c r="C88" s="207" t="s">
        <v>199</v>
      </c>
      <c r="D88" s="207" t="s">
        <v>155</v>
      </c>
      <c r="E88" s="208" t="s">
        <v>2836</v>
      </c>
      <c r="F88" s="209" t="s">
        <v>2837</v>
      </c>
      <c r="G88" s="210" t="s">
        <v>448</v>
      </c>
      <c r="H88" s="211">
        <v>2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160</v>
      </c>
      <c r="AT88" s="218" t="s">
        <v>155</v>
      </c>
      <c r="AU88" s="218" t="s">
        <v>77</v>
      </c>
      <c r="AY88" s="20" t="s">
        <v>153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160</v>
      </c>
      <c r="BM88" s="218" t="s">
        <v>241</v>
      </c>
    </row>
    <row r="89" s="2" customFormat="1" ht="16.5" customHeight="1">
      <c r="A89" s="41"/>
      <c r="B89" s="42"/>
      <c r="C89" s="207" t="s">
        <v>203</v>
      </c>
      <c r="D89" s="207" t="s">
        <v>155</v>
      </c>
      <c r="E89" s="208" t="s">
        <v>2838</v>
      </c>
      <c r="F89" s="209" t="s">
        <v>2839</v>
      </c>
      <c r="G89" s="210" t="s">
        <v>448</v>
      </c>
      <c r="H89" s="211">
        <v>35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160</v>
      </c>
      <c r="AT89" s="218" t="s">
        <v>155</v>
      </c>
      <c r="AU89" s="218" t="s">
        <v>77</v>
      </c>
      <c r="AY89" s="20" t="s">
        <v>153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160</v>
      </c>
      <c r="BM89" s="218" t="s">
        <v>252</v>
      </c>
    </row>
    <row r="90" s="2" customFormat="1" ht="16.5" customHeight="1">
      <c r="A90" s="41"/>
      <c r="B90" s="42"/>
      <c r="C90" s="207" t="s">
        <v>207</v>
      </c>
      <c r="D90" s="207" t="s">
        <v>155</v>
      </c>
      <c r="E90" s="208" t="s">
        <v>2840</v>
      </c>
      <c r="F90" s="209" t="s">
        <v>2841</v>
      </c>
      <c r="G90" s="210" t="s">
        <v>448</v>
      </c>
      <c r="H90" s="211">
        <v>25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160</v>
      </c>
      <c r="AT90" s="218" t="s">
        <v>155</v>
      </c>
      <c r="AU90" s="218" t="s">
        <v>77</v>
      </c>
      <c r="AY90" s="20" t="s">
        <v>153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160</v>
      </c>
      <c r="BM90" s="218" t="s">
        <v>265</v>
      </c>
    </row>
    <row r="91" s="2" customFormat="1" ht="16.5" customHeight="1">
      <c r="A91" s="41"/>
      <c r="B91" s="42"/>
      <c r="C91" s="207" t="s">
        <v>216</v>
      </c>
      <c r="D91" s="207" t="s">
        <v>155</v>
      </c>
      <c r="E91" s="208" t="s">
        <v>2842</v>
      </c>
      <c r="F91" s="209" t="s">
        <v>2843</v>
      </c>
      <c r="G91" s="210" t="s">
        <v>448</v>
      </c>
      <c r="H91" s="211">
        <v>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77</v>
      </c>
      <c r="AY91" s="20" t="s">
        <v>153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160</v>
      </c>
      <c r="BM91" s="218" t="s">
        <v>283</v>
      </c>
    </row>
    <row r="92" s="2" customFormat="1" ht="16.5" customHeight="1">
      <c r="A92" s="41"/>
      <c r="B92" s="42"/>
      <c r="C92" s="207" t="s">
        <v>222</v>
      </c>
      <c r="D92" s="207" t="s">
        <v>155</v>
      </c>
      <c r="E92" s="208" t="s">
        <v>2844</v>
      </c>
      <c r="F92" s="209" t="s">
        <v>2845</v>
      </c>
      <c r="G92" s="210" t="s">
        <v>448</v>
      </c>
      <c r="H92" s="211">
        <v>2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160</v>
      </c>
      <c r="AT92" s="218" t="s">
        <v>155</v>
      </c>
      <c r="AU92" s="218" t="s">
        <v>77</v>
      </c>
      <c r="AY92" s="20" t="s">
        <v>153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160</v>
      </c>
      <c r="BM92" s="218" t="s">
        <v>306</v>
      </c>
    </row>
    <row r="93" s="2" customFormat="1" ht="16.5" customHeight="1">
      <c r="A93" s="41"/>
      <c r="B93" s="42"/>
      <c r="C93" s="207" t="s">
        <v>8</v>
      </c>
      <c r="D93" s="207" t="s">
        <v>155</v>
      </c>
      <c r="E93" s="208" t="s">
        <v>2846</v>
      </c>
      <c r="F93" s="209" t="s">
        <v>2847</v>
      </c>
      <c r="G93" s="210" t="s">
        <v>448</v>
      </c>
      <c r="H93" s="211">
        <v>4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160</v>
      </c>
      <c r="AT93" s="218" t="s">
        <v>155</v>
      </c>
      <c r="AU93" s="218" t="s">
        <v>77</v>
      </c>
      <c r="AY93" s="20" t="s">
        <v>153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160</v>
      </c>
      <c r="BM93" s="218" t="s">
        <v>328</v>
      </c>
    </row>
    <row r="94" s="2" customFormat="1" ht="16.5" customHeight="1">
      <c r="A94" s="41"/>
      <c r="B94" s="42"/>
      <c r="C94" s="207" t="s">
        <v>236</v>
      </c>
      <c r="D94" s="207" t="s">
        <v>155</v>
      </c>
      <c r="E94" s="208" t="s">
        <v>2848</v>
      </c>
      <c r="F94" s="209" t="s">
        <v>2849</v>
      </c>
      <c r="G94" s="210" t="s">
        <v>448</v>
      </c>
      <c r="H94" s="211">
        <v>4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77</v>
      </c>
      <c r="AY94" s="20" t="s">
        <v>153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160</v>
      </c>
      <c r="BM94" s="218" t="s">
        <v>341</v>
      </c>
    </row>
    <row r="95" s="2" customFormat="1" ht="16.5" customHeight="1">
      <c r="A95" s="41"/>
      <c r="B95" s="42"/>
      <c r="C95" s="207" t="s">
        <v>241</v>
      </c>
      <c r="D95" s="207" t="s">
        <v>155</v>
      </c>
      <c r="E95" s="208" t="s">
        <v>2850</v>
      </c>
      <c r="F95" s="209" t="s">
        <v>2851</v>
      </c>
      <c r="G95" s="210" t="s">
        <v>448</v>
      </c>
      <c r="H95" s="211">
        <v>2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160</v>
      </c>
      <c r="AT95" s="218" t="s">
        <v>155</v>
      </c>
      <c r="AU95" s="218" t="s">
        <v>77</v>
      </c>
      <c r="AY95" s="20" t="s">
        <v>153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160</v>
      </c>
      <c r="BM95" s="218" t="s">
        <v>368</v>
      </c>
    </row>
    <row r="96" s="2" customFormat="1" ht="16.5" customHeight="1">
      <c r="A96" s="41"/>
      <c r="B96" s="42"/>
      <c r="C96" s="207" t="s">
        <v>246</v>
      </c>
      <c r="D96" s="207" t="s">
        <v>155</v>
      </c>
      <c r="E96" s="208" t="s">
        <v>2852</v>
      </c>
      <c r="F96" s="209" t="s">
        <v>2853</v>
      </c>
      <c r="G96" s="210" t="s">
        <v>448</v>
      </c>
      <c r="H96" s="211">
        <v>2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160</v>
      </c>
      <c r="AT96" s="218" t="s">
        <v>155</v>
      </c>
      <c r="AU96" s="218" t="s">
        <v>77</v>
      </c>
      <c r="AY96" s="20" t="s">
        <v>153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160</v>
      </c>
      <c r="BM96" s="218" t="s">
        <v>383</v>
      </c>
    </row>
    <row r="97" s="2" customFormat="1" ht="16.5" customHeight="1">
      <c r="A97" s="41"/>
      <c r="B97" s="42"/>
      <c r="C97" s="207" t="s">
        <v>252</v>
      </c>
      <c r="D97" s="207" t="s">
        <v>155</v>
      </c>
      <c r="E97" s="208" t="s">
        <v>2854</v>
      </c>
      <c r="F97" s="209" t="s">
        <v>2855</v>
      </c>
      <c r="G97" s="210" t="s">
        <v>448</v>
      </c>
      <c r="H97" s="211">
        <v>4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160</v>
      </c>
      <c r="AT97" s="218" t="s">
        <v>155</v>
      </c>
      <c r="AU97" s="218" t="s">
        <v>77</v>
      </c>
      <c r="AY97" s="20" t="s">
        <v>153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160</v>
      </c>
      <c r="BM97" s="218" t="s">
        <v>403</v>
      </c>
    </row>
    <row r="98" s="2" customFormat="1" ht="16.5" customHeight="1">
      <c r="A98" s="41"/>
      <c r="B98" s="42"/>
      <c r="C98" s="207" t="s">
        <v>258</v>
      </c>
      <c r="D98" s="207" t="s">
        <v>155</v>
      </c>
      <c r="E98" s="208" t="s">
        <v>2856</v>
      </c>
      <c r="F98" s="209" t="s">
        <v>2857</v>
      </c>
      <c r="G98" s="210" t="s">
        <v>448</v>
      </c>
      <c r="H98" s="211">
        <v>2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77</v>
      </c>
      <c r="AY98" s="20" t="s">
        <v>153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160</v>
      </c>
      <c r="BM98" s="218" t="s">
        <v>422</v>
      </c>
    </row>
    <row r="99" s="2" customFormat="1" ht="16.5" customHeight="1">
      <c r="A99" s="41"/>
      <c r="B99" s="42"/>
      <c r="C99" s="207" t="s">
        <v>265</v>
      </c>
      <c r="D99" s="207" t="s">
        <v>155</v>
      </c>
      <c r="E99" s="208" t="s">
        <v>2858</v>
      </c>
      <c r="F99" s="209" t="s">
        <v>2859</v>
      </c>
      <c r="G99" s="210" t="s">
        <v>371</v>
      </c>
      <c r="H99" s="211">
        <v>30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160</v>
      </c>
      <c r="AT99" s="218" t="s">
        <v>155</v>
      </c>
      <c r="AU99" s="218" t="s">
        <v>77</v>
      </c>
      <c r="AY99" s="20" t="s">
        <v>153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160</v>
      </c>
      <c r="BM99" s="218" t="s">
        <v>439</v>
      </c>
    </row>
    <row r="100" s="2" customFormat="1" ht="16.5" customHeight="1">
      <c r="A100" s="41"/>
      <c r="B100" s="42"/>
      <c r="C100" s="207" t="s">
        <v>277</v>
      </c>
      <c r="D100" s="207" t="s">
        <v>155</v>
      </c>
      <c r="E100" s="208" t="s">
        <v>2860</v>
      </c>
      <c r="F100" s="209" t="s">
        <v>2861</v>
      </c>
      <c r="G100" s="210" t="s">
        <v>448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77</v>
      </c>
      <c r="AY100" s="20" t="s">
        <v>153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160</v>
      </c>
      <c r="BM100" s="218" t="s">
        <v>452</v>
      </c>
    </row>
    <row r="101" s="2" customFormat="1" ht="16.5" customHeight="1">
      <c r="A101" s="41"/>
      <c r="B101" s="42"/>
      <c r="C101" s="207" t="s">
        <v>283</v>
      </c>
      <c r="D101" s="207" t="s">
        <v>155</v>
      </c>
      <c r="E101" s="208" t="s">
        <v>2862</v>
      </c>
      <c r="F101" s="209" t="s">
        <v>2863</v>
      </c>
      <c r="G101" s="210" t="s">
        <v>1160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79" t="s">
        <v>19</v>
      </c>
      <c r="N101" s="280" t="s">
        <v>40</v>
      </c>
      <c r="O101" s="281"/>
      <c r="P101" s="282">
        <f>O101*H101</f>
        <v>0</v>
      </c>
      <c r="Q101" s="282">
        <v>0</v>
      </c>
      <c r="R101" s="282">
        <f>Q101*H101</f>
        <v>0</v>
      </c>
      <c r="S101" s="282">
        <v>0</v>
      </c>
      <c r="T101" s="283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77</v>
      </c>
      <c r="AY101" s="20" t="s">
        <v>153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160</v>
      </c>
      <c r="BM101" s="218" t="s">
        <v>467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Abh1UpB+s3IR1pJgEUK65rS37mKrCcnaKtKzXV6nrz4RdpTZ0QNySnq0AdbHZjyudKAGeseCRP4CQDRQfLFWFA==" hashValue="tKJUMgqe6YaM8DjIuV04I7vR+ejIZxY/nsLDiEqgOKlEwZvbzXSHw/K/bx/+QBUwF7bcjMJwCP12a2IUSCmgRg==" algorithmName="SHA-512" password="CC35"/>
  <autoFilter ref="C79:K10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- rekonstrukce budovy předmostí čp 50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2864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ROUND((SUM(BE84:BE174)),  2)</f>
        <v>0</v>
      </c>
      <c r="G33" s="41"/>
      <c r="H33" s="41"/>
      <c r="I33" s="151">
        <v>0.20999999999999999</v>
      </c>
      <c r="J33" s="150">
        <f>ROUND(((SUM(BE84:BE174))*I33),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ROUND((SUM(BF84:BF174)),  2)</f>
        <v>0</v>
      </c>
      <c r="G34" s="41"/>
      <c r="H34" s="41"/>
      <c r="I34" s="151">
        <v>0.12</v>
      </c>
      <c r="J34" s="150">
        <f>ROUND(((SUM(BF84:BF174))*I34),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ROUND((SUM(BG84:BG174)),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ROUND((SUM(BH84:BH174)),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ROUND((SUM(BI84:BI174)),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- rekonstrukce budovy předmostí čp 50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zdravotní 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120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2865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2866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122</v>
      </c>
      <c r="E63" s="177"/>
      <c r="F63" s="177"/>
      <c r="G63" s="177"/>
      <c r="H63" s="177"/>
      <c r="I63" s="177"/>
      <c r="J63" s="178">
        <f>J146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2867</v>
      </c>
      <c r="E64" s="177"/>
      <c r="F64" s="177"/>
      <c r="G64" s="177"/>
      <c r="H64" s="177"/>
      <c r="I64" s="177"/>
      <c r="J64" s="178">
        <f>J166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Ústí nad Labem - rekonstrukce budovy předmostí čp 50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105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07 - zdravotní instalace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1. 12. 2024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139</v>
      </c>
      <c r="D83" s="183" t="s">
        <v>54</v>
      </c>
      <c r="E83" s="183" t="s">
        <v>50</v>
      </c>
      <c r="F83" s="183" t="s">
        <v>51</v>
      </c>
      <c r="G83" s="183" t="s">
        <v>140</v>
      </c>
      <c r="H83" s="183" t="s">
        <v>141</v>
      </c>
      <c r="I83" s="183" t="s">
        <v>142</v>
      </c>
      <c r="J83" s="183" t="s">
        <v>109</v>
      </c>
      <c r="K83" s="184" t="s">
        <v>143</v>
      </c>
      <c r="L83" s="185"/>
      <c r="M83" s="95" t="s">
        <v>19</v>
      </c>
      <c r="N83" s="96" t="s">
        <v>39</v>
      </c>
      <c r="O83" s="96" t="s">
        <v>144</v>
      </c>
      <c r="P83" s="96" t="s">
        <v>145</v>
      </c>
      <c r="Q83" s="96" t="s">
        <v>146</v>
      </c>
      <c r="R83" s="96" t="s">
        <v>147</v>
      </c>
      <c r="S83" s="96" t="s">
        <v>148</v>
      </c>
      <c r="T83" s="97" t="s">
        <v>149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150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110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68</v>
      </c>
      <c r="E85" s="194" t="s">
        <v>1028</v>
      </c>
      <c r="F85" s="194" t="s">
        <v>1029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P86+P105+P146+P166</f>
        <v>0</v>
      </c>
      <c r="Q85" s="199"/>
      <c r="R85" s="200">
        <f>R86+R105+R146+R166</f>
        <v>0</v>
      </c>
      <c r="S85" s="199"/>
      <c r="T85" s="201">
        <f>T86+T105+T146+T166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79</v>
      </c>
      <c r="AT85" s="203" t="s">
        <v>68</v>
      </c>
      <c r="AU85" s="203" t="s">
        <v>69</v>
      </c>
      <c r="AY85" s="202" t="s">
        <v>153</v>
      </c>
      <c r="BK85" s="204">
        <f>BK86+BK105+BK146+BK166</f>
        <v>0</v>
      </c>
    </row>
    <row r="86" s="12" customFormat="1" ht="22.8" customHeight="1">
      <c r="A86" s="12"/>
      <c r="B86" s="191"/>
      <c r="C86" s="192"/>
      <c r="D86" s="193" t="s">
        <v>68</v>
      </c>
      <c r="E86" s="205" t="s">
        <v>2868</v>
      </c>
      <c r="F86" s="205" t="s">
        <v>2869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SUM(P87:P104)</f>
        <v>0</v>
      </c>
      <c r="Q86" s="199"/>
      <c r="R86" s="200">
        <f>SUM(R87:R104)</f>
        <v>0</v>
      </c>
      <c r="S86" s="199"/>
      <c r="T86" s="201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68</v>
      </c>
      <c r="AU86" s="203" t="s">
        <v>77</v>
      </c>
      <c r="AY86" s="202" t="s">
        <v>153</v>
      </c>
      <c r="BK86" s="204">
        <f>SUM(BK87:BK104)</f>
        <v>0</v>
      </c>
    </row>
    <row r="87" s="2" customFormat="1" ht="16.5" customHeight="1">
      <c r="A87" s="41"/>
      <c r="B87" s="42"/>
      <c r="C87" s="207" t="s">
        <v>77</v>
      </c>
      <c r="D87" s="207" t="s">
        <v>155</v>
      </c>
      <c r="E87" s="208" t="s">
        <v>2870</v>
      </c>
      <c r="F87" s="209" t="s">
        <v>2871</v>
      </c>
      <c r="G87" s="210" t="s">
        <v>371</v>
      </c>
      <c r="H87" s="211">
        <v>124.7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252</v>
      </c>
      <c r="AT87" s="218" t="s">
        <v>155</v>
      </c>
      <c r="AU87" s="218" t="s">
        <v>79</v>
      </c>
      <c r="AY87" s="20" t="s">
        <v>153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252</v>
      </c>
      <c r="BM87" s="218" t="s">
        <v>2872</v>
      </c>
    </row>
    <row r="88" s="2" customFormat="1" ht="16.5" customHeight="1">
      <c r="A88" s="41"/>
      <c r="B88" s="42"/>
      <c r="C88" s="207" t="s">
        <v>79</v>
      </c>
      <c r="D88" s="207" t="s">
        <v>155</v>
      </c>
      <c r="E88" s="208" t="s">
        <v>2873</v>
      </c>
      <c r="F88" s="209" t="s">
        <v>2874</v>
      </c>
      <c r="G88" s="210" t="s">
        <v>371</v>
      </c>
      <c r="H88" s="211">
        <v>89.5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252</v>
      </c>
      <c r="AT88" s="218" t="s">
        <v>155</v>
      </c>
      <c r="AU88" s="218" t="s">
        <v>79</v>
      </c>
      <c r="AY88" s="20" t="s">
        <v>153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252</v>
      </c>
      <c r="BM88" s="218" t="s">
        <v>2875</v>
      </c>
    </row>
    <row r="89" s="2" customFormat="1" ht="16.5" customHeight="1">
      <c r="A89" s="41"/>
      <c r="B89" s="42"/>
      <c r="C89" s="207" t="s">
        <v>173</v>
      </c>
      <c r="D89" s="207" t="s">
        <v>155</v>
      </c>
      <c r="E89" s="208" t="s">
        <v>2876</v>
      </c>
      <c r="F89" s="209" t="s">
        <v>2877</v>
      </c>
      <c r="G89" s="210" t="s">
        <v>371</v>
      </c>
      <c r="H89" s="211">
        <v>91.200000000000003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252</v>
      </c>
      <c r="AT89" s="218" t="s">
        <v>155</v>
      </c>
      <c r="AU89" s="218" t="s">
        <v>79</v>
      </c>
      <c r="AY89" s="20" t="s">
        <v>153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252</v>
      </c>
      <c r="BM89" s="218" t="s">
        <v>2878</v>
      </c>
    </row>
    <row r="90" s="2" customFormat="1" ht="16.5" customHeight="1">
      <c r="A90" s="41"/>
      <c r="B90" s="42"/>
      <c r="C90" s="207" t="s">
        <v>160</v>
      </c>
      <c r="D90" s="207" t="s">
        <v>155</v>
      </c>
      <c r="E90" s="208" t="s">
        <v>2879</v>
      </c>
      <c r="F90" s="209" t="s">
        <v>2880</v>
      </c>
      <c r="G90" s="210" t="s">
        <v>448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252</v>
      </c>
      <c r="AT90" s="218" t="s">
        <v>155</v>
      </c>
      <c r="AU90" s="218" t="s">
        <v>79</v>
      </c>
      <c r="AY90" s="20" t="s">
        <v>153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252</v>
      </c>
      <c r="BM90" s="218" t="s">
        <v>2881</v>
      </c>
    </row>
    <row r="91" s="2" customFormat="1" ht="16.5" customHeight="1">
      <c r="A91" s="41"/>
      <c r="B91" s="42"/>
      <c r="C91" s="207" t="s">
        <v>186</v>
      </c>
      <c r="D91" s="207" t="s">
        <v>155</v>
      </c>
      <c r="E91" s="208" t="s">
        <v>2882</v>
      </c>
      <c r="F91" s="209" t="s">
        <v>2883</v>
      </c>
      <c r="G91" s="210" t="s">
        <v>448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252</v>
      </c>
      <c r="AT91" s="218" t="s">
        <v>155</v>
      </c>
      <c r="AU91" s="218" t="s">
        <v>79</v>
      </c>
      <c r="AY91" s="20" t="s">
        <v>153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252</v>
      </c>
      <c r="BM91" s="218" t="s">
        <v>2884</v>
      </c>
    </row>
    <row r="92" s="2" customFormat="1" ht="16.5" customHeight="1">
      <c r="A92" s="41"/>
      <c r="B92" s="42"/>
      <c r="C92" s="207" t="s">
        <v>192</v>
      </c>
      <c r="D92" s="207" t="s">
        <v>155</v>
      </c>
      <c r="E92" s="208" t="s">
        <v>2885</v>
      </c>
      <c r="F92" s="209" t="s">
        <v>2886</v>
      </c>
      <c r="G92" s="210" t="s">
        <v>448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252</v>
      </c>
      <c r="AT92" s="218" t="s">
        <v>155</v>
      </c>
      <c r="AU92" s="218" t="s">
        <v>79</v>
      </c>
      <c r="AY92" s="20" t="s">
        <v>153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252</v>
      </c>
      <c r="BM92" s="218" t="s">
        <v>2887</v>
      </c>
    </row>
    <row r="93" s="2" customFormat="1" ht="16.5" customHeight="1">
      <c r="A93" s="41"/>
      <c r="B93" s="42"/>
      <c r="C93" s="207" t="s">
        <v>199</v>
      </c>
      <c r="D93" s="207" t="s">
        <v>155</v>
      </c>
      <c r="E93" s="208" t="s">
        <v>2888</v>
      </c>
      <c r="F93" s="209" t="s">
        <v>2889</v>
      </c>
      <c r="G93" s="210" t="s">
        <v>371</v>
      </c>
      <c r="H93" s="211">
        <v>17.399999999999999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252</v>
      </c>
      <c r="AT93" s="218" t="s">
        <v>155</v>
      </c>
      <c r="AU93" s="218" t="s">
        <v>79</v>
      </c>
      <c r="AY93" s="20" t="s">
        <v>153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252</v>
      </c>
      <c r="BM93" s="218" t="s">
        <v>2890</v>
      </c>
    </row>
    <row r="94" s="2" customFormat="1" ht="16.5" customHeight="1">
      <c r="A94" s="41"/>
      <c r="B94" s="42"/>
      <c r="C94" s="207" t="s">
        <v>203</v>
      </c>
      <c r="D94" s="207" t="s">
        <v>155</v>
      </c>
      <c r="E94" s="208" t="s">
        <v>2891</v>
      </c>
      <c r="F94" s="209" t="s">
        <v>2892</v>
      </c>
      <c r="G94" s="210" t="s">
        <v>371</v>
      </c>
      <c r="H94" s="211">
        <v>6.2000000000000002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252</v>
      </c>
      <c r="AT94" s="218" t="s">
        <v>155</v>
      </c>
      <c r="AU94" s="218" t="s">
        <v>79</v>
      </c>
      <c r="AY94" s="20" t="s">
        <v>153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252</v>
      </c>
      <c r="BM94" s="218" t="s">
        <v>2893</v>
      </c>
    </row>
    <row r="95" s="2" customFormat="1" ht="16.5" customHeight="1">
      <c r="A95" s="41"/>
      <c r="B95" s="42"/>
      <c r="C95" s="207" t="s">
        <v>207</v>
      </c>
      <c r="D95" s="207" t="s">
        <v>155</v>
      </c>
      <c r="E95" s="208" t="s">
        <v>2894</v>
      </c>
      <c r="F95" s="209" t="s">
        <v>2895</v>
      </c>
      <c r="G95" s="210" t="s">
        <v>371</v>
      </c>
      <c r="H95" s="211">
        <v>18.699999999999999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252</v>
      </c>
      <c r="AT95" s="218" t="s">
        <v>155</v>
      </c>
      <c r="AU95" s="218" t="s">
        <v>79</v>
      </c>
      <c r="AY95" s="20" t="s">
        <v>153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252</v>
      </c>
      <c r="BM95" s="218" t="s">
        <v>2896</v>
      </c>
    </row>
    <row r="96" s="2" customFormat="1" ht="16.5" customHeight="1">
      <c r="A96" s="41"/>
      <c r="B96" s="42"/>
      <c r="C96" s="207" t="s">
        <v>216</v>
      </c>
      <c r="D96" s="207" t="s">
        <v>155</v>
      </c>
      <c r="E96" s="208" t="s">
        <v>2897</v>
      </c>
      <c r="F96" s="209" t="s">
        <v>2898</v>
      </c>
      <c r="G96" s="210" t="s">
        <v>371</v>
      </c>
      <c r="H96" s="211">
        <v>3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252</v>
      </c>
      <c r="AT96" s="218" t="s">
        <v>155</v>
      </c>
      <c r="AU96" s="218" t="s">
        <v>79</v>
      </c>
      <c r="AY96" s="20" t="s">
        <v>153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252</v>
      </c>
      <c r="BM96" s="218" t="s">
        <v>2899</v>
      </c>
    </row>
    <row r="97" s="2" customFormat="1" ht="16.5" customHeight="1">
      <c r="A97" s="41"/>
      <c r="B97" s="42"/>
      <c r="C97" s="207" t="s">
        <v>222</v>
      </c>
      <c r="D97" s="207" t="s">
        <v>155</v>
      </c>
      <c r="E97" s="208" t="s">
        <v>2900</v>
      </c>
      <c r="F97" s="209" t="s">
        <v>2901</v>
      </c>
      <c r="G97" s="210" t="s">
        <v>448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252</v>
      </c>
      <c r="AT97" s="218" t="s">
        <v>155</v>
      </c>
      <c r="AU97" s="218" t="s">
        <v>79</v>
      </c>
      <c r="AY97" s="20" t="s">
        <v>153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252</v>
      </c>
      <c r="BM97" s="218" t="s">
        <v>2902</v>
      </c>
    </row>
    <row r="98" s="2" customFormat="1" ht="16.5" customHeight="1">
      <c r="A98" s="41"/>
      <c r="B98" s="42"/>
      <c r="C98" s="207" t="s">
        <v>8</v>
      </c>
      <c r="D98" s="207" t="s">
        <v>155</v>
      </c>
      <c r="E98" s="208" t="s">
        <v>2903</v>
      </c>
      <c r="F98" s="209" t="s">
        <v>2904</v>
      </c>
      <c r="G98" s="210" t="s">
        <v>448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155</v>
      </c>
      <c r="AU98" s="218" t="s">
        <v>79</v>
      </c>
      <c r="AY98" s="20" t="s">
        <v>153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252</v>
      </c>
      <c r="BM98" s="218" t="s">
        <v>2905</v>
      </c>
    </row>
    <row r="99" s="2" customFormat="1" ht="16.5" customHeight="1">
      <c r="A99" s="41"/>
      <c r="B99" s="42"/>
      <c r="C99" s="207" t="s">
        <v>236</v>
      </c>
      <c r="D99" s="207" t="s">
        <v>155</v>
      </c>
      <c r="E99" s="208" t="s">
        <v>2906</v>
      </c>
      <c r="F99" s="209" t="s">
        <v>2907</v>
      </c>
      <c r="G99" s="210" t="s">
        <v>2908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155</v>
      </c>
      <c r="AU99" s="218" t="s">
        <v>79</v>
      </c>
      <c r="AY99" s="20" t="s">
        <v>153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252</v>
      </c>
      <c r="BM99" s="218" t="s">
        <v>2909</v>
      </c>
    </row>
    <row r="100" s="2" customFormat="1" ht="16.5" customHeight="1">
      <c r="A100" s="41"/>
      <c r="B100" s="42"/>
      <c r="C100" s="207" t="s">
        <v>241</v>
      </c>
      <c r="D100" s="207" t="s">
        <v>155</v>
      </c>
      <c r="E100" s="208" t="s">
        <v>2910</v>
      </c>
      <c r="F100" s="209" t="s">
        <v>2911</v>
      </c>
      <c r="G100" s="210" t="s">
        <v>2908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252</v>
      </c>
      <c r="AT100" s="218" t="s">
        <v>155</v>
      </c>
      <c r="AU100" s="218" t="s">
        <v>79</v>
      </c>
      <c r="AY100" s="20" t="s">
        <v>153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252</v>
      </c>
      <c r="BM100" s="218" t="s">
        <v>2912</v>
      </c>
    </row>
    <row r="101" s="2" customFormat="1" ht="16.5" customHeight="1">
      <c r="A101" s="41"/>
      <c r="B101" s="42"/>
      <c r="C101" s="207" t="s">
        <v>246</v>
      </c>
      <c r="D101" s="207" t="s">
        <v>155</v>
      </c>
      <c r="E101" s="208" t="s">
        <v>2913</v>
      </c>
      <c r="F101" s="209" t="s">
        <v>2914</v>
      </c>
      <c r="G101" s="210" t="s">
        <v>448</v>
      </c>
      <c r="H101" s="211">
        <v>4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155</v>
      </c>
      <c r="AU101" s="218" t="s">
        <v>79</v>
      </c>
      <c r="AY101" s="20" t="s">
        <v>153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252</v>
      </c>
      <c r="BM101" s="218" t="s">
        <v>2915</v>
      </c>
    </row>
    <row r="102" s="2" customFormat="1" ht="16.5" customHeight="1">
      <c r="A102" s="41"/>
      <c r="B102" s="42"/>
      <c r="C102" s="207" t="s">
        <v>252</v>
      </c>
      <c r="D102" s="207" t="s">
        <v>155</v>
      </c>
      <c r="E102" s="208" t="s">
        <v>2916</v>
      </c>
      <c r="F102" s="209" t="s">
        <v>2917</v>
      </c>
      <c r="G102" s="210" t="s">
        <v>448</v>
      </c>
      <c r="H102" s="211">
        <v>4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252</v>
      </c>
      <c r="AT102" s="218" t="s">
        <v>155</v>
      </c>
      <c r="AU102" s="218" t="s">
        <v>79</v>
      </c>
      <c r="AY102" s="20" t="s">
        <v>153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252</v>
      </c>
      <c r="BM102" s="218" t="s">
        <v>2918</v>
      </c>
    </row>
    <row r="103" s="2" customFormat="1" ht="16.5" customHeight="1">
      <c r="A103" s="41"/>
      <c r="B103" s="42"/>
      <c r="C103" s="207" t="s">
        <v>258</v>
      </c>
      <c r="D103" s="207" t="s">
        <v>155</v>
      </c>
      <c r="E103" s="208" t="s">
        <v>2919</v>
      </c>
      <c r="F103" s="209" t="s">
        <v>2920</v>
      </c>
      <c r="G103" s="210" t="s">
        <v>448</v>
      </c>
      <c r="H103" s="211">
        <v>16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252</v>
      </c>
      <c r="AT103" s="218" t="s">
        <v>155</v>
      </c>
      <c r="AU103" s="218" t="s">
        <v>79</v>
      </c>
      <c r="AY103" s="20" t="s">
        <v>153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252</v>
      </c>
      <c r="BM103" s="218" t="s">
        <v>2921</v>
      </c>
    </row>
    <row r="104" s="2" customFormat="1" ht="16.5" customHeight="1">
      <c r="A104" s="41"/>
      <c r="B104" s="42"/>
      <c r="C104" s="207" t="s">
        <v>265</v>
      </c>
      <c r="D104" s="207" t="s">
        <v>155</v>
      </c>
      <c r="E104" s="208" t="s">
        <v>2922</v>
      </c>
      <c r="F104" s="209" t="s">
        <v>2923</v>
      </c>
      <c r="G104" s="210" t="s">
        <v>448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252</v>
      </c>
      <c r="AT104" s="218" t="s">
        <v>155</v>
      </c>
      <c r="AU104" s="218" t="s">
        <v>79</v>
      </c>
      <c r="AY104" s="20" t="s">
        <v>153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252</v>
      </c>
      <c r="BM104" s="218" t="s">
        <v>2924</v>
      </c>
    </row>
    <row r="105" s="12" customFormat="1" ht="22.8" customHeight="1">
      <c r="A105" s="12"/>
      <c r="B105" s="191"/>
      <c r="C105" s="192"/>
      <c r="D105" s="193" t="s">
        <v>68</v>
      </c>
      <c r="E105" s="205" t="s">
        <v>2925</v>
      </c>
      <c r="F105" s="205" t="s">
        <v>2926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SUM(P106:P145)</f>
        <v>0</v>
      </c>
      <c r="Q105" s="199"/>
      <c r="R105" s="200">
        <f>SUM(R106:R145)</f>
        <v>0</v>
      </c>
      <c r="S105" s="199"/>
      <c r="T105" s="201">
        <f>SUM(T106:T145)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79</v>
      </c>
      <c r="AT105" s="203" t="s">
        <v>68</v>
      </c>
      <c r="AU105" s="203" t="s">
        <v>77</v>
      </c>
      <c r="AY105" s="202" t="s">
        <v>153</v>
      </c>
      <c r="BK105" s="204">
        <f>SUM(BK106:BK145)</f>
        <v>0</v>
      </c>
    </row>
    <row r="106" s="2" customFormat="1" ht="16.5" customHeight="1">
      <c r="A106" s="41"/>
      <c r="B106" s="42"/>
      <c r="C106" s="207" t="s">
        <v>277</v>
      </c>
      <c r="D106" s="207" t="s">
        <v>155</v>
      </c>
      <c r="E106" s="208" t="s">
        <v>2927</v>
      </c>
      <c r="F106" s="209" t="s">
        <v>2928</v>
      </c>
      <c r="G106" s="210" t="s">
        <v>371</v>
      </c>
      <c r="H106" s="211">
        <v>106.8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252</v>
      </c>
      <c r="AT106" s="218" t="s">
        <v>155</v>
      </c>
      <c r="AU106" s="218" t="s">
        <v>79</v>
      </c>
      <c r="AY106" s="20" t="s">
        <v>153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252</v>
      </c>
      <c r="BM106" s="218" t="s">
        <v>2929</v>
      </c>
    </row>
    <row r="107" s="2" customFormat="1" ht="16.5" customHeight="1">
      <c r="A107" s="41"/>
      <c r="B107" s="42"/>
      <c r="C107" s="207" t="s">
        <v>283</v>
      </c>
      <c r="D107" s="207" t="s">
        <v>155</v>
      </c>
      <c r="E107" s="208" t="s">
        <v>2930</v>
      </c>
      <c r="F107" s="209" t="s">
        <v>2931</v>
      </c>
      <c r="G107" s="210" t="s">
        <v>371</v>
      </c>
      <c r="H107" s="211">
        <v>87.900000000000006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252</v>
      </c>
      <c r="AT107" s="218" t="s">
        <v>155</v>
      </c>
      <c r="AU107" s="218" t="s">
        <v>79</v>
      </c>
      <c r="AY107" s="20" t="s">
        <v>153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252</v>
      </c>
      <c r="BM107" s="218" t="s">
        <v>2932</v>
      </c>
    </row>
    <row r="108" s="2" customFormat="1" ht="16.5" customHeight="1">
      <c r="A108" s="41"/>
      <c r="B108" s="42"/>
      <c r="C108" s="207" t="s">
        <v>7</v>
      </c>
      <c r="D108" s="207" t="s">
        <v>155</v>
      </c>
      <c r="E108" s="208" t="s">
        <v>2933</v>
      </c>
      <c r="F108" s="209" t="s">
        <v>2934</v>
      </c>
      <c r="G108" s="210" t="s">
        <v>371</v>
      </c>
      <c r="H108" s="211">
        <v>107.40000000000001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252</v>
      </c>
      <c r="AT108" s="218" t="s">
        <v>155</v>
      </c>
      <c r="AU108" s="218" t="s">
        <v>79</v>
      </c>
      <c r="AY108" s="20" t="s">
        <v>153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252</v>
      </c>
      <c r="BM108" s="218" t="s">
        <v>2935</v>
      </c>
    </row>
    <row r="109" s="2" customFormat="1" ht="16.5" customHeight="1">
      <c r="A109" s="41"/>
      <c r="B109" s="42"/>
      <c r="C109" s="207" t="s">
        <v>306</v>
      </c>
      <c r="D109" s="207" t="s">
        <v>155</v>
      </c>
      <c r="E109" s="208" t="s">
        <v>2936</v>
      </c>
      <c r="F109" s="209" t="s">
        <v>2937</v>
      </c>
      <c r="G109" s="210" t="s">
        <v>371</v>
      </c>
      <c r="H109" s="211">
        <v>11.6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252</v>
      </c>
      <c r="AT109" s="218" t="s">
        <v>155</v>
      </c>
      <c r="AU109" s="218" t="s">
        <v>79</v>
      </c>
      <c r="AY109" s="20" t="s">
        <v>153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252</v>
      </c>
      <c r="BM109" s="218" t="s">
        <v>2938</v>
      </c>
    </row>
    <row r="110" s="2" customFormat="1" ht="16.5" customHeight="1">
      <c r="A110" s="41"/>
      <c r="B110" s="42"/>
      <c r="C110" s="207" t="s">
        <v>312</v>
      </c>
      <c r="D110" s="207" t="s">
        <v>155</v>
      </c>
      <c r="E110" s="208" t="s">
        <v>2939</v>
      </c>
      <c r="F110" s="209" t="s">
        <v>2940</v>
      </c>
      <c r="G110" s="210" t="s">
        <v>371</v>
      </c>
      <c r="H110" s="211">
        <v>36.700000000000003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252</v>
      </c>
      <c r="AT110" s="218" t="s">
        <v>155</v>
      </c>
      <c r="AU110" s="218" t="s">
        <v>79</v>
      </c>
      <c r="AY110" s="20" t="s">
        <v>153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252</v>
      </c>
      <c r="BM110" s="218" t="s">
        <v>2941</v>
      </c>
    </row>
    <row r="111" s="2" customFormat="1" ht="21.75" customHeight="1">
      <c r="A111" s="41"/>
      <c r="B111" s="42"/>
      <c r="C111" s="207" t="s">
        <v>328</v>
      </c>
      <c r="D111" s="207" t="s">
        <v>155</v>
      </c>
      <c r="E111" s="208" t="s">
        <v>2942</v>
      </c>
      <c r="F111" s="209" t="s">
        <v>2943</v>
      </c>
      <c r="G111" s="210" t="s">
        <v>371</v>
      </c>
      <c r="H111" s="211">
        <v>64.099999999999994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252</v>
      </c>
      <c r="AT111" s="218" t="s">
        <v>155</v>
      </c>
      <c r="AU111" s="218" t="s">
        <v>79</v>
      </c>
      <c r="AY111" s="20" t="s">
        <v>153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252</v>
      </c>
      <c r="BM111" s="218" t="s">
        <v>2944</v>
      </c>
    </row>
    <row r="112" s="2" customFormat="1" ht="21.75" customHeight="1">
      <c r="A112" s="41"/>
      <c r="B112" s="42"/>
      <c r="C112" s="207" t="s">
        <v>335</v>
      </c>
      <c r="D112" s="207" t="s">
        <v>155</v>
      </c>
      <c r="E112" s="208" t="s">
        <v>2945</v>
      </c>
      <c r="F112" s="209" t="s">
        <v>2946</v>
      </c>
      <c r="G112" s="210" t="s">
        <v>371</v>
      </c>
      <c r="H112" s="211">
        <v>39.600000000000001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252</v>
      </c>
      <c r="AT112" s="218" t="s">
        <v>155</v>
      </c>
      <c r="AU112" s="218" t="s">
        <v>79</v>
      </c>
      <c r="AY112" s="20" t="s">
        <v>153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252</v>
      </c>
      <c r="BM112" s="218" t="s">
        <v>2947</v>
      </c>
    </row>
    <row r="113" s="2" customFormat="1" ht="21.75" customHeight="1">
      <c r="A113" s="41"/>
      <c r="B113" s="42"/>
      <c r="C113" s="207" t="s">
        <v>341</v>
      </c>
      <c r="D113" s="207" t="s">
        <v>155</v>
      </c>
      <c r="E113" s="208" t="s">
        <v>2948</v>
      </c>
      <c r="F113" s="209" t="s">
        <v>2949</v>
      </c>
      <c r="G113" s="210" t="s">
        <v>371</v>
      </c>
      <c r="H113" s="211">
        <v>48.299999999999997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252</v>
      </c>
      <c r="AT113" s="218" t="s">
        <v>155</v>
      </c>
      <c r="AU113" s="218" t="s">
        <v>79</v>
      </c>
      <c r="AY113" s="20" t="s">
        <v>153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252</v>
      </c>
      <c r="BM113" s="218" t="s">
        <v>2950</v>
      </c>
    </row>
    <row r="114" s="2" customFormat="1" ht="21.75" customHeight="1">
      <c r="A114" s="41"/>
      <c r="B114" s="42"/>
      <c r="C114" s="207" t="s">
        <v>354</v>
      </c>
      <c r="D114" s="207" t="s">
        <v>155</v>
      </c>
      <c r="E114" s="208" t="s">
        <v>2951</v>
      </c>
      <c r="F114" s="209" t="s">
        <v>2952</v>
      </c>
      <c r="G114" s="210" t="s">
        <v>371</v>
      </c>
      <c r="H114" s="211">
        <v>5.7999999999999998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252</v>
      </c>
      <c r="AT114" s="218" t="s">
        <v>155</v>
      </c>
      <c r="AU114" s="218" t="s">
        <v>79</v>
      </c>
      <c r="AY114" s="20" t="s">
        <v>153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252</v>
      </c>
      <c r="BM114" s="218" t="s">
        <v>2953</v>
      </c>
    </row>
    <row r="115" s="2" customFormat="1" ht="21.75" customHeight="1">
      <c r="A115" s="41"/>
      <c r="B115" s="42"/>
      <c r="C115" s="207" t="s">
        <v>368</v>
      </c>
      <c r="D115" s="207" t="s">
        <v>155</v>
      </c>
      <c r="E115" s="208" t="s">
        <v>2954</v>
      </c>
      <c r="F115" s="209" t="s">
        <v>2955</v>
      </c>
      <c r="G115" s="210" t="s">
        <v>371</v>
      </c>
      <c r="H115" s="211">
        <v>25.699999999999999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252</v>
      </c>
      <c r="AT115" s="218" t="s">
        <v>155</v>
      </c>
      <c r="AU115" s="218" t="s">
        <v>79</v>
      </c>
      <c r="AY115" s="20" t="s">
        <v>153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252</v>
      </c>
      <c r="BM115" s="218" t="s">
        <v>2956</v>
      </c>
    </row>
    <row r="116" s="2" customFormat="1" ht="21.75" customHeight="1">
      <c r="A116" s="41"/>
      <c r="B116" s="42"/>
      <c r="C116" s="207" t="s">
        <v>377</v>
      </c>
      <c r="D116" s="207" t="s">
        <v>155</v>
      </c>
      <c r="E116" s="208" t="s">
        <v>2957</v>
      </c>
      <c r="F116" s="209" t="s">
        <v>2958</v>
      </c>
      <c r="G116" s="210" t="s">
        <v>371</v>
      </c>
      <c r="H116" s="211">
        <v>42.700000000000003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252</v>
      </c>
      <c r="AT116" s="218" t="s">
        <v>155</v>
      </c>
      <c r="AU116" s="218" t="s">
        <v>79</v>
      </c>
      <c r="AY116" s="20" t="s">
        <v>153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252</v>
      </c>
      <c r="BM116" s="218" t="s">
        <v>2959</v>
      </c>
    </row>
    <row r="117" s="2" customFormat="1" ht="21.75" customHeight="1">
      <c r="A117" s="41"/>
      <c r="B117" s="42"/>
      <c r="C117" s="207" t="s">
        <v>383</v>
      </c>
      <c r="D117" s="207" t="s">
        <v>155</v>
      </c>
      <c r="E117" s="208" t="s">
        <v>2960</v>
      </c>
      <c r="F117" s="209" t="s">
        <v>2961</v>
      </c>
      <c r="G117" s="210" t="s">
        <v>371</v>
      </c>
      <c r="H117" s="211">
        <v>48.299999999999997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252</v>
      </c>
      <c r="AT117" s="218" t="s">
        <v>155</v>
      </c>
      <c r="AU117" s="218" t="s">
        <v>79</v>
      </c>
      <c r="AY117" s="20" t="s">
        <v>153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252</v>
      </c>
      <c r="BM117" s="218" t="s">
        <v>2962</v>
      </c>
    </row>
    <row r="118" s="2" customFormat="1" ht="21.75" customHeight="1">
      <c r="A118" s="41"/>
      <c r="B118" s="42"/>
      <c r="C118" s="207" t="s">
        <v>394</v>
      </c>
      <c r="D118" s="207" t="s">
        <v>155</v>
      </c>
      <c r="E118" s="208" t="s">
        <v>2963</v>
      </c>
      <c r="F118" s="209" t="s">
        <v>2964</v>
      </c>
      <c r="G118" s="210" t="s">
        <v>371</v>
      </c>
      <c r="H118" s="211">
        <v>59.100000000000001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252</v>
      </c>
      <c r="AT118" s="218" t="s">
        <v>155</v>
      </c>
      <c r="AU118" s="218" t="s">
        <v>79</v>
      </c>
      <c r="AY118" s="20" t="s">
        <v>153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252</v>
      </c>
      <c r="BM118" s="218" t="s">
        <v>2965</v>
      </c>
    </row>
    <row r="119" s="2" customFormat="1" ht="21.75" customHeight="1">
      <c r="A119" s="41"/>
      <c r="B119" s="42"/>
      <c r="C119" s="207" t="s">
        <v>403</v>
      </c>
      <c r="D119" s="207" t="s">
        <v>155</v>
      </c>
      <c r="E119" s="208" t="s">
        <v>2966</v>
      </c>
      <c r="F119" s="209" t="s">
        <v>2967</v>
      </c>
      <c r="G119" s="210" t="s">
        <v>371</v>
      </c>
      <c r="H119" s="211">
        <v>5.7999999999999998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252</v>
      </c>
      <c r="AT119" s="218" t="s">
        <v>155</v>
      </c>
      <c r="AU119" s="218" t="s">
        <v>79</v>
      </c>
      <c r="AY119" s="20" t="s">
        <v>153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252</v>
      </c>
      <c r="BM119" s="218" t="s">
        <v>2968</v>
      </c>
    </row>
    <row r="120" s="2" customFormat="1" ht="21.75" customHeight="1">
      <c r="A120" s="41"/>
      <c r="B120" s="42"/>
      <c r="C120" s="207" t="s">
        <v>408</v>
      </c>
      <c r="D120" s="207" t="s">
        <v>155</v>
      </c>
      <c r="E120" s="208" t="s">
        <v>2969</v>
      </c>
      <c r="F120" s="209" t="s">
        <v>2970</v>
      </c>
      <c r="G120" s="210" t="s">
        <v>371</v>
      </c>
      <c r="H120" s="211">
        <v>11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252</v>
      </c>
      <c r="AT120" s="218" t="s">
        <v>155</v>
      </c>
      <c r="AU120" s="218" t="s">
        <v>79</v>
      </c>
      <c r="AY120" s="20" t="s">
        <v>153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252</v>
      </c>
      <c r="BM120" s="218" t="s">
        <v>2971</v>
      </c>
    </row>
    <row r="121" s="2" customFormat="1" ht="16.5" customHeight="1">
      <c r="A121" s="41"/>
      <c r="B121" s="42"/>
      <c r="C121" s="207" t="s">
        <v>422</v>
      </c>
      <c r="D121" s="207" t="s">
        <v>155</v>
      </c>
      <c r="E121" s="208" t="s">
        <v>2972</v>
      </c>
      <c r="F121" s="209" t="s">
        <v>2973</v>
      </c>
      <c r="G121" s="210" t="s">
        <v>448</v>
      </c>
      <c r="H121" s="211">
        <v>6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252</v>
      </c>
      <c r="AT121" s="218" t="s">
        <v>155</v>
      </c>
      <c r="AU121" s="218" t="s">
        <v>79</v>
      </c>
      <c r="AY121" s="20" t="s">
        <v>153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252</v>
      </c>
      <c r="BM121" s="218" t="s">
        <v>2974</v>
      </c>
    </row>
    <row r="122" s="2" customFormat="1" ht="16.5" customHeight="1">
      <c r="A122" s="41"/>
      <c r="B122" s="42"/>
      <c r="C122" s="207" t="s">
        <v>435</v>
      </c>
      <c r="D122" s="207" t="s">
        <v>155</v>
      </c>
      <c r="E122" s="208" t="s">
        <v>2975</v>
      </c>
      <c r="F122" s="209" t="s">
        <v>2976</v>
      </c>
      <c r="G122" s="210" t="s">
        <v>448</v>
      </c>
      <c r="H122" s="211">
        <v>6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252</v>
      </c>
      <c r="AT122" s="218" t="s">
        <v>155</v>
      </c>
      <c r="AU122" s="218" t="s">
        <v>79</v>
      </c>
      <c r="AY122" s="20" t="s">
        <v>153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252</v>
      </c>
      <c r="BM122" s="218" t="s">
        <v>2977</v>
      </c>
    </row>
    <row r="123" s="2" customFormat="1" ht="16.5" customHeight="1">
      <c r="A123" s="41"/>
      <c r="B123" s="42"/>
      <c r="C123" s="207" t="s">
        <v>439</v>
      </c>
      <c r="D123" s="207" t="s">
        <v>155</v>
      </c>
      <c r="E123" s="208" t="s">
        <v>2978</v>
      </c>
      <c r="F123" s="209" t="s">
        <v>2979</v>
      </c>
      <c r="G123" s="210" t="s">
        <v>448</v>
      </c>
      <c r="H123" s="211">
        <v>2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252</v>
      </c>
      <c r="AT123" s="218" t="s">
        <v>155</v>
      </c>
      <c r="AU123" s="218" t="s">
        <v>79</v>
      </c>
      <c r="AY123" s="20" t="s">
        <v>153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252</v>
      </c>
      <c r="BM123" s="218" t="s">
        <v>2980</v>
      </c>
    </row>
    <row r="124" s="2" customFormat="1" ht="16.5" customHeight="1">
      <c r="A124" s="41"/>
      <c r="B124" s="42"/>
      <c r="C124" s="207" t="s">
        <v>445</v>
      </c>
      <c r="D124" s="207" t="s">
        <v>155</v>
      </c>
      <c r="E124" s="208" t="s">
        <v>2981</v>
      </c>
      <c r="F124" s="209" t="s">
        <v>2982</v>
      </c>
      <c r="G124" s="210" t="s">
        <v>448</v>
      </c>
      <c r="H124" s="211">
        <v>4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252</v>
      </c>
      <c r="AT124" s="218" t="s">
        <v>155</v>
      </c>
      <c r="AU124" s="218" t="s">
        <v>79</v>
      </c>
      <c r="AY124" s="20" t="s">
        <v>153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252</v>
      </c>
      <c r="BM124" s="218" t="s">
        <v>2983</v>
      </c>
    </row>
    <row r="125" s="2" customFormat="1" ht="16.5" customHeight="1">
      <c r="A125" s="41"/>
      <c r="B125" s="42"/>
      <c r="C125" s="207" t="s">
        <v>452</v>
      </c>
      <c r="D125" s="207" t="s">
        <v>155</v>
      </c>
      <c r="E125" s="208" t="s">
        <v>2984</v>
      </c>
      <c r="F125" s="209" t="s">
        <v>2985</v>
      </c>
      <c r="G125" s="210" t="s">
        <v>448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252</v>
      </c>
      <c r="AT125" s="218" t="s">
        <v>155</v>
      </c>
      <c r="AU125" s="218" t="s">
        <v>79</v>
      </c>
      <c r="AY125" s="20" t="s">
        <v>153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252</v>
      </c>
      <c r="BM125" s="218" t="s">
        <v>2986</v>
      </c>
    </row>
    <row r="126" s="2" customFormat="1" ht="16.5" customHeight="1">
      <c r="A126" s="41"/>
      <c r="B126" s="42"/>
      <c r="C126" s="207" t="s">
        <v>458</v>
      </c>
      <c r="D126" s="207" t="s">
        <v>155</v>
      </c>
      <c r="E126" s="208" t="s">
        <v>2987</v>
      </c>
      <c r="F126" s="209" t="s">
        <v>2988</v>
      </c>
      <c r="G126" s="210" t="s">
        <v>448</v>
      </c>
      <c r="H126" s="211">
        <v>2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252</v>
      </c>
      <c r="AT126" s="218" t="s">
        <v>155</v>
      </c>
      <c r="AU126" s="218" t="s">
        <v>79</v>
      </c>
      <c r="AY126" s="20" t="s">
        <v>153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252</v>
      </c>
      <c r="BM126" s="218" t="s">
        <v>2989</v>
      </c>
    </row>
    <row r="127" s="2" customFormat="1" ht="16.5" customHeight="1">
      <c r="A127" s="41"/>
      <c r="B127" s="42"/>
      <c r="C127" s="207" t="s">
        <v>467</v>
      </c>
      <c r="D127" s="207" t="s">
        <v>155</v>
      </c>
      <c r="E127" s="208" t="s">
        <v>2990</v>
      </c>
      <c r="F127" s="209" t="s">
        <v>2991</v>
      </c>
      <c r="G127" s="210" t="s">
        <v>448</v>
      </c>
      <c r="H127" s="211">
        <v>2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252</v>
      </c>
      <c r="AT127" s="218" t="s">
        <v>155</v>
      </c>
      <c r="AU127" s="218" t="s">
        <v>79</v>
      </c>
      <c r="AY127" s="20" t="s">
        <v>153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252</v>
      </c>
      <c r="BM127" s="218" t="s">
        <v>2992</v>
      </c>
    </row>
    <row r="128" s="2" customFormat="1" ht="16.5" customHeight="1">
      <c r="A128" s="41"/>
      <c r="B128" s="42"/>
      <c r="C128" s="207" t="s">
        <v>474</v>
      </c>
      <c r="D128" s="207" t="s">
        <v>155</v>
      </c>
      <c r="E128" s="208" t="s">
        <v>2993</v>
      </c>
      <c r="F128" s="209" t="s">
        <v>2994</v>
      </c>
      <c r="G128" s="210" t="s">
        <v>448</v>
      </c>
      <c r="H128" s="211">
        <v>16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252</v>
      </c>
      <c r="AT128" s="218" t="s">
        <v>155</v>
      </c>
      <c r="AU128" s="218" t="s">
        <v>79</v>
      </c>
      <c r="AY128" s="20" t="s">
        <v>153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252</v>
      </c>
      <c r="BM128" s="218" t="s">
        <v>2995</v>
      </c>
    </row>
    <row r="129" s="2" customFormat="1" ht="16.5" customHeight="1">
      <c r="A129" s="41"/>
      <c r="B129" s="42"/>
      <c r="C129" s="207" t="s">
        <v>480</v>
      </c>
      <c r="D129" s="207" t="s">
        <v>155</v>
      </c>
      <c r="E129" s="208" t="s">
        <v>2996</v>
      </c>
      <c r="F129" s="209" t="s">
        <v>2997</v>
      </c>
      <c r="G129" s="210" t="s">
        <v>448</v>
      </c>
      <c r="H129" s="211">
        <v>2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252</v>
      </c>
      <c r="AT129" s="218" t="s">
        <v>155</v>
      </c>
      <c r="AU129" s="218" t="s">
        <v>79</v>
      </c>
      <c r="AY129" s="20" t="s">
        <v>153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252</v>
      </c>
      <c r="BM129" s="218" t="s">
        <v>2998</v>
      </c>
    </row>
    <row r="130" s="2" customFormat="1" ht="16.5" customHeight="1">
      <c r="A130" s="41"/>
      <c r="B130" s="42"/>
      <c r="C130" s="207" t="s">
        <v>486</v>
      </c>
      <c r="D130" s="207" t="s">
        <v>155</v>
      </c>
      <c r="E130" s="208" t="s">
        <v>2999</v>
      </c>
      <c r="F130" s="209" t="s">
        <v>3000</v>
      </c>
      <c r="G130" s="210" t="s">
        <v>448</v>
      </c>
      <c r="H130" s="211">
        <v>2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252</v>
      </c>
      <c r="AT130" s="218" t="s">
        <v>155</v>
      </c>
      <c r="AU130" s="218" t="s">
        <v>79</v>
      </c>
      <c r="AY130" s="20" t="s">
        <v>153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252</v>
      </c>
      <c r="BM130" s="218" t="s">
        <v>3001</v>
      </c>
    </row>
    <row r="131" s="2" customFormat="1" ht="16.5" customHeight="1">
      <c r="A131" s="41"/>
      <c r="B131" s="42"/>
      <c r="C131" s="207" t="s">
        <v>490</v>
      </c>
      <c r="D131" s="207" t="s">
        <v>155</v>
      </c>
      <c r="E131" s="208" t="s">
        <v>3002</v>
      </c>
      <c r="F131" s="209" t="s">
        <v>3003</v>
      </c>
      <c r="G131" s="210" t="s">
        <v>448</v>
      </c>
      <c r="H131" s="211">
        <v>2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252</v>
      </c>
      <c r="AT131" s="218" t="s">
        <v>155</v>
      </c>
      <c r="AU131" s="218" t="s">
        <v>79</v>
      </c>
      <c r="AY131" s="20" t="s">
        <v>153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252</v>
      </c>
      <c r="BM131" s="218" t="s">
        <v>3004</v>
      </c>
    </row>
    <row r="132" s="2" customFormat="1" ht="16.5" customHeight="1">
      <c r="A132" s="41"/>
      <c r="B132" s="42"/>
      <c r="C132" s="207" t="s">
        <v>495</v>
      </c>
      <c r="D132" s="207" t="s">
        <v>155</v>
      </c>
      <c r="E132" s="208" t="s">
        <v>3005</v>
      </c>
      <c r="F132" s="209" t="s">
        <v>3006</v>
      </c>
      <c r="G132" s="210" t="s">
        <v>448</v>
      </c>
      <c r="H132" s="211">
        <v>2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252</v>
      </c>
      <c r="AT132" s="218" t="s">
        <v>155</v>
      </c>
      <c r="AU132" s="218" t="s">
        <v>79</v>
      </c>
      <c r="AY132" s="20" t="s">
        <v>153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252</v>
      </c>
      <c r="BM132" s="218" t="s">
        <v>3007</v>
      </c>
    </row>
    <row r="133" s="2" customFormat="1" ht="16.5" customHeight="1">
      <c r="A133" s="41"/>
      <c r="B133" s="42"/>
      <c r="C133" s="207" t="s">
        <v>500</v>
      </c>
      <c r="D133" s="207" t="s">
        <v>155</v>
      </c>
      <c r="E133" s="208" t="s">
        <v>3008</v>
      </c>
      <c r="F133" s="209" t="s">
        <v>3009</v>
      </c>
      <c r="G133" s="210" t="s">
        <v>448</v>
      </c>
      <c r="H133" s="211">
        <v>2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252</v>
      </c>
      <c r="AT133" s="218" t="s">
        <v>155</v>
      </c>
      <c r="AU133" s="218" t="s">
        <v>79</v>
      </c>
      <c r="AY133" s="20" t="s">
        <v>153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252</v>
      </c>
      <c r="BM133" s="218" t="s">
        <v>3010</v>
      </c>
    </row>
    <row r="134" s="2" customFormat="1" ht="16.5" customHeight="1">
      <c r="A134" s="41"/>
      <c r="B134" s="42"/>
      <c r="C134" s="207" t="s">
        <v>505</v>
      </c>
      <c r="D134" s="207" t="s">
        <v>155</v>
      </c>
      <c r="E134" s="208" t="s">
        <v>3011</v>
      </c>
      <c r="F134" s="209" t="s">
        <v>3012</v>
      </c>
      <c r="G134" s="210" t="s">
        <v>448</v>
      </c>
      <c r="H134" s="211">
        <v>6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252</v>
      </c>
      <c r="AT134" s="218" t="s">
        <v>155</v>
      </c>
      <c r="AU134" s="218" t="s">
        <v>79</v>
      </c>
      <c r="AY134" s="20" t="s">
        <v>153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252</v>
      </c>
      <c r="BM134" s="218" t="s">
        <v>3013</v>
      </c>
    </row>
    <row r="135" s="2" customFormat="1" ht="16.5" customHeight="1">
      <c r="A135" s="41"/>
      <c r="B135" s="42"/>
      <c r="C135" s="207" t="s">
        <v>516</v>
      </c>
      <c r="D135" s="207" t="s">
        <v>155</v>
      </c>
      <c r="E135" s="208" t="s">
        <v>3014</v>
      </c>
      <c r="F135" s="209" t="s">
        <v>3015</v>
      </c>
      <c r="G135" s="210" t="s">
        <v>448</v>
      </c>
      <c r="H135" s="211">
        <v>8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252</v>
      </c>
      <c r="AT135" s="218" t="s">
        <v>155</v>
      </c>
      <c r="AU135" s="218" t="s">
        <v>79</v>
      </c>
      <c r="AY135" s="20" t="s">
        <v>153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252</v>
      </c>
      <c r="BM135" s="218" t="s">
        <v>3016</v>
      </c>
    </row>
    <row r="136" s="2" customFormat="1" ht="16.5" customHeight="1">
      <c r="A136" s="41"/>
      <c r="B136" s="42"/>
      <c r="C136" s="207" t="s">
        <v>521</v>
      </c>
      <c r="D136" s="207" t="s">
        <v>155</v>
      </c>
      <c r="E136" s="208" t="s">
        <v>3017</v>
      </c>
      <c r="F136" s="209" t="s">
        <v>3018</v>
      </c>
      <c r="G136" s="210" t="s">
        <v>448</v>
      </c>
      <c r="H136" s="211">
        <v>4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252</v>
      </c>
      <c r="AT136" s="218" t="s">
        <v>155</v>
      </c>
      <c r="AU136" s="218" t="s">
        <v>79</v>
      </c>
      <c r="AY136" s="20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252</v>
      </c>
      <c r="BM136" s="218" t="s">
        <v>3019</v>
      </c>
    </row>
    <row r="137" s="2" customFormat="1" ht="16.5" customHeight="1">
      <c r="A137" s="41"/>
      <c r="B137" s="42"/>
      <c r="C137" s="207" t="s">
        <v>526</v>
      </c>
      <c r="D137" s="207" t="s">
        <v>155</v>
      </c>
      <c r="E137" s="208" t="s">
        <v>3020</v>
      </c>
      <c r="F137" s="209" t="s">
        <v>3021</v>
      </c>
      <c r="G137" s="210" t="s">
        <v>448</v>
      </c>
      <c r="H137" s="211">
        <v>4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252</v>
      </c>
      <c r="AT137" s="218" t="s">
        <v>155</v>
      </c>
      <c r="AU137" s="218" t="s">
        <v>79</v>
      </c>
      <c r="AY137" s="20" t="s">
        <v>153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252</v>
      </c>
      <c r="BM137" s="218" t="s">
        <v>3022</v>
      </c>
    </row>
    <row r="138" s="2" customFormat="1" ht="16.5" customHeight="1">
      <c r="A138" s="41"/>
      <c r="B138" s="42"/>
      <c r="C138" s="207" t="s">
        <v>533</v>
      </c>
      <c r="D138" s="207" t="s">
        <v>155</v>
      </c>
      <c r="E138" s="208" t="s">
        <v>3023</v>
      </c>
      <c r="F138" s="209" t="s">
        <v>3024</v>
      </c>
      <c r="G138" s="210" t="s">
        <v>448</v>
      </c>
      <c r="H138" s="211">
        <v>1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252</v>
      </c>
      <c r="AT138" s="218" t="s">
        <v>155</v>
      </c>
      <c r="AU138" s="218" t="s">
        <v>79</v>
      </c>
      <c r="AY138" s="20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252</v>
      </c>
      <c r="BM138" s="218" t="s">
        <v>3025</v>
      </c>
    </row>
    <row r="139" s="2" customFormat="1" ht="24.15" customHeight="1">
      <c r="A139" s="41"/>
      <c r="B139" s="42"/>
      <c r="C139" s="207" t="s">
        <v>632</v>
      </c>
      <c r="D139" s="207" t="s">
        <v>155</v>
      </c>
      <c r="E139" s="208" t="s">
        <v>3026</v>
      </c>
      <c r="F139" s="209" t="s">
        <v>3027</v>
      </c>
      <c r="G139" s="210" t="s">
        <v>371</v>
      </c>
      <c r="H139" s="211">
        <v>350.39999999999998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252</v>
      </c>
      <c r="AT139" s="218" t="s">
        <v>155</v>
      </c>
      <c r="AU139" s="218" t="s">
        <v>79</v>
      </c>
      <c r="AY139" s="20" t="s">
        <v>153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252</v>
      </c>
      <c r="BM139" s="218" t="s">
        <v>3028</v>
      </c>
    </row>
    <row r="140" s="2" customFormat="1" ht="16.5" customHeight="1">
      <c r="A140" s="41"/>
      <c r="B140" s="42"/>
      <c r="C140" s="207" t="s">
        <v>637</v>
      </c>
      <c r="D140" s="207" t="s">
        <v>155</v>
      </c>
      <c r="E140" s="208" t="s">
        <v>3029</v>
      </c>
      <c r="F140" s="209" t="s">
        <v>3030</v>
      </c>
      <c r="G140" s="210" t="s">
        <v>371</v>
      </c>
      <c r="H140" s="211">
        <v>350.39999999999998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252</v>
      </c>
      <c r="AT140" s="218" t="s">
        <v>155</v>
      </c>
      <c r="AU140" s="218" t="s">
        <v>79</v>
      </c>
      <c r="AY140" s="20" t="s">
        <v>153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252</v>
      </c>
      <c r="BM140" s="218" t="s">
        <v>3031</v>
      </c>
    </row>
    <row r="141" s="2" customFormat="1" ht="16.5" customHeight="1">
      <c r="A141" s="41"/>
      <c r="B141" s="42"/>
      <c r="C141" s="207" t="s">
        <v>642</v>
      </c>
      <c r="D141" s="207" t="s">
        <v>155</v>
      </c>
      <c r="E141" s="208" t="s">
        <v>3032</v>
      </c>
      <c r="F141" s="209" t="s">
        <v>3033</v>
      </c>
      <c r="G141" s="210" t="s">
        <v>2908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252</v>
      </c>
      <c r="AT141" s="218" t="s">
        <v>155</v>
      </c>
      <c r="AU141" s="218" t="s">
        <v>79</v>
      </c>
      <c r="AY141" s="20" t="s">
        <v>153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252</v>
      </c>
      <c r="BM141" s="218" t="s">
        <v>3034</v>
      </c>
    </row>
    <row r="142" s="2" customFormat="1" ht="16.5" customHeight="1">
      <c r="A142" s="41"/>
      <c r="B142" s="42"/>
      <c r="C142" s="207" t="s">
        <v>648</v>
      </c>
      <c r="D142" s="207" t="s">
        <v>155</v>
      </c>
      <c r="E142" s="208" t="s">
        <v>3035</v>
      </c>
      <c r="F142" s="209" t="s">
        <v>3036</v>
      </c>
      <c r="G142" s="210" t="s">
        <v>448</v>
      </c>
      <c r="H142" s="211">
        <v>1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252</v>
      </c>
      <c r="AT142" s="218" t="s">
        <v>155</v>
      </c>
      <c r="AU142" s="218" t="s">
        <v>79</v>
      </c>
      <c r="AY142" s="20" t="s">
        <v>153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252</v>
      </c>
      <c r="BM142" s="218" t="s">
        <v>3037</v>
      </c>
    </row>
    <row r="143" s="2" customFormat="1" ht="16.5" customHeight="1">
      <c r="A143" s="41"/>
      <c r="B143" s="42"/>
      <c r="C143" s="207" t="s">
        <v>656</v>
      </c>
      <c r="D143" s="207" t="s">
        <v>155</v>
      </c>
      <c r="E143" s="208" t="s">
        <v>3038</v>
      </c>
      <c r="F143" s="209" t="s">
        <v>3039</v>
      </c>
      <c r="G143" s="210" t="s">
        <v>448</v>
      </c>
      <c r="H143" s="211">
        <v>36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252</v>
      </c>
      <c r="AT143" s="218" t="s">
        <v>155</v>
      </c>
      <c r="AU143" s="218" t="s">
        <v>79</v>
      </c>
      <c r="AY143" s="20" t="s">
        <v>153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252</v>
      </c>
      <c r="BM143" s="218" t="s">
        <v>3040</v>
      </c>
    </row>
    <row r="144" s="2" customFormat="1" ht="16.5" customHeight="1">
      <c r="A144" s="41"/>
      <c r="B144" s="42"/>
      <c r="C144" s="207" t="s">
        <v>669</v>
      </c>
      <c r="D144" s="207" t="s">
        <v>155</v>
      </c>
      <c r="E144" s="208" t="s">
        <v>3041</v>
      </c>
      <c r="F144" s="209" t="s">
        <v>3042</v>
      </c>
      <c r="G144" s="210" t="s">
        <v>2908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252</v>
      </c>
      <c r="AT144" s="218" t="s">
        <v>155</v>
      </c>
      <c r="AU144" s="218" t="s">
        <v>79</v>
      </c>
      <c r="AY144" s="20" t="s">
        <v>153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252</v>
      </c>
      <c r="BM144" s="218" t="s">
        <v>3043</v>
      </c>
    </row>
    <row r="145" s="2" customFormat="1" ht="16.5" customHeight="1">
      <c r="A145" s="41"/>
      <c r="B145" s="42"/>
      <c r="C145" s="207" t="s">
        <v>676</v>
      </c>
      <c r="D145" s="207" t="s">
        <v>155</v>
      </c>
      <c r="E145" s="208" t="s">
        <v>3044</v>
      </c>
      <c r="F145" s="209" t="s">
        <v>3045</v>
      </c>
      <c r="G145" s="210" t="s">
        <v>2908</v>
      </c>
      <c r="H145" s="211">
        <v>1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252</v>
      </c>
      <c r="AT145" s="218" t="s">
        <v>155</v>
      </c>
      <c r="AU145" s="218" t="s">
        <v>79</v>
      </c>
      <c r="AY145" s="20" t="s">
        <v>153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252</v>
      </c>
      <c r="BM145" s="218" t="s">
        <v>3046</v>
      </c>
    </row>
    <row r="146" s="12" customFormat="1" ht="22.8" customHeight="1">
      <c r="A146" s="12"/>
      <c r="B146" s="191"/>
      <c r="C146" s="192"/>
      <c r="D146" s="193" t="s">
        <v>68</v>
      </c>
      <c r="E146" s="205" t="s">
        <v>1094</v>
      </c>
      <c r="F146" s="205" t="s">
        <v>1095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f>SUM(P147:P165)</f>
        <v>0</v>
      </c>
      <c r="Q146" s="199"/>
      <c r="R146" s="200">
        <f>SUM(R147:R165)</f>
        <v>0</v>
      </c>
      <c r="S146" s="199"/>
      <c r="T146" s="201">
        <f>SUM(T147:T165)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79</v>
      </c>
      <c r="AT146" s="203" t="s">
        <v>68</v>
      </c>
      <c r="AU146" s="203" t="s">
        <v>77</v>
      </c>
      <c r="AY146" s="202" t="s">
        <v>153</v>
      </c>
      <c r="BK146" s="204">
        <f>SUM(BK147:BK165)</f>
        <v>0</v>
      </c>
    </row>
    <row r="147" s="2" customFormat="1" ht="16.5" customHeight="1">
      <c r="A147" s="41"/>
      <c r="B147" s="42"/>
      <c r="C147" s="207" t="s">
        <v>681</v>
      </c>
      <c r="D147" s="207" t="s">
        <v>155</v>
      </c>
      <c r="E147" s="208" t="s">
        <v>3047</v>
      </c>
      <c r="F147" s="209" t="s">
        <v>3048</v>
      </c>
      <c r="G147" s="210" t="s">
        <v>448</v>
      </c>
      <c r="H147" s="211">
        <v>2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252</v>
      </c>
      <c r="AT147" s="218" t="s">
        <v>155</v>
      </c>
      <c r="AU147" s="218" t="s">
        <v>79</v>
      </c>
      <c r="AY147" s="20" t="s">
        <v>153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252</v>
      </c>
      <c r="BM147" s="218" t="s">
        <v>3049</v>
      </c>
    </row>
    <row r="148" s="2" customFormat="1" ht="21.75" customHeight="1">
      <c r="A148" s="41"/>
      <c r="B148" s="42"/>
      <c r="C148" s="207" t="s">
        <v>686</v>
      </c>
      <c r="D148" s="207" t="s">
        <v>155</v>
      </c>
      <c r="E148" s="208" t="s">
        <v>3050</v>
      </c>
      <c r="F148" s="209" t="s">
        <v>3051</v>
      </c>
      <c r="G148" s="210" t="s">
        <v>448</v>
      </c>
      <c r="H148" s="211">
        <v>7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252</v>
      </c>
      <c r="AT148" s="218" t="s">
        <v>155</v>
      </c>
      <c r="AU148" s="218" t="s">
        <v>79</v>
      </c>
      <c r="AY148" s="20" t="s">
        <v>153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252</v>
      </c>
      <c r="BM148" s="218" t="s">
        <v>3052</v>
      </c>
    </row>
    <row r="149" s="2" customFormat="1" ht="16.5" customHeight="1">
      <c r="A149" s="41"/>
      <c r="B149" s="42"/>
      <c r="C149" s="207" t="s">
        <v>696</v>
      </c>
      <c r="D149" s="207" t="s">
        <v>155</v>
      </c>
      <c r="E149" s="208" t="s">
        <v>3053</v>
      </c>
      <c r="F149" s="209" t="s">
        <v>3054</v>
      </c>
      <c r="G149" s="210" t="s">
        <v>448</v>
      </c>
      <c r="H149" s="211">
        <v>1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40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252</v>
      </c>
      <c r="AT149" s="218" t="s">
        <v>155</v>
      </c>
      <c r="AU149" s="218" t="s">
        <v>79</v>
      </c>
      <c r="AY149" s="20" t="s">
        <v>153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252</v>
      </c>
      <c r="BM149" s="218" t="s">
        <v>3055</v>
      </c>
    </row>
    <row r="150" s="2" customFormat="1" ht="16.5" customHeight="1">
      <c r="A150" s="41"/>
      <c r="B150" s="42"/>
      <c r="C150" s="207" t="s">
        <v>701</v>
      </c>
      <c r="D150" s="207" t="s">
        <v>155</v>
      </c>
      <c r="E150" s="208" t="s">
        <v>3056</v>
      </c>
      <c r="F150" s="209" t="s">
        <v>3057</v>
      </c>
      <c r="G150" s="210" t="s">
        <v>448</v>
      </c>
      <c r="H150" s="211">
        <v>2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252</v>
      </c>
      <c r="AT150" s="218" t="s">
        <v>155</v>
      </c>
      <c r="AU150" s="218" t="s">
        <v>79</v>
      </c>
      <c r="AY150" s="20" t="s">
        <v>153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252</v>
      </c>
      <c r="BM150" s="218" t="s">
        <v>3058</v>
      </c>
    </row>
    <row r="151" s="2" customFormat="1" ht="16.5" customHeight="1">
      <c r="A151" s="41"/>
      <c r="B151" s="42"/>
      <c r="C151" s="207" t="s">
        <v>708</v>
      </c>
      <c r="D151" s="207" t="s">
        <v>155</v>
      </c>
      <c r="E151" s="208" t="s">
        <v>3059</v>
      </c>
      <c r="F151" s="209" t="s">
        <v>3060</v>
      </c>
      <c r="G151" s="210" t="s">
        <v>448</v>
      </c>
      <c r="H151" s="211">
        <v>10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252</v>
      </c>
      <c r="AT151" s="218" t="s">
        <v>155</v>
      </c>
      <c r="AU151" s="218" t="s">
        <v>79</v>
      </c>
      <c r="AY151" s="20" t="s">
        <v>153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252</v>
      </c>
      <c r="BM151" s="218" t="s">
        <v>3061</v>
      </c>
    </row>
    <row r="152" s="2" customFormat="1" ht="16.5" customHeight="1">
      <c r="A152" s="41"/>
      <c r="B152" s="42"/>
      <c r="C152" s="207" t="s">
        <v>722</v>
      </c>
      <c r="D152" s="207" t="s">
        <v>155</v>
      </c>
      <c r="E152" s="208" t="s">
        <v>3062</v>
      </c>
      <c r="F152" s="209" t="s">
        <v>3063</v>
      </c>
      <c r="G152" s="210" t="s">
        <v>448</v>
      </c>
      <c r="H152" s="211">
        <v>7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252</v>
      </c>
      <c r="AT152" s="218" t="s">
        <v>155</v>
      </c>
      <c r="AU152" s="218" t="s">
        <v>79</v>
      </c>
      <c r="AY152" s="20" t="s">
        <v>153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252</v>
      </c>
      <c r="BM152" s="218" t="s">
        <v>3064</v>
      </c>
    </row>
    <row r="153" s="2" customFormat="1" ht="16.5" customHeight="1">
      <c r="A153" s="41"/>
      <c r="B153" s="42"/>
      <c r="C153" s="207" t="s">
        <v>729</v>
      </c>
      <c r="D153" s="207" t="s">
        <v>155</v>
      </c>
      <c r="E153" s="208" t="s">
        <v>3065</v>
      </c>
      <c r="F153" s="209" t="s">
        <v>3066</v>
      </c>
      <c r="G153" s="210" t="s">
        <v>448</v>
      </c>
      <c r="H153" s="211">
        <v>6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252</v>
      </c>
      <c r="AT153" s="218" t="s">
        <v>155</v>
      </c>
      <c r="AU153" s="218" t="s">
        <v>79</v>
      </c>
      <c r="AY153" s="20" t="s">
        <v>153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252</v>
      </c>
      <c r="BM153" s="218" t="s">
        <v>3067</v>
      </c>
    </row>
    <row r="154" s="2" customFormat="1" ht="16.5" customHeight="1">
      <c r="A154" s="41"/>
      <c r="B154" s="42"/>
      <c r="C154" s="207" t="s">
        <v>734</v>
      </c>
      <c r="D154" s="207" t="s">
        <v>155</v>
      </c>
      <c r="E154" s="208" t="s">
        <v>3068</v>
      </c>
      <c r="F154" s="209" t="s">
        <v>3069</v>
      </c>
      <c r="G154" s="210" t="s">
        <v>448</v>
      </c>
      <c r="H154" s="211">
        <v>2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40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252</v>
      </c>
      <c r="AT154" s="218" t="s">
        <v>155</v>
      </c>
      <c r="AU154" s="218" t="s">
        <v>79</v>
      </c>
      <c r="AY154" s="20" t="s">
        <v>153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252</v>
      </c>
      <c r="BM154" s="218" t="s">
        <v>3070</v>
      </c>
    </row>
    <row r="155" s="2" customFormat="1" ht="16.5" customHeight="1">
      <c r="A155" s="41"/>
      <c r="B155" s="42"/>
      <c r="C155" s="207" t="s">
        <v>738</v>
      </c>
      <c r="D155" s="207" t="s">
        <v>155</v>
      </c>
      <c r="E155" s="208" t="s">
        <v>3071</v>
      </c>
      <c r="F155" s="209" t="s">
        <v>3072</v>
      </c>
      <c r="G155" s="210" t="s">
        <v>448</v>
      </c>
      <c r="H155" s="211">
        <v>1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252</v>
      </c>
      <c r="AT155" s="218" t="s">
        <v>155</v>
      </c>
      <c r="AU155" s="218" t="s">
        <v>79</v>
      </c>
      <c r="AY155" s="20" t="s">
        <v>153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252</v>
      </c>
      <c r="BM155" s="218" t="s">
        <v>3073</v>
      </c>
    </row>
    <row r="156" s="2" customFormat="1" ht="16.5" customHeight="1">
      <c r="A156" s="41"/>
      <c r="B156" s="42"/>
      <c r="C156" s="207" t="s">
        <v>743</v>
      </c>
      <c r="D156" s="207" t="s">
        <v>155</v>
      </c>
      <c r="E156" s="208" t="s">
        <v>3074</v>
      </c>
      <c r="F156" s="209" t="s">
        <v>3075</v>
      </c>
      <c r="G156" s="210" t="s">
        <v>448</v>
      </c>
      <c r="H156" s="211">
        <v>9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252</v>
      </c>
      <c r="AT156" s="218" t="s">
        <v>155</v>
      </c>
      <c r="AU156" s="218" t="s">
        <v>79</v>
      </c>
      <c r="AY156" s="20" t="s">
        <v>153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252</v>
      </c>
      <c r="BM156" s="218" t="s">
        <v>3076</v>
      </c>
    </row>
    <row r="157" s="2" customFormat="1" ht="16.5" customHeight="1">
      <c r="A157" s="41"/>
      <c r="B157" s="42"/>
      <c r="C157" s="207" t="s">
        <v>748</v>
      </c>
      <c r="D157" s="207" t="s">
        <v>155</v>
      </c>
      <c r="E157" s="208" t="s">
        <v>3077</v>
      </c>
      <c r="F157" s="209" t="s">
        <v>3078</v>
      </c>
      <c r="G157" s="210" t="s">
        <v>448</v>
      </c>
      <c r="H157" s="211">
        <v>9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40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252</v>
      </c>
      <c r="AT157" s="218" t="s">
        <v>155</v>
      </c>
      <c r="AU157" s="218" t="s">
        <v>79</v>
      </c>
      <c r="AY157" s="20" t="s">
        <v>153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252</v>
      </c>
      <c r="BM157" s="218" t="s">
        <v>3079</v>
      </c>
    </row>
    <row r="158" s="2" customFormat="1" ht="16.5" customHeight="1">
      <c r="A158" s="41"/>
      <c r="B158" s="42"/>
      <c r="C158" s="207" t="s">
        <v>754</v>
      </c>
      <c r="D158" s="207" t="s">
        <v>155</v>
      </c>
      <c r="E158" s="208" t="s">
        <v>3080</v>
      </c>
      <c r="F158" s="209" t="s">
        <v>3081</v>
      </c>
      <c r="G158" s="210" t="s">
        <v>448</v>
      </c>
      <c r="H158" s="211">
        <v>12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252</v>
      </c>
      <c r="AT158" s="218" t="s">
        <v>155</v>
      </c>
      <c r="AU158" s="218" t="s">
        <v>79</v>
      </c>
      <c r="AY158" s="20" t="s">
        <v>153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252</v>
      </c>
      <c r="BM158" s="218" t="s">
        <v>3082</v>
      </c>
    </row>
    <row r="159" s="2" customFormat="1" ht="21.75" customHeight="1">
      <c r="A159" s="41"/>
      <c r="B159" s="42"/>
      <c r="C159" s="207" t="s">
        <v>769</v>
      </c>
      <c r="D159" s="207" t="s">
        <v>155</v>
      </c>
      <c r="E159" s="208" t="s">
        <v>3083</v>
      </c>
      <c r="F159" s="209" t="s">
        <v>3084</v>
      </c>
      <c r="G159" s="210" t="s">
        <v>448</v>
      </c>
      <c r="H159" s="211">
        <v>16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252</v>
      </c>
      <c r="AT159" s="218" t="s">
        <v>155</v>
      </c>
      <c r="AU159" s="218" t="s">
        <v>79</v>
      </c>
      <c r="AY159" s="20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252</v>
      </c>
      <c r="BM159" s="218" t="s">
        <v>3085</v>
      </c>
    </row>
    <row r="160" s="2" customFormat="1" ht="33" customHeight="1">
      <c r="A160" s="41"/>
      <c r="B160" s="42"/>
      <c r="C160" s="207" t="s">
        <v>774</v>
      </c>
      <c r="D160" s="207" t="s">
        <v>155</v>
      </c>
      <c r="E160" s="208" t="s">
        <v>3086</v>
      </c>
      <c r="F160" s="209" t="s">
        <v>3087</v>
      </c>
      <c r="G160" s="210" t="s">
        <v>448</v>
      </c>
      <c r="H160" s="211">
        <v>3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40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252</v>
      </c>
      <c r="AT160" s="218" t="s">
        <v>155</v>
      </c>
      <c r="AU160" s="218" t="s">
        <v>79</v>
      </c>
      <c r="AY160" s="20" t="s">
        <v>153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77</v>
      </c>
      <c r="BK160" s="219">
        <f>ROUND(I160*H160,2)</f>
        <v>0</v>
      </c>
      <c r="BL160" s="20" t="s">
        <v>252</v>
      </c>
      <c r="BM160" s="218" t="s">
        <v>3088</v>
      </c>
    </row>
    <row r="161" s="2" customFormat="1" ht="16.5" customHeight="1">
      <c r="A161" s="41"/>
      <c r="B161" s="42"/>
      <c r="C161" s="207" t="s">
        <v>778</v>
      </c>
      <c r="D161" s="207" t="s">
        <v>155</v>
      </c>
      <c r="E161" s="208" t="s">
        <v>3089</v>
      </c>
      <c r="F161" s="209" t="s">
        <v>3090</v>
      </c>
      <c r="G161" s="210" t="s">
        <v>448</v>
      </c>
      <c r="H161" s="211">
        <v>3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252</v>
      </c>
      <c r="AT161" s="218" t="s">
        <v>155</v>
      </c>
      <c r="AU161" s="218" t="s">
        <v>79</v>
      </c>
      <c r="AY161" s="20" t="s">
        <v>153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252</v>
      </c>
      <c r="BM161" s="218" t="s">
        <v>3091</v>
      </c>
    </row>
    <row r="162" s="2" customFormat="1" ht="16.5" customHeight="1">
      <c r="A162" s="41"/>
      <c r="B162" s="42"/>
      <c r="C162" s="207" t="s">
        <v>782</v>
      </c>
      <c r="D162" s="207" t="s">
        <v>155</v>
      </c>
      <c r="E162" s="208" t="s">
        <v>3092</v>
      </c>
      <c r="F162" s="209" t="s">
        <v>3093</v>
      </c>
      <c r="G162" s="210" t="s">
        <v>448</v>
      </c>
      <c r="H162" s="211">
        <v>3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252</v>
      </c>
      <c r="AT162" s="218" t="s">
        <v>155</v>
      </c>
      <c r="AU162" s="218" t="s">
        <v>79</v>
      </c>
      <c r="AY162" s="20" t="s">
        <v>153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252</v>
      </c>
      <c r="BM162" s="218" t="s">
        <v>3094</v>
      </c>
    </row>
    <row r="163" s="2" customFormat="1" ht="16.5" customHeight="1">
      <c r="A163" s="41"/>
      <c r="B163" s="42"/>
      <c r="C163" s="207" t="s">
        <v>786</v>
      </c>
      <c r="D163" s="207" t="s">
        <v>155</v>
      </c>
      <c r="E163" s="208" t="s">
        <v>3095</v>
      </c>
      <c r="F163" s="209" t="s">
        <v>3096</v>
      </c>
      <c r="G163" s="210" t="s">
        <v>448</v>
      </c>
      <c r="H163" s="211">
        <v>2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40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252</v>
      </c>
      <c r="AT163" s="218" t="s">
        <v>155</v>
      </c>
      <c r="AU163" s="218" t="s">
        <v>79</v>
      </c>
      <c r="AY163" s="20" t="s">
        <v>153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252</v>
      </c>
      <c r="BM163" s="218" t="s">
        <v>3097</v>
      </c>
    </row>
    <row r="164" s="2" customFormat="1" ht="16.5" customHeight="1">
      <c r="A164" s="41"/>
      <c r="B164" s="42"/>
      <c r="C164" s="207" t="s">
        <v>790</v>
      </c>
      <c r="D164" s="207" t="s">
        <v>155</v>
      </c>
      <c r="E164" s="208" t="s">
        <v>3098</v>
      </c>
      <c r="F164" s="209" t="s">
        <v>3099</v>
      </c>
      <c r="G164" s="210" t="s">
        <v>448</v>
      </c>
      <c r="H164" s="211">
        <v>23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252</v>
      </c>
      <c r="AT164" s="218" t="s">
        <v>155</v>
      </c>
      <c r="AU164" s="218" t="s">
        <v>79</v>
      </c>
      <c r="AY164" s="20" t="s">
        <v>153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252</v>
      </c>
      <c r="BM164" s="218" t="s">
        <v>3100</v>
      </c>
    </row>
    <row r="165" s="2" customFormat="1" ht="16.5" customHeight="1">
      <c r="A165" s="41"/>
      <c r="B165" s="42"/>
      <c r="C165" s="207" t="s">
        <v>794</v>
      </c>
      <c r="D165" s="207" t="s">
        <v>155</v>
      </c>
      <c r="E165" s="208" t="s">
        <v>3101</v>
      </c>
      <c r="F165" s="209" t="s">
        <v>3102</v>
      </c>
      <c r="G165" s="210" t="s">
        <v>448</v>
      </c>
      <c r="H165" s="211">
        <v>13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252</v>
      </c>
      <c r="AT165" s="218" t="s">
        <v>155</v>
      </c>
      <c r="AU165" s="218" t="s">
        <v>79</v>
      </c>
      <c r="AY165" s="20" t="s">
        <v>153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252</v>
      </c>
      <c r="BM165" s="218" t="s">
        <v>3103</v>
      </c>
    </row>
    <row r="166" s="12" customFormat="1" ht="22.8" customHeight="1">
      <c r="A166" s="12"/>
      <c r="B166" s="191"/>
      <c r="C166" s="192"/>
      <c r="D166" s="193" t="s">
        <v>68</v>
      </c>
      <c r="E166" s="205" t="s">
        <v>3104</v>
      </c>
      <c r="F166" s="205" t="s">
        <v>3105</v>
      </c>
      <c r="G166" s="192"/>
      <c r="H166" s="192"/>
      <c r="I166" s="195"/>
      <c r="J166" s="206">
        <f>BK166</f>
        <v>0</v>
      </c>
      <c r="K166" s="192"/>
      <c r="L166" s="197"/>
      <c r="M166" s="198"/>
      <c r="N166" s="199"/>
      <c r="O166" s="199"/>
      <c r="P166" s="200">
        <f>SUM(P167:P174)</f>
        <v>0</v>
      </c>
      <c r="Q166" s="199"/>
      <c r="R166" s="200">
        <f>SUM(R167:R174)</f>
        <v>0</v>
      </c>
      <c r="S166" s="199"/>
      <c r="T166" s="201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79</v>
      </c>
      <c r="AT166" s="203" t="s">
        <v>68</v>
      </c>
      <c r="AU166" s="203" t="s">
        <v>77</v>
      </c>
      <c r="AY166" s="202" t="s">
        <v>153</v>
      </c>
      <c r="BK166" s="204">
        <f>SUM(BK167:BK174)</f>
        <v>0</v>
      </c>
    </row>
    <row r="167" s="2" customFormat="1" ht="16.5" customHeight="1">
      <c r="A167" s="41"/>
      <c r="B167" s="42"/>
      <c r="C167" s="207" t="s">
        <v>799</v>
      </c>
      <c r="D167" s="207" t="s">
        <v>155</v>
      </c>
      <c r="E167" s="208" t="s">
        <v>3106</v>
      </c>
      <c r="F167" s="209" t="s">
        <v>3107</v>
      </c>
      <c r="G167" s="210" t="s">
        <v>2649</v>
      </c>
      <c r="H167" s="211">
        <v>1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40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252</v>
      </c>
      <c r="AT167" s="218" t="s">
        <v>155</v>
      </c>
      <c r="AU167" s="218" t="s">
        <v>79</v>
      </c>
      <c r="AY167" s="20" t="s">
        <v>153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252</v>
      </c>
      <c r="BM167" s="218" t="s">
        <v>3108</v>
      </c>
    </row>
    <row r="168" s="2" customFormat="1" ht="16.5" customHeight="1">
      <c r="A168" s="41"/>
      <c r="B168" s="42"/>
      <c r="C168" s="207" t="s">
        <v>803</v>
      </c>
      <c r="D168" s="207" t="s">
        <v>155</v>
      </c>
      <c r="E168" s="208" t="s">
        <v>3109</v>
      </c>
      <c r="F168" s="209" t="s">
        <v>3110</v>
      </c>
      <c r="G168" s="210" t="s">
        <v>2649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252</v>
      </c>
      <c r="AT168" s="218" t="s">
        <v>155</v>
      </c>
      <c r="AU168" s="218" t="s">
        <v>79</v>
      </c>
      <c r="AY168" s="20" t="s">
        <v>153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252</v>
      </c>
      <c r="BM168" s="218" t="s">
        <v>3111</v>
      </c>
    </row>
    <row r="169" s="2" customFormat="1" ht="16.5" customHeight="1">
      <c r="A169" s="41"/>
      <c r="B169" s="42"/>
      <c r="C169" s="207" t="s">
        <v>810</v>
      </c>
      <c r="D169" s="207" t="s">
        <v>155</v>
      </c>
      <c r="E169" s="208" t="s">
        <v>3112</v>
      </c>
      <c r="F169" s="209" t="s">
        <v>3113</v>
      </c>
      <c r="G169" s="210" t="s">
        <v>2649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252</v>
      </c>
      <c r="AT169" s="218" t="s">
        <v>155</v>
      </c>
      <c r="AU169" s="218" t="s">
        <v>79</v>
      </c>
      <c r="AY169" s="20" t="s">
        <v>153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252</v>
      </c>
      <c r="BM169" s="218" t="s">
        <v>3114</v>
      </c>
    </row>
    <row r="170" s="2" customFormat="1" ht="16.5" customHeight="1">
      <c r="A170" s="41"/>
      <c r="B170" s="42"/>
      <c r="C170" s="207" t="s">
        <v>815</v>
      </c>
      <c r="D170" s="207" t="s">
        <v>155</v>
      </c>
      <c r="E170" s="208" t="s">
        <v>3115</v>
      </c>
      <c r="F170" s="209" t="s">
        <v>3116</v>
      </c>
      <c r="G170" s="210" t="s">
        <v>2649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252</v>
      </c>
      <c r="AT170" s="218" t="s">
        <v>155</v>
      </c>
      <c r="AU170" s="218" t="s">
        <v>79</v>
      </c>
      <c r="AY170" s="20" t="s">
        <v>153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252</v>
      </c>
      <c r="BM170" s="218" t="s">
        <v>3117</v>
      </c>
    </row>
    <row r="171" s="2" customFormat="1" ht="16.5" customHeight="1">
      <c r="A171" s="41"/>
      <c r="B171" s="42"/>
      <c r="C171" s="207" t="s">
        <v>820</v>
      </c>
      <c r="D171" s="207" t="s">
        <v>155</v>
      </c>
      <c r="E171" s="208" t="s">
        <v>3118</v>
      </c>
      <c r="F171" s="209" t="s">
        <v>3119</v>
      </c>
      <c r="G171" s="210" t="s">
        <v>2649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252</v>
      </c>
      <c r="AT171" s="218" t="s">
        <v>155</v>
      </c>
      <c r="AU171" s="218" t="s">
        <v>79</v>
      </c>
      <c r="AY171" s="20" t="s">
        <v>153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252</v>
      </c>
      <c r="BM171" s="218" t="s">
        <v>3120</v>
      </c>
    </row>
    <row r="172" s="2" customFormat="1" ht="16.5" customHeight="1">
      <c r="A172" s="41"/>
      <c r="B172" s="42"/>
      <c r="C172" s="207" t="s">
        <v>832</v>
      </c>
      <c r="D172" s="207" t="s">
        <v>155</v>
      </c>
      <c r="E172" s="208" t="s">
        <v>3121</v>
      </c>
      <c r="F172" s="209" t="s">
        <v>3122</v>
      </c>
      <c r="G172" s="210" t="s">
        <v>2649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252</v>
      </c>
      <c r="AT172" s="218" t="s">
        <v>155</v>
      </c>
      <c r="AU172" s="218" t="s">
        <v>79</v>
      </c>
      <c r="AY172" s="20" t="s">
        <v>153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252</v>
      </c>
      <c r="BM172" s="218" t="s">
        <v>3123</v>
      </c>
    </row>
    <row r="173" s="2" customFormat="1" ht="16.5" customHeight="1">
      <c r="A173" s="41"/>
      <c r="B173" s="42"/>
      <c r="C173" s="207" t="s">
        <v>839</v>
      </c>
      <c r="D173" s="207" t="s">
        <v>155</v>
      </c>
      <c r="E173" s="208" t="s">
        <v>3124</v>
      </c>
      <c r="F173" s="209" t="s">
        <v>3125</v>
      </c>
      <c r="G173" s="210" t="s">
        <v>2649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40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252</v>
      </c>
      <c r="AT173" s="218" t="s">
        <v>155</v>
      </c>
      <c r="AU173" s="218" t="s">
        <v>79</v>
      </c>
      <c r="AY173" s="20" t="s">
        <v>153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252</v>
      </c>
      <c r="BM173" s="218" t="s">
        <v>3126</v>
      </c>
    </row>
    <row r="174" s="2" customFormat="1" ht="16.5" customHeight="1">
      <c r="A174" s="41"/>
      <c r="B174" s="42"/>
      <c r="C174" s="207" t="s">
        <v>844</v>
      </c>
      <c r="D174" s="207" t="s">
        <v>155</v>
      </c>
      <c r="E174" s="208" t="s">
        <v>3127</v>
      </c>
      <c r="F174" s="209" t="s">
        <v>3128</v>
      </c>
      <c r="G174" s="210" t="s">
        <v>2649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79" t="s">
        <v>19</v>
      </c>
      <c r="N174" s="280" t="s">
        <v>40</v>
      </c>
      <c r="O174" s="281"/>
      <c r="P174" s="282">
        <f>O174*H174</f>
        <v>0</v>
      </c>
      <c r="Q174" s="282">
        <v>0</v>
      </c>
      <c r="R174" s="282">
        <f>Q174*H174</f>
        <v>0</v>
      </c>
      <c r="S174" s="282">
        <v>0</v>
      </c>
      <c r="T174" s="283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252</v>
      </c>
      <c r="AT174" s="218" t="s">
        <v>155</v>
      </c>
      <c r="AU174" s="218" t="s">
        <v>79</v>
      </c>
      <c r="AY174" s="20" t="s">
        <v>153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252</v>
      </c>
      <c r="BM174" s="218" t="s">
        <v>3129</v>
      </c>
    </row>
    <row r="175" s="2" customFormat="1" ht="6.96" customHeight="1">
      <c r="A175" s="41"/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1a28Uru8IYbsQNVTrjlM0yj6q7WQYmbIwqtpFhcpb3ZkgDDyROPmDYBfSI5lPZO4W9Qlx9pQP9buMMzAPiD17A==" hashValue="3KOAx1/LZBzl1rs/MnWXfVSDPRdQjfqNnZxDZcldwV2KlFxoLCGQOhG6a1QN3CbMLm33Wg5fXUCC6fSZvQuBng==" algorithmName="SHA-512" password="CC35"/>
  <autoFilter ref="C83:K17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- rekonstrukce budovy předmostí čp 50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3130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ROUND((SUM(BE83:BE125)),  2)</f>
        <v>0</v>
      </c>
      <c r="G33" s="41"/>
      <c r="H33" s="41"/>
      <c r="I33" s="151">
        <v>0.20999999999999999</v>
      </c>
      <c r="J33" s="150">
        <f>ROUND(((SUM(BE83:BE125))*I33),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ROUND((SUM(BF83:BF125)),  2)</f>
        <v>0</v>
      </c>
      <c r="G34" s="41"/>
      <c r="H34" s="41"/>
      <c r="I34" s="151">
        <v>0.12</v>
      </c>
      <c r="J34" s="150">
        <f>ROUND(((SUM(BF83:BF125))*I34),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ROUND((SUM(BG83:BG125)),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ROUND((SUM(BH83:BH125)),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ROUND((SUM(BI83:BI125)),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- rekonstrukce budovy předmostí čp 50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120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3131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3132</v>
      </c>
      <c r="E62" s="177"/>
      <c r="F62" s="177"/>
      <c r="G62" s="177"/>
      <c r="H62" s="177"/>
      <c r="I62" s="177"/>
      <c r="J62" s="178">
        <f>J116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3133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138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Ústí nad Labem - rekonstrukce budovy předmostí čp 50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105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vytápění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1. 12. 2024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30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28</v>
      </c>
      <c r="D80" s="43"/>
      <c r="E80" s="43"/>
      <c r="F80" s="30" t="str">
        <f>IF(E18="","",E18)</f>
        <v>Vyplň údaj</v>
      </c>
      <c r="G80" s="43"/>
      <c r="H80" s="43"/>
      <c r="I80" s="35" t="s">
        <v>32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139</v>
      </c>
      <c r="D82" s="183" t="s">
        <v>54</v>
      </c>
      <c r="E82" s="183" t="s">
        <v>50</v>
      </c>
      <c r="F82" s="183" t="s">
        <v>51</v>
      </c>
      <c r="G82" s="183" t="s">
        <v>140</v>
      </c>
      <c r="H82" s="183" t="s">
        <v>141</v>
      </c>
      <c r="I82" s="183" t="s">
        <v>142</v>
      </c>
      <c r="J82" s="183" t="s">
        <v>109</v>
      </c>
      <c r="K82" s="184" t="s">
        <v>143</v>
      </c>
      <c r="L82" s="185"/>
      <c r="M82" s="95" t="s">
        <v>19</v>
      </c>
      <c r="N82" s="96" t="s">
        <v>39</v>
      </c>
      <c r="O82" s="96" t="s">
        <v>144</v>
      </c>
      <c r="P82" s="96" t="s">
        <v>145</v>
      </c>
      <c r="Q82" s="96" t="s">
        <v>146</v>
      </c>
      <c r="R82" s="96" t="s">
        <v>147</v>
      </c>
      <c r="S82" s="96" t="s">
        <v>148</v>
      </c>
      <c r="T82" s="97" t="s">
        <v>149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150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0.0020500000000000002</v>
      </c>
      <c r="S83" s="99"/>
      <c r="T83" s="189">
        <f>T84</f>
        <v>0.95365999999999995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68</v>
      </c>
      <c r="AU83" s="20" t="s">
        <v>110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68</v>
      </c>
      <c r="E84" s="194" t="s">
        <v>1028</v>
      </c>
      <c r="F84" s="194" t="s">
        <v>1029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P85+P116+P119</f>
        <v>0</v>
      </c>
      <c r="Q84" s="199"/>
      <c r="R84" s="200">
        <f>R85+R116+R119</f>
        <v>0.0020500000000000002</v>
      </c>
      <c r="S84" s="199"/>
      <c r="T84" s="201">
        <f>T85+T116+T119</f>
        <v>0.95365999999999995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79</v>
      </c>
      <c r="AT84" s="203" t="s">
        <v>68</v>
      </c>
      <c r="AU84" s="203" t="s">
        <v>69</v>
      </c>
      <c r="AY84" s="202" t="s">
        <v>153</v>
      </c>
      <c r="BK84" s="204">
        <f>BK85+BK116+BK119</f>
        <v>0</v>
      </c>
    </row>
    <row r="85" s="12" customFormat="1" ht="22.8" customHeight="1">
      <c r="A85" s="12"/>
      <c r="B85" s="191"/>
      <c r="C85" s="192"/>
      <c r="D85" s="193" t="s">
        <v>68</v>
      </c>
      <c r="E85" s="205" t="s">
        <v>3134</v>
      </c>
      <c r="F85" s="205" t="s">
        <v>3135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SUM(P86:P115)</f>
        <v>0</v>
      </c>
      <c r="Q85" s="199"/>
      <c r="R85" s="200">
        <f>SUM(R86:R115)</f>
        <v>0</v>
      </c>
      <c r="S85" s="199"/>
      <c r="T85" s="201">
        <f>SUM(T86:T115)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79</v>
      </c>
      <c r="AT85" s="203" t="s">
        <v>68</v>
      </c>
      <c r="AU85" s="203" t="s">
        <v>77</v>
      </c>
      <c r="AY85" s="202" t="s">
        <v>153</v>
      </c>
      <c r="BK85" s="204">
        <f>SUM(BK86:BK115)</f>
        <v>0</v>
      </c>
    </row>
    <row r="86" s="2" customFormat="1" ht="16.5" customHeight="1">
      <c r="A86" s="41"/>
      <c r="B86" s="42"/>
      <c r="C86" s="207" t="s">
        <v>77</v>
      </c>
      <c r="D86" s="207" t="s">
        <v>155</v>
      </c>
      <c r="E86" s="208" t="s">
        <v>3136</v>
      </c>
      <c r="F86" s="209" t="s">
        <v>3137</v>
      </c>
      <c r="G86" s="210" t="s">
        <v>2649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252</v>
      </c>
      <c r="AT86" s="218" t="s">
        <v>155</v>
      </c>
      <c r="AU86" s="218" t="s">
        <v>79</v>
      </c>
      <c r="AY86" s="20" t="s">
        <v>153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252</v>
      </c>
      <c r="BM86" s="218" t="s">
        <v>3138</v>
      </c>
    </row>
    <row r="87" s="2" customFormat="1" ht="21.75" customHeight="1">
      <c r="A87" s="41"/>
      <c r="B87" s="42"/>
      <c r="C87" s="207" t="s">
        <v>79</v>
      </c>
      <c r="D87" s="207" t="s">
        <v>155</v>
      </c>
      <c r="E87" s="208" t="s">
        <v>3139</v>
      </c>
      <c r="F87" s="209" t="s">
        <v>3140</v>
      </c>
      <c r="G87" s="210" t="s">
        <v>448</v>
      </c>
      <c r="H87" s="211">
        <v>2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252</v>
      </c>
      <c r="AT87" s="218" t="s">
        <v>155</v>
      </c>
      <c r="AU87" s="218" t="s">
        <v>79</v>
      </c>
      <c r="AY87" s="20" t="s">
        <v>153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252</v>
      </c>
      <c r="BM87" s="218" t="s">
        <v>3141</v>
      </c>
    </row>
    <row r="88" s="2" customFormat="1" ht="21.75" customHeight="1">
      <c r="A88" s="41"/>
      <c r="B88" s="42"/>
      <c r="C88" s="207" t="s">
        <v>173</v>
      </c>
      <c r="D88" s="207" t="s">
        <v>155</v>
      </c>
      <c r="E88" s="208" t="s">
        <v>3142</v>
      </c>
      <c r="F88" s="209" t="s">
        <v>3143</v>
      </c>
      <c r="G88" s="210" t="s">
        <v>448</v>
      </c>
      <c r="H88" s="211">
        <v>5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252</v>
      </c>
      <c r="AT88" s="218" t="s">
        <v>155</v>
      </c>
      <c r="AU88" s="218" t="s">
        <v>79</v>
      </c>
      <c r="AY88" s="20" t="s">
        <v>153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252</v>
      </c>
      <c r="BM88" s="218" t="s">
        <v>3144</v>
      </c>
    </row>
    <row r="89" s="2" customFormat="1" ht="21.75" customHeight="1">
      <c r="A89" s="41"/>
      <c r="B89" s="42"/>
      <c r="C89" s="207" t="s">
        <v>160</v>
      </c>
      <c r="D89" s="207" t="s">
        <v>155</v>
      </c>
      <c r="E89" s="208" t="s">
        <v>3145</v>
      </c>
      <c r="F89" s="209" t="s">
        <v>3146</v>
      </c>
      <c r="G89" s="210" t="s">
        <v>448</v>
      </c>
      <c r="H89" s="211">
        <v>4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252</v>
      </c>
      <c r="AT89" s="218" t="s">
        <v>155</v>
      </c>
      <c r="AU89" s="218" t="s">
        <v>79</v>
      </c>
      <c r="AY89" s="20" t="s">
        <v>153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252</v>
      </c>
      <c r="BM89" s="218" t="s">
        <v>3147</v>
      </c>
    </row>
    <row r="90" s="2" customFormat="1" ht="21.75" customHeight="1">
      <c r="A90" s="41"/>
      <c r="B90" s="42"/>
      <c r="C90" s="207" t="s">
        <v>186</v>
      </c>
      <c r="D90" s="207" t="s">
        <v>155</v>
      </c>
      <c r="E90" s="208" t="s">
        <v>3148</v>
      </c>
      <c r="F90" s="209" t="s">
        <v>3149</v>
      </c>
      <c r="G90" s="210" t="s">
        <v>448</v>
      </c>
      <c r="H90" s="211">
        <v>2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252</v>
      </c>
      <c r="AT90" s="218" t="s">
        <v>155</v>
      </c>
      <c r="AU90" s="218" t="s">
        <v>79</v>
      </c>
      <c r="AY90" s="20" t="s">
        <v>153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252</v>
      </c>
      <c r="BM90" s="218" t="s">
        <v>3150</v>
      </c>
    </row>
    <row r="91" s="2" customFormat="1" ht="21.75" customHeight="1">
      <c r="A91" s="41"/>
      <c r="B91" s="42"/>
      <c r="C91" s="207" t="s">
        <v>192</v>
      </c>
      <c r="D91" s="207" t="s">
        <v>155</v>
      </c>
      <c r="E91" s="208" t="s">
        <v>3151</v>
      </c>
      <c r="F91" s="209" t="s">
        <v>3152</v>
      </c>
      <c r="G91" s="210" t="s">
        <v>448</v>
      </c>
      <c r="H91" s="211">
        <v>4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252</v>
      </c>
      <c r="AT91" s="218" t="s">
        <v>155</v>
      </c>
      <c r="AU91" s="218" t="s">
        <v>79</v>
      </c>
      <c r="AY91" s="20" t="s">
        <v>153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252</v>
      </c>
      <c r="BM91" s="218" t="s">
        <v>3153</v>
      </c>
    </row>
    <row r="92" s="2" customFormat="1" ht="21.75" customHeight="1">
      <c r="A92" s="41"/>
      <c r="B92" s="42"/>
      <c r="C92" s="207" t="s">
        <v>199</v>
      </c>
      <c r="D92" s="207" t="s">
        <v>155</v>
      </c>
      <c r="E92" s="208" t="s">
        <v>3154</v>
      </c>
      <c r="F92" s="209" t="s">
        <v>3155</v>
      </c>
      <c r="G92" s="210" t="s">
        <v>448</v>
      </c>
      <c r="H92" s="211">
        <v>11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252</v>
      </c>
      <c r="AT92" s="218" t="s">
        <v>155</v>
      </c>
      <c r="AU92" s="218" t="s">
        <v>79</v>
      </c>
      <c r="AY92" s="20" t="s">
        <v>153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252</v>
      </c>
      <c r="BM92" s="218" t="s">
        <v>3156</v>
      </c>
    </row>
    <row r="93" s="2" customFormat="1" ht="21.75" customHeight="1">
      <c r="A93" s="41"/>
      <c r="B93" s="42"/>
      <c r="C93" s="207" t="s">
        <v>203</v>
      </c>
      <c r="D93" s="207" t="s">
        <v>155</v>
      </c>
      <c r="E93" s="208" t="s">
        <v>3157</v>
      </c>
      <c r="F93" s="209" t="s">
        <v>3158</v>
      </c>
      <c r="G93" s="210" t="s">
        <v>448</v>
      </c>
      <c r="H93" s="211">
        <v>6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252</v>
      </c>
      <c r="AT93" s="218" t="s">
        <v>155</v>
      </c>
      <c r="AU93" s="218" t="s">
        <v>79</v>
      </c>
      <c r="AY93" s="20" t="s">
        <v>153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252</v>
      </c>
      <c r="BM93" s="218" t="s">
        <v>3159</v>
      </c>
    </row>
    <row r="94" s="2" customFormat="1" ht="21.75" customHeight="1">
      <c r="A94" s="41"/>
      <c r="B94" s="42"/>
      <c r="C94" s="207" t="s">
        <v>207</v>
      </c>
      <c r="D94" s="207" t="s">
        <v>155</v>
      </c>
      <c r="E94" s="208" t="s">
        <v>3160</v>
      </c>
      <c r="F94" s="209" t="s">
        <v>3161</v>
      </c>
      <c r="G94" s="210" t="s">
        <v>448</v>
      </c>
      <c r="H94" s="211">
        <v>3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252</v>
      </c>
      <c r="AT94" s="218" t="s">
        <v>155</v>
      </c>
      <c r="AU94" s="218" t="s">
        <v>79</v>
      </c>
      <c r="AY94" s="20" t="s">
        <v>153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252</v>
      </c>
      <c r="BM94" s="218" t="s">
        <v>3162</v>
      </c>
    </row>
    <row r="95" s="2" customFormat="1" ht="21.75" customHeight="1">
      <c r="A95" s="41"/>
      <c r="B95" s="42"/>
      <c r="C95" s="207" t="s">
        <v>216</v>
      </c>
      <c r="D95" s="207" t="s">
        <v>155</v>
      </c>
      <c r="E95" s="208" t="s">
        <v>3163</v>
      </c>
      <c r="F95" s="209" t="s">
        <v>3164</v>
      </c>
      <c r="G95" s="210" t="s">
        <v>448</v>
      </c>
      <c r="H95" s="211">
        <v>2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252</v>
      </c>
      <c r="AT95" s="218" t="s">
        <v>155</v>
      </c>
      <c r="AU95" s="218" t="s">
        <v>79</v>
      </c>
      <c r="AY95" s="20" t="s">
        <v>153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252</v>
      </c>
      <c r="BM95" s="218" t="s">
        <v>3165</v>
      </c>
    </row>
    <row r="96" s="2" customFormat="1" ht="21.75" customHeight="1">
      <c r="A96" s="41"/>
      <c r="B96" s="42"/>
      <c r="C96" s="207" t="s">
        <v>222</v>
      </c>
      <c r="D96" s="207" t="s">
        <v>155</v>
      </c>
      <c r="E96" s="208" t="s">
        <v>3166</v>
      </c>
      <c r="F96" s="209" t="s">
        <v>3167</v>
      </c>
      <c r="G96" s="210" t="s">
        <v>448</v>
      </c>
      <c r="H96" s="211">
        <v>5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252</v>
      </c>
      <c r="AT96" s="218" t="s">
        <v>155</v>
      </c>
      <c r="AU96" s="218" t="s">
        <v>79</v>
      </c>
      <c r="AY96" s="20" t="s">
        <v>153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252</v>
      </c>
      <c r="BM96" s="218" t="s">
        <v>3168</v>
      </c>
    </row>
    <row r="97" s="2" customFormat="1" ht="16.5" customHeight="1">
      <c r="A97" s="41"/>
      <c r="B97" s="42"/>
      <c r="C97" s="207" t="s">
        <v>8</v>
      </c>
      <c r="D97" s="207" t="s">
        <v>155</v>
      </c>
      <c r="E97" s="208" t="s">
        <v>3169</v>
      </c>
      <c r="F97" s="209" t="s">
        <v>3170</v>
      </c>
      <c r="G97" s="210" t="s">
        <v>448</v>
      </c>
      <c r="H97" s="211">
        <v>44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252</v>
      </c>
      <c r="AT97" s="218" t="s">
        <v>155</v>
      </c>
      <c r="AU97" s="218" t="s">
        <v>79</v>
      </c>
      <c r="AY97" s="20" t="s">
        <v>153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252</v>
      </c>
      <c r="BM97" s="218" t="s">
        <v>3171</v>
      </c>
    </row>
    <row r="98" s="2" customFormat="1" ht="16.5" customHeight="1">
      <c r="A98" s="41"/>
      <c r="B98" s="42"/>
      <c r="C98" s="207" t="s">
        <v>236</v>
      </c>
      <c r="D98" s="207" t="s">
        <v>155</v>
      </c>
      <c r="E98" s="208" t="s">
        <v>3172</v>
      </c>
      <c r="F98" s="209" t="s">
        <v>3173</v>
      </c>
      <c r="G98" s="210" t="s">
        <v>448</v>
      </c>
      <c r="H98" s="211">
        <v>44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252</v>
      </c>
      <c r="AT98" s="218" t="s">
        <v>155</v>
      </c>
      <c r="AU98" s="218" t="s">
        <v>79</v>
      </c>
      <c r="AY98" s="20" t="s">
        <v>153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252</v>
      </c>
      <c r="BM98" s="218" t="s">
        <v>3174</v>
      </c>
    </row>
    <row r="99" s="2" customFormat="1" ht="16.5" customHeight="1">
      <c r="A99" s="41"/>
      <c r="B99" s="42"/>
      <c r="C99" s="207" t="s">
        <v>241</v>
      </c>
      <c r="D99" s="207" t="s">
        <v>155</v>
      </c>
      <c r="E99" s="208" t="s">
        <v>3175</v>
      </c>
      <c r="F99" s="209" t="s">
        <v>3176</v>
      </c>
      <c r="G99" s="210" t="s">
        <v>448</v>
      </c>
      <c r="H99" s="211">
        <v>44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252</v>
      </c>
      <c r="AT99" s="218" t="s">
        <v>155</v>
      </c>
      <c r="AU99" s="218" t="s">
        <v>79</v>
      </c>
      <c r="AY99" s="20" t="s">
        <v>153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252</v>
      </c>
      <c r="BM99" s="218" t="s">
        <v>3177</v>
      </c>
    </row>
    <row r="100" s="2" customFormat="1" ht="16.5" customHeight="1">
      <c r="A100" s="41"/>
      <c r="B100" s="42"/>
      <c r="C100" s="207" t="s">
        <v>246</v>
      </c>
      <c r="D100" s="207" t="s">
        <v>155</v>
      </c>
      <c r="E100" s="208" t="s">
        <v>3178</v>
      </c>
      <c r="F100" s="209" t="s">
        <v>3179</v>
      </c>
      <c r="G100" s="210" t="s">
        <v>448</v>
      </c>
      <c r="H100" s="211">
        <v>44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252</v>
      </c>
      <c r="AT100" s="218" t="s">
        <v>155</v>
      </c>
      <c r="AU100" s="218" t="s">
        <v>79</v>
      </c>
      <c r="AY100" s="20" t="s">
        <v>153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252</v>
      </c>
      <c r="BM100" s="218" t="s">
        <v>3180</v>
      </c>
    </row>
    <row r="101" s="2" customFormat="1" ht="16.5" customHeight="1">
      <c r="A101" s="41"/>
      <c r="B101" s="42"/>
      <c r="C101" s="207" t="s">
        <v>252</v>
      </c>
      <c r="D101" s="207" t="s">
        <v>155</v>
      </c>
      <c r="E101" s="208" t="s">
        <v>3181</v>
      </c>
      <c r="F101" s="209" t="s">
        <v>3039</v>
      </c>
      <c r="G101" s="210" t="s">
        <v>448</v>
      </c>
      <c r="H101" s="211">
        <v>12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252</v>
      </c>
      <c r="AT101" s="218" t="s">
        <v>155</v>
      </c>
      <c r="AU101" s="218" t="s">
        <v>79</v>
      </c>
      <c r="AY101" s="20" t="s">
        <v>153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252</v>
      </c>
      <c r="BM101" s="218" t="s">
        <v>3182</v>
      </c>
    </row>
    <row r="102" s="2" customFormat="1" ht="16.5" customHeight="1">
      <c r="A102" s="41"/>
      <c r="B102" s="42"/>
      <c r="C102" s="207" t="s">
        <v>258</v>
      </c>
      <c r="D102" s="207" t="s">
        <v>155</v>
      </c>
      <c r="E102" s="208" t="s">
        <v>3183</v>
      </c>
      <c r="F102" s="209" t="s">
        <v>3184</v>
      </c>
      <c r="G102" s="210" t="s">
        <v>2908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252</v>
      </c>
      <c r="AT102" s="218" t="s">
        <v>155</v>
      </c>
      <c r="AU102" s="218" t="s">
        <v>79</v>
      </c>
      <c r="AY102" s="20" t="s">
        <v>153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252</v>
      </c>
      <c r="BM102" s="218" t="s">
        <v>3185</v>
      </c>
    </row>
    <row r="103" s="2" customFormat="1" ht="16.5" customHeight="1">
      <c r="A103" s="41"/>
      <c r="B103" s="42"/>
      <c r="C103" s="207" t="s">
        <v>265</v>
      </c>
      <c r="D103" s="207" t="s">
        <v>155</v>
      </c>
      <c r="E103" s="208" t="s">
        <v>3186</v>
      </c>
      <c r="F103" s="209" t="s">
        <v>3187</v>
      </c>
      <c r="G103" s="210" t="s">
        <v>371</v>
      </c>
      <c r="H103" s="211">
        <v>107.40000000000001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252</v>
      </c>
      <c r="AT103" s="218" t="s">
        <v>155</v>
      </c>
      <c r="AU103" s="218" t="s">
        <v>79</v>
      </c>
      <c r="AY103" s="20" t="s">
        <v>153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252</v>
      </c>
      <c r="BM103" s="218" t="s">
        <v>3188</v>
      </c>
    </row>
    <row r="104" s="2" customFormat="1" ht="16.5" customHeight="1">
      <c r="A104" s="41"/>
      <c r="B104" s="42"/>
      <c r="C104" s="207" t="s">
        <v>277</v>
      </c>
      <c r="D104" s="207" t="s">
        <v>155</v>
      </c>
      <c r="E104" s="208" t="s">
        <v>3189</v>
      </c>
      <c r="F104" s="209" t="s">
        <v>3190</v>
      </c>
      <c r="G104" s="210" t="s">
        <v>371</v>
      </c>
      <c r="H104" s="211">
        <v>14.5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252</v>
      </c>
      <c r="AT104" s="218" t="s">
        <v>155</v>
      </c>
      <c r="AU104" s="218" t="s">
        <v>79</v>
      </c>
      <c r="AY104" s="20" t="s">
        <v>153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252</v>
      </c>
      <c r="BM104" s="218" t="s">
        <v>3191</v>
      </c>
    </row>
    <row r="105" s="2" customFormat="1" ht="16.5" customHeight="1">
      <c r="A105" s="41"/>
      <c r="B105" s="42"/>
      <c r="C105" s="207" t="s">
        <v>283</v>
      </c>
      <c r="D105" s="207" t="s">
        <v>155</v>
      </c>
      <c r="E105" s="208" t="s">
        <v>3192</v>
      </c>
      <c r="F105" s="209" t="s">
        <v>3193</v>
      </c>
      <c r="G105" s="210" t="s">
        <v>371</v>
      </c>
      <c r="H105" s="211">
        <v>107.40000000000001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252</v>
      </c>
      <c r="AT105" s="218" t="s">
        <v>155</v>
      </c>
      <c r="AU105" s="218" t="s">
        <v>79</v>
      </c>
      <c r="AY105" s="20" t="s">
        <v>153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252</v>
      </c>
      <c r="BM105" s="218" t="s">
        <v>3194</v>
      </c>
    </row>
    <row r="106" s="2" customFormat="1" ht="16.5" customHeight="1">
      <c r="A106" s="41"/>
      <c r="B106" s="42"/>
      <c r="C106" s="207" t="s">
        <v>7</v>
      </c>
      <c r="D106" s="207" t="s">
        <v>155</v>
      </c>
      <c r="E106" s="208" t="s">
        <v>3195</v>
      </c>
      <c r="F106" s="209" t="s">
        <v>3196</v>
      </c>
      <c r="G106" s="210" t="s">
        <v>371</v>
      </c>
      <c r="H106" s="211">
        <v>14.5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252</v>
      </c>
      <c r="AT106" s="218" t="s">
        <v>155</v>
      </c>
      <c r="AU106" s="218" t="s">
        <v>79</v>
      </c>
      <c r="AY106" s="20" t="s">
        <v>153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252</v>
      </c>
      <c r="BM106" s="218" t="s">
        <v>3197</v>
      </c>
    </row>
    <row r="107" s="2" customFormat="1" ht="16.5" customHeight="1">
      <c r="A107" s="41"/>
      <c r="B107" s="42"/>
      <c r="C107" s="207" t="s">
        <v>306</v>
      </c>
      <c r="D107" s="207" t="s">
        <v>155</v>
      </c>
      <c r="E107" s="208" t="s">
        <v>3198</v>
      </c>
      <c r="F107" s="209" t="s">
        <v>3199</v>
      </c>
      <c r="G107" s="210" t="s">
        <v>371</v>
      </c>
      <c r="H107" s="211">
        <v>107.40000000000001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252</v>
      </c>
      <c r="AT107" s="218" t="s">
        <v>155</v>
      </c>
      <c r="AU107" s="218" t="s">
        <v>79</v>
      </c>
      <c r="AY107" s="20" t="s">
        <v>153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252</v>
      </c>
      <c r="BM107" s="218" t="s">
        <v>3200</v>
      </c>
    </row>
    <row r="108" s="2" customFormat="1" ht="16.5" customHeight="1">
      <c r="A108" s="41"/>
      <c r="B108" s="42"/>
      <c r="C108" s="207" t="s">
        <v>312</v>
      </c>
      <c r="D108" s="207" t="s">
        <v>155</v>
      </c>
      <c r="E108" s="208" t="s">
        <v>3201</v>
      </c>
      <c r="F108" s="209" t="s">
        <v>3202</v>
      </c>
      <c r="G108" s="210" t="s">
        <v>371</v>
      </c>
      <c r="H108" s="211">
        <v>14.5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252</v>
      </c>
      <c r="AT108" s="218" t="s">
        <v>155</v>
      </c>
      <c r="AU108" s="218" t="s">
        <v>79</v>
      </c>
      <c r="AY108" s="20" t="s">
        <v>153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252</v>
      </c>
      <c r="BM108" s="218" t="s">
        <v>3203</v>
      </c>
    </row>
    <row r="109" s="2" customFormat="1" ht="16.5" customHeight="1">
      <c r="A109" s="41"/>
      <c r="B109" s="42"/>
      <c r="C109" s="207" t="s">
        <v>328</v>
      </c>
      <c r="D109" s="207" t="s">
        <v>155</v>
      </c>
      <c r="E109" s="208" t="s">
        <v>3204</v>
      </c>
      <c r="F109" s="209" t="s">
        <v>3205</v>
      </c>
      <c r="G109" s="210" t="s">
        <v>448</v>
      </c>
      <c r="H109" s="211">
        <v>4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252</v>
      </c>
      <c r="AT109" s="218" t="s">
        <v>155</v>
      </c>
      <c r="AU109" s="218" t="s">
        <v>79</v>
      </c>
      <c r="AY109" s="20" t="s">
        <v>153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252</v>
      </c>
      <c r="BM109" s="218" t="s">
        <v>3206</v>
      </c>
    </row>
    <row r="110" s="2" customFormat="1" ht="16.5" customHeight="1">
      <c r="A110" s="41"/>
      <c r="B110" s="42"/>
      <c r="C110" s="207" t="s">
        <v>335</v>
      </c>
      <c r="D110" s="207" t="s">
        <v>155</v>
      </c>
      <c r="E110" s="208" t="s">
        <v>3207</v>
      </c>
      <c r="F110" s="209" t="s">
        <v>3208</v>
      </c>
      <c r="G110" s="210" t="s">
        <v>448</v>
      </c>
      <c r="H110" s="211">
        <v>44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252</v>
      </c>
      <c r="AT110" s="218" t="s">
        <v>155</v>
      </c>
      <c r="AU110" s="218" t="s">
        <v>79</v>
      </c>
      <c r="AY110" s="20" t="s">
        <v>153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252</v>
      </c>
      <c r="BM110" s="218" t="s">
        <v>3209</v>
      </c>
    </row>
    <row r="111" s="2" customFormat="1" ht="16.5" customHeight="1">
      <c r="A111" s="41"/>
      <c r="B111" s="42"/>
      <c r="C111" s="207" t="s">
        <v>341</v>
      </c>
      <c r="D111" s="207" t="s">
        <v>155</v>
      </c>
      <c r="E111" s="208" t="s">
        <v>3210</v>
      </c>
      <c r="F111" s="209" t="s">
        <v>2997</v>
      </c>
      <c r="G111" s="210" t="s">
        <v>448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252</v>
      </c>
      <c r="AT111" s="218" t="s">
        <v>155</v>
      </c>
      <c r="AU111" s="218" t="s">
        <v>79</v>
      </c>
      <c r="AY111" s="20" t="s">
        <v>153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252</v>
      </c>
      <c r="BM111" s="218" t="s">
        <v>3211</v>
      </c>
    </row>
    <row r="112" s="2" customFormat="1" ht="16.5" customHeight="1">
      <c r="A112" s="41"/>
      <c r="B112" s="42"/>
      <c r="C112" s="207" t="s">
        <v>354</v>
      </c>
      <c r="D112" s="207" t="s">
        <v>155</v>
      </c>
      <c r="E112" s="208" t="s">
        <v>3212</v>
      </c>
      <c r="F112" s="209" t="s">
        <v>3213</v>
      </c>
      <c r="G112" s="210" t="s">
        <v>448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252</v>
      </c>
      <c r="AT112" s="218" t="s">
        <v>155</v>
      </c>
      <c r="AU112" s="218" t="s">
        <v>79</v>
      </c>
      <c r="AY112" s="20" t="s">
        <v>153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252</v>
      </c>
      <c r="BM112" s="218" t="s">
        <v>3214</v>
      </c>
    </row>
    <row r="113" s="2" customFormat="1" ht="16.5" customHeight="1">
      <c r="A113" s="41"/>
      <c r="B113" s="42"/>
      <c r="C113" s="207" t="s">
        <v>368</v>
      </c>
      <c r="D113" s="207" t="s">
        <v>155</v>
      </c>
      <c r="E113" s="208" t="s">
        <v>3215</v>
      </c>
      <c r="F113" s="209" t="s">
        <v>3003</v>
      </c>
      <c r="G113" s="210" t="s">
        <v>448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252</v>
      </c>
      <c r="AT113" s="218" t="s">
        <v>155</v>
      </c>
      <c r="AU113" s="218" t="s">
        <v>79</v>
      </c>
      <c r="AY113" s="20" t="s">
        <v>153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252</v>
      </c>
      <c r="BM113" s="218" t="s">
        <v>3216</v>
      </c>
    </row>
    <row r="114" s="2" customFormat="1" ht="16.5" customHeight="1">
      <c r="A114" s="41"/>
      <c r="B114" s="42"/>
      <c r="C114" s="207" t="s">
        <v>377</v>
      </c>
      <c r="D114" s="207" t="s">
        <v>155</v>
      </c>
      <c r="E114" s="208" t="s">
        <v>3217</v>
      </c>
      <c r="F114" s="209" t="s">
        <v>3006</v>
      </c>
      <c r="G114" s="210" t="s">
        <v>448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252</v>
      </c>
      <c r="AT114" s="218" t="s">
        <v>155</v>
      </c>
      <c r="AU114" s="218" t="s">
        <v>79</v>
      </c>
      <c r="AY114" s="20" t="s">
        <v>153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252</v>
      </c>
      <c r="BM114" s="218" t="s">
        <v>3218</v>
      </c>
    </row>
    <row r="115" s="2" customFormat="1" ht="16.5" customHeight="1">
      <c r="A115" s="41"/>
      <c r="B115" s="42"/>
      <c r="C115" s="207" t="s">
        <v>383</v>
      </c>
      <c r="D115" s="207" t="s">
        <v>155</v>
      </c>
      <c r="E115" s="208" t="s">
        <v>3219</v>
      </c>
      <c r="F115" s="209" t="s">
        <v>3220</v>
      </c>
      <c r="G115" s="210" t="s">
        <v>448</v>
      </c>
      <c r="H115" s="211">
        <v>31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252</v>
      </c>
      <c r="AT115" s="218" t="s">
        <v>155</v>
      </c>
      <c r="AU115" s="218" t="s">
        <v>79</v>
      </c>
      <c r="AY115" s="20" t="s">
        <v>153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252</v>
      </c>
      <c r="BM115" s="218" t="s">
        <v>3221</v>
      </c>
    </row>
    <row r="116" s="12" customFormat="1" ht="22.8" customHeight="1">
      <c r="A116" s="12"/>
      <c r="B116" s="191"/>
      <c r="C116" s="192"/>
      <c r="D116" s="193" t="s">
        <v>68</v>
      </c>
      <c r="E116" s="205" t="s">
        <v>3222</v>
      </c>
      <c r="F116" s="205" t="s">
        <v>3223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SUM(P117:P118)</f>
        <v>0</v>
      </c>
      <c r="Q116" s="199"/>
      <c r="R116" s="200">
        <f>SUM(R117:R118)</f>
        <v>0.0020500000000000002</v>
      </c>
      <c r="S116" s="199"/>
      <c r="T116" s="201">
        <f>SUM(T117:T118)</f>
        <v>0.95365999999999995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79</v>
      </c>
      <c r="AT116" s="203" t="s">
        <v>68</v>
      </c>
      <c r="AU116" s="203" t="s">
        <v>77</v>
      </c>
      <c r="AY116" s="202" t="s">
        <v>153</v>
      </c>
      <c r="BK116" s="204">
        <f>SUM(BK117:BK118)</f>
        <v>0</v>
      </c>
    </row>
    <row r="117" s="2" customFormat="1" ht="16.5" customHeight="1">
      <c r="A117" s="41"/>
      <c r="B117" s="42"/>
      <c r="C117" s="207" t="s">
        <v>394</v>
      </c>
      <c r="D117" s="207" t="s">
        <v>155</v>
      </c>
      <c r="E117" s="208" t="s">
        <v>3224</v>
      </c>
      <c r="F117" s="209" t="s">
        <v>3225</v>
      </c>
      <c r="G117" s="210" t="s">
        <v>195</v>
      </c>
      <c r="H117" s="211">
        <v>41</v>
      </c>
      <c r="I117" s="212"/>
      <c r="J117" s="213">
        <f>ROUND(I117*H117,2)</f>
        <v>0</v>
      </c>
      <c r="K117" s="209" t="s">
        <v>159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5.0000000000000002E-05</v>
      </c>
      <c r="R117" s="216">
        <f>Q117*H117</f>
        <v>0.0020500000000000002</v>
      </c>
      <c r="S117" s="216">
        <v>0.023259999999999999</v>
      </c>
      <c r="T117" s="217">
        <f>S117*H117</f>
        <v>0.95365999999999995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252</v>
      </c>
      <c r="AT117" s="218" t="s">
        <v>155</v>
      </c>
      <c r="AU117" s="218" t="s">
        <v>79</v>
      </c>
      <c r="AY117" s="20" t="s">
        <v>153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252</v>
      </c>
      <c r="BM117" s="218" t="s">
        <v>3226</v>
      </c>
    </row>
    <row r="118" s="2" customFormat="1">
      <c r="A118" s="41"/>
      <c r="B118" s="42"/>
      <c r="C118" s="43"/>
      <c r="D118" s="220" t="s">
        <v>162</v>
      </c>
      <c r="E118" s="43"/>
      <c r="F118" s="221" t="s">
        <v>3227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79</v>
      </c>
    </row>
    <row r="119" s="12" customFormat="1" ht="22.8" customHeight="1">
      <c r="A119" s="12"/>
      <c r="B119" s="191"/>
      <c r="C119" s="192"/>
      <c r="D119" s="193" t="s">
        <v>68</v>
      </c>
      <c r="E119" s="205" t="s">
        <v>3228</v>
      </c>
      <c r="F119" s="205" t="s">
        <v>3229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SUM(P120:P125)</f>
        <v>0</v>
      </c>
      <c r="Q119" s="199"/>
      <c r="R119" s="200">
        <f>SUM(R120:R125)</f>
        <v>0</v>
      </c>
      <c r="S119" s="199"/>
      <c r="T119" s="201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79</v>
      </c>
      <c r="AT119" s="203" t="s">
        <v>68</v>
      </c>
      <c r="AU119" s="203" t="s">
        <v>77</v>
      </c>
      <c r="AY119" s="202" t="s">
        <v>153</v>
      </c>
      <c r="BK119" s="204">
        <f>SUM(BK120:BK125)</f>
        <v>0</v>
      </c>
    </row>
    <row r="120" s="2" customFormat="1" ht="16.5" customHeight="1">
      <c r="A120" s="41"/>
      <c r="B120" s="42"/>
      <c r="C120" s="207" t="s">
        <v>403</v>
      </c>
      <c r="D120" s="207" t="s">
        <v>155</v>
      </c>
      <c r="E120" s="208" t="s">
        <v>3230</v>
      </c>
      <c r="F120" s="209" t="s">
        <v>3231</v>
      </c>
      <c r="G120" s="210" t="s">
        <v>2649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252</v>
      </c>
      <c r="AT120" s="218" t="s">
        <v>155</v>
      </c>
      <c r="AU120" s="218" t="s">
        <v>79</v>
      </c>
      <c r="AY120" s="20" t="s">
        <v>153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252</v>
      </c>
      <c r="BM120" s="218" t="s">
        <v>3232</v>
      </c>
    </row>
    <row r="121" s="2" customFormat="1" ht="16.5" customHeight="1">
      <c r="A121" s="41"/>
      <c r="B121" s="42"/>
      <c r="C121" s="207" t="s">
        <v>408</v>
      </c>
      <c r="D121" s="207" t="s">
        <v>155</v>
      </c>
      <c r="E121" s="208" t="s">
        <v>3233</v>
      </c>
      <c r="F121" s="209" t="s">
        <v>3234</v>
      </c>
      <c r="G121" s="210" t="s">
        <v>2649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252</v>
      </c>
      <c r="AT121" s="218" t="s">
        <v>155</v>
      </c>
      <c r="AU121" s="218" t="s">
        <v>79</v>
      </c>
      <c r="AY121" s="20" t="s">
        <v>153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252</v>
      </c>
      <c r="BM121" s="218" t="s">
        <v>3235</v>
      </c>
    </row>
    <row r="122" s="2" customFormat="1" ht="16.5" customHeight="1">
      <c r="A122" s="41"/>
      <c r="B122" s="42"/>
      <c r="C122" s="207" t="s">
        <v>422</v>
      </c>
      <c r="D122" s="207" t="s">
        <v>155</v>
      </c>
      <c r="E122" s="208" t="s">
        <v>3236</v>
      </c>
      <c r="F122" s="209" t="s">
        <v>3122</v>
      </c>
      <c r="G122" s="210" t="s">
        <v>2649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252</v>
      </c>
      <c r="AT122" s="218" t="s">
        <v>155</v>
      </c>
      <c r="AU122" s="218" t="s">
        <v>79</v>
      </c>
      <c r="AY122" s="20" t="s">
        <v>153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252</v>
      </c>
      <c r="BM122" s="218" t="s">
        <v>3237</v>
      </c>
    </row>
    <row r="123" s="2" customFormat="1" ht="16.5" customHeight="1">
      <c r="A123" s="41"/>
      <c r="B123" s="42"/>
      <c r="C123" s="207" t="s">
        <v>435</v>
      </c>
      <c r="D123" s="207" t="s">
        <v>155</v>
      </c>
      <c r="E123" s="208" t="s">
        <v>3238</v>
      </c>
      <c r="F123" s="209" t="s">
        <v>3125</v>
      </c>
      <c r="G123" s="210" t="s">
        <v>2649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252</v>
      </c>
      <c r="AT123" s="218" t="s">
        <v>155</v>
      </c>
      <c r="AU123" s="218" t="s">
        <v>79</v>
      </c>
      <c r="AY123" s="20" t="s">
        <v>153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252</v>
      </c>
      <c r="BM123" s="218" t="s">
        <v>3239</v>
      </c>
    </row>
    <row r="124" s="2" customFormat="1" ht="16.5" customHeight="1">
      <c r="A124" s="41"/>
      <c r="B124" s="42"/>
      <c r="C124" s="207" t="s">
        <v>439</v>
      </c>
      <c r="D124" s="207" t="s">
        <v>155</v>
      </c>
      <c r="E124" s="208" t="s">
        <v>3240</v>
      </c>
      <c r="F124" s="209" t="s">
        <v>3241</v>
      </c>
      <c r="G124" s="210" t="s">
        <v>2649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252</v>
      </c>
      <c r="AT124" s="218" t="s">
        <v>155</v>
      </c>
      <c r="AU124" s="218" t="s">
        <v>79</v>
      </c>
      <c r="AY124" s="20" t="s">
        <v>153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252</v>
      </c>
      <c r="BM124" s="218" t="s">
        <v>3242</v>
      </c>
    </row>
    <row r="125" s="2" customFormat="1" ht="16.5" customHeight="1">
      <c r="A125" s="41"/>
      <c r="B125" s="42"/>
      <c r="C125" s="207" t="s">
        <v>445</v>
      </c>
      <c r="D125" s="207" t="s">
        <v>155</v>
      </c>
      <c r="E125" s="208" t="s">
        <v>3243</v>
      </c>
      <c r="F125" s="209" t="s">
        <v>3244</v>
      </c>
      <c r="G125" s="210" t="s">
        <v>2649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79" t="s">
        <v>19</v>
      </c>
      <c r="N125" s="280" t="s">
        <v>40</v>
      </c>
      <c r="O125" s="281"/>
      <c r="P125" s="282">
        <f>O125*H125</f>
        <v>0</v>
      </c>
      <c r="Q125" s="282">
        <v>0</v>
      </c>
      <c r="R125" s="282">
        <f>Q125*H125</f>
        <v>0</v>
      </c>
      <c r="S125" s="282">
        <v>0</v>
      </c>
      <c r="T125" s="283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252</v>
      </c>
      <c r="AT125" s="218" t="s">
        <v>155</v>
      </c>
      <c r="AU125" s="218" t="s">
        <v>79</v>
      </c>
      <c r="AY125" s="20" t="s">
        <v>153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252</v>
      </c>
      <c r="BM125" s="218" t="s">
        <v>3245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uybw7ynS/MFQRWupW5phM3ZkurLgvQHHKocZaOgtNbWcU1+q0a5GcWwb9mB96fALgz6/xySmpCww7uI11ZHSHw==" hashValue="nI5OHkrKK34th6yAq/dQqXYnZ3/ZlygeQ21jFQxcWv+5F2J4WfD13DX6dBwkVTFeFvtY41YIATfaZ/kqYsrJ6g==" algorithmName="SHA-512" password="CC35"/>
  <autoFilter ref="C82:K12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118" r:id="rId1" display="https://podminky.urs.cz/item/CS_URS_2024_02/7351518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- rekonstrukce budovy předmostí čp 50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3246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ROUND((SUM(BE85:BE134)),  2)</f>
        <v>0</v>
      </c>
      <c r="G33" s="41"/>
      <c r="H33" s="41"/>
      <c r="I33" s="151">
        <v>0.20999999999999999</v>
      </c>
      <c r="J33" s="150">
        <f>ROUND(((SUM(BE85:BE134))*I33),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ROUND((SUM(BF85:BF134)),  2)</f>
        <v>0</v>
      </c>
      <c r="G34" s="41"/>
      <c r="H34" s="41"/>
      <c r="I34" s="151">
        <v>0.12</v>
      </c>
      <c r="J34" s="150">
        <f>ROUND(((SUM(BF85:BF134))*I34),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ROUND((SUM(BG85:BG134)),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ROUND((SUM(BH85:BH134)),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ROUND((SUM(BI85:BI134)),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- rekonstrukce budovy předmostí čp 50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99 - vedlejší a ostatní náklady stavby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3247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3248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3249</v>
      </c>
      <c r="E62" s="177"/>
      <c r="F62" s="177"/>
      <c r="G62" s="177"/>
      <c r="H62" s="177"/>
      <c r="I62" s="177"/>
      <c r="J62" s="178">
        <f>J99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3250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3251</v>
      </c>
      <c r="E64" s="177"/>
      <c r="F64" s="177"/>
      <c r="G64" s="177"/>
      <c r="H64" s="177"/>
      <c r="I64" s="177"/>
      <c r="J64" s="178">
        <f>J108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3252</v>
      </c>
      <c r="E65" s="177"/>
      <c r="F65" s="177"/>
      <c r="G65" s="177"/>
      <c r="H65" s="177"/>
      <c r="I65" s="177"/>
      <c r="J65" s="178">
        <f>J131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138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Ústí nad Labem - rekonstrukce budovy předmostí čp 50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105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99 - vedlejší a ostatní náklady stavby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1. 12. 2024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139</v>
      </c>
      <c r="D84" s="183" t="s">
        <v>54</v>
      </c>
      <c r="E84" s="183" t="s">
        <v>50</v>
      </c>
      <c r="F84" s="183" t="s">
        <v>51</v>
      </c>
      <c r="G84" s="183" t="s">
        <v>140</v>
      </c>
      <c r="H84" s="183" t="s">
        <v>141</v>
      </c>
      <c r="I84" s="183" t="s">
        <v>142</v>
      </c>
      <c r="J84" s="183" t="s">
        <v>109</v>
      </c>
      <c r="K84" s="184" t="s">
        <v>143</v>
      </c>
      <c r="L84" s="185"/>
      <c r="M84" s="95" t="s">
        <v>19</v>
      </c>
      <c r="N84" s="96" t="s">
        <v>39</v>
      </c>
      <c r="O84" s="96" t="s">
        <v>144</v>
      </c>
      <c r="P84" s="96" t="s">
        <v>145</v>
      </c>
      <c r="Q84" s="96" t="s">
        <v>146</v>
      </c>
      <c r="R84" s="96" t="s">
        <v>147</v>
      </c>
      <c r="S84" s="96" t="s">
        <v>148</v>
      </c>
      <c r="T84" s="97" t="s">
        <v>149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150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3253</v>
      </c>
      <c r="F86" s="194" t="s">
        <v>3254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P87+SUM(P88:P91)+P99+P103+P108+P131</f>
        <v>0</v>
      </c>
      <c r="Q86" s="199"/>
      <c r="R86" s="200">
        <f>R87+SUM(R88:R91)+R99+R103+R108+R131</f>
        <v>0</v>
      </c>
      <c r="S86" s="199"/>
      <c r="T86" s="201">
        <f>T87+SUM(T88:T91)+T99+T103+T108+T131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186</v>
      </c>
      <c r="AT86" s="203" t="s">
        <v>68</v>
      </c>
      <c r="AU86" s="203" t="s">
        <v>69</v>
      </c>
      <c r="AY86" s="202" t="s">
        <v>153</v>
      </c>
      <c r="BK86" s="204">
        <f>BK87+SUM(BK88:BK91)+BK99+BK103+BK108+BK131</f>
        <v>0</v>
      </c>
    </row>
    <row r="87" s="2" customFormat="1" ht="16.5" customHeight="1">
      <c r="A87" s="41"/>
      <c r="B87" s="42"/>
      <c r="C87" s="207" t="s">
        <v>77</v>
      </c>
      <c r="D87" s="207" t="s">
        <v>155</v>
      </c>
      <c r="E87" s="208" t="s">
        <v>3255</v>
      </c>
      <c r="F87" s="209" t="s">
        <v>3256</v>
      </c>
      <c r="G87" s="210" t="s">
        <v>2649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160</v>
      </c>
      <c r="AT87" s="218" t="s">
        <v>155</v>
      </c>
      <c r="AU87" s="218" t="s">
        <v>77</v>
      </c>
      <c r="AY87" s="20" t="s">
        <v>153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160</v>
      </c>
      <c r="BM87" s="218" t="s">
        <v>3257</v>
      </c>
    </row>
    <row r="88" s="2" customFormat="1" ht="16.5" customHeight="1">
      <c r="A88" s="41"/>
      <c r="B88" s="42"/>
      <c r="C88" s="207" t="s">
        <v>79</v>
      </c>
      <c r="D88" s="207" t="s">
        <v>155</v>
      </c>
      <c r="E88" s="208" t="s">
        <v>3258</v>
      </c>
      <c r="F88" s="209" t="s">
        <v>3259</v>
      </c>
      <c r="G88" s="210" t="s">
        <v>2649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160</v>
      </c>
      <c r="AT88" s="218" t="s">
        <v>155</v>
      </c>
      <c r="AU88" s="218" t="s">
        <v>77</v>
      </c>
      <c r="AY88" s="20" t="s">
        <v>153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160</v>
      </c>
      <c r="BM88" s="218" t="s">
        <v>3260</v>
      </c>
    </row>
    <row r="89" s="2" customFormat="1" ht="16.5" customHeight="1">
      <c r="A89" s="41"/>
      <c r="B89" s="42"/>
      <c r="C89" s="207" t="s">
        <v>173</v>
      </c>
      <c r="D89" s="207" t="s">
        <v>155</v>
      </c>
      <c r="E89" s="208" t="s">
        <v>3261</v>
      </c>
      <c r="F89" s="209" t="s">
        <v>3262</v>
      </c>
      <c r="G89" s="210" t="s">
        <v>2649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160</v>
      </c>
      <c r="AT89" s="218" t="s">
        <v>155</v>
      </c>
      <c r="AU89" s="218" t="s">
        <v>77</v>
      </c>
      <c r="AY89" s="20" t="s">
        <v>153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160</v>
      </c>
      <c r="BM89" s="218" t="s">
        <v>3263</v>
      </c>
    </row>
    <row r="90" s="2" customFormat="1" ht="16.5" customHeight="1">
      <c r="A90" s="41"/>
      <c r="B90" s="42"/>
      <c r="C90" s="207" t="s">
        <v>160</v>
      </c>
      <c r="D90" s="207" t="s">
        <v>155</v>
      </c>
      <c r="E90" s="208" t="s">
        <v>3264</v>
      </c>
      <c r="F90" s="209" t="s">
        <v>3265</v>
      </c>
      <c r="G90" s="210" t="s">
        <v>2649</v>
      </c>
      <c r="H90" s="211">
        <v>2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160</v>
      </c>
      <c r="AT90" s="218" t="s">
        <v>155</v>
      </c>
      <c r="AU90" s="218" t="s">
        <v>77</v>
      </c>
      <c r="AY90" s="20" t="s">
        <v>153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160</v>
      </c>
      <c r="BM90" s="218" t="s">
        <v>3266</v>
      </c>
    </row>
    <row r="91" s="12" customFormat="1" ht="22.8" customHeight="1">
      <c r="A91" s="12"/>
      <c r="B91" s="191"/>
      <c r="C91" s="192"/>
      <c r="D91" s="193" t="s">
        <v>68</v>
      </c>
      <c r="E91" s="205" t="s">
        <v>3267</v>
      </c>
      <c r="F91" s="205" t="s">
        <v>3268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SUM(P92:P98)</f>
        <v>0</v>
      </c>
      <c r="Q91" s="199"/>
      <c r="R91" s="200">
        <f>SUM(R92:R98)</f>
        <v>0</v>
      </c>
      <c r="S91" s="199"/>
      <c r="T91" s="201">
        <f>SUM(T92:T98)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186</v>
      </c>
      <c r="AT91" s="203" t="s">
        <v>68</v>
      </c>
      <c r="AU91" s="203" t="s">
        <v>77</v>
      </c>
      <c r="AY91" s="202" t="s">
        <v>153</v>
      </c>
      <c r="BK91" s="204">
        <f>SUM(BK92:BK98)</f>
        <v>0</v>
      </c>
    </row>
    <row r="92" s="2" customFormat="1" ht="16.5" customHeight="1">
      <c r="A92" s="41"/>
      <c r="B92" s="42"/>
      <c r="C92" s="207" t="s">
        <v>186</v>
      </c>
      <c r="D92" s="207" t="s">
        <v>155</v>
      </c>
      <c r="E92" s="208" t="s">
        <v>3269</v>
      </c>
      <c r="F92" s="209" t="s">
        <v>3270</v>
      </c>
      <c r="G92" s="210" t="s">
        <v>2649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160</v>
      </c>
      <c r="AT92" s="218" t="s">
        <v>155</v>
      </c>
      <c r="AU92" s="218" t="s">
        <v>79</v>
      </c>
      <c r="AY92" s="20" t="s">
        <v>153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160</v>
      </c>
      <c r="BM92" s="218" t="s">
        <v>3271</v>
      </c>
    </row>
    <row r="93" s="13" customFormat="1">
      <c r="A93" s="13"/>
      <c r="B93" s="225"/>
      <c r="C93" s="226"/>
      <c r="D93" s="227" t="s">
        <v>164</v>
      </c>
      <c r="E93" s="228" t="s">
        <v>19</v>
      </c>
      <c r="F93" s="229" t="s">
        <v>3272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164</v>
      </c>
      <c r="AU93" s="235" t="s">
        <v>79</v>
      </c>
      <c r="AV93" s="13" t="s">
        <v>77</v>
      </c>
      <c r="AW93" s="13" t="s">
        <v>31</v>
      </c>
      <c r="AX93" s="13" t="s">
        <v>69</v>
      </c>
      <c r="AY93" s="235" t="s">
        <v>153</v>
      </c>
    </row>
    <row r="94" s="13" customFormat="1">
      <c r="A94" s="13"/>
      <c r="B94" s="225"/>
      <c r="C94" s="226"/>
      <c r="D94" s="227" t="s">
        <v>164</v>
      </c>
      <c r="E94" s="228" t="s">
        <v>19</v>
      </c>
      <c r="F94" s="229" t="s">
        <v>3273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164</v>
      </c>
      <c r="AU94" s="235" t="s">
        <v>79</v>
      </c>
      <c r="AV94" s="13" t="s">
        <v>77</v>
      </c>
      <c r="AW94" s="13" t="s">
        <v>31</v>
      </c>
      <c r="AX94" s="13" t="s">
        <v>69</v>
      </c>
      <c r="AY94" s="235" t="s">
        <v>153</v>
      </c>
    </row>
    <row r="95" s="14" customFormat="1">
      <c r="A95" s="14"/>
      <c r="B95" s="236"/>
      <c r="C95" s="237"/>
      <c r="D95" s="227" t="s">
        <v>164</v>
      </c>
      <c r="E95" s="238" t="s">
        <v>19</v>
      </c>
      <c r="F95" s="239" t="s">
        <v>77</v>
      </c>
      <c r="G95" s="237"/>
      <c r="H95" s="240">
        <v>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164</v>
      </c>
      <c r="AU95" s="246" t="s">
        <v>79</v>
      </c>
      <c r="AV95" s="14" t="s">
        <v>79</v>
      </c>
      <c r="AW95" s="14" t="s">
        <v>31</v>
      </c>
      <c r="AX95" s="14" t="s">
        <v>69</v>
      </c>
      <c r="AY95" s="246" t="s">
        <v>153</v>
      </c>
    </row>
    <row r="96" s="15" customFormat="1">
      <c r="A96" s="15"/>
      <c r="B96" s="247"/>
      <c r="C96" s="248"/>
      <c r="D96" s="227" t="s">
        <v>164</v>
      </c>
      <c r="E96" s="249" t="s">
        <v>19</v>
      </c>
      <c r="F96" s="250" t="s">
        <v>167</v>
      </c>
      <c r="G96" s="248"/>
      <c r="H96" s="251">
        <v>1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164</v>
      </c>
      <c r="AU96" s="257" t="s">
        <v>79</v>
      </c>
      <c r="AV96" s="15" t="s">
        <v>160</v>
      </c>
      <c r="AW96" s="15" t="s">
        <v>31</v>
      </c>
      <c r="AX96" s="15" t="s">
        <v>77</v>
      </c>
      <c r="AY96" s="257" t="s">
        <v>153</v>
      </c>
    </row>
    <row r="97" s="2" customFormat="1" ht="16.5" customHeight="1">
      <c r="A97" s="41"/>
      <c r="B97" s="42"/>
      <c r="C97" s="207" t="s">
        <v>192</v>
      </c>
      <c r="D97" s="207" t="s">
        <v>155</v>
      </c>
      <c r="E97" s="208" t="s">
        <v>3274</v>
      </c>
      <c r="F97" s="209" t="s">
        <v>3275</v>
      </c>
      <c r="G97" s="210" t="s">
        <v>2649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160</v>
      </c>
      <c r="AT97" s="218" t="s">
        <v>155</v>
      </c>
      <c r="AU97" s="218" t="s">
        <v>79</v>
      </c>
      <c r="AY97" s="20" t="s">
        <v>153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160</v>
      </c>
      <c r="BM97" s="218" t="s">
        <v>3276</v>
      </c>
    </row>
    <row r="98" s="2" customFormat="1" ht="16.5" customHeight="1">
      <c r="A98" s="41"/>
      <c r="B98" s="42"/>
      <c r="C98" s="207" t="s">
        <v>199</v>
      </c>
      <c r="D98" s="207" t="s">
        <v>155</v>
      </c>
      <c r="E98" s="208" t="s">
        <v>3277</v>
      </c>
      <c r="F98" s="209" t="s">
        <v>3278</v>
      </c>
      <c r="G98" s="210" t="s">
        <v>1160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79</v>
      </c>
      <c r="AY98" s="20" t="s">
        <v>153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160</v>
      </c>
      <c r="BM98" s="218" t="s">
        <v>3279</v>
      </c>
    </row>
    <row r="99" s="12" customFormat="1" ht="22.8" customHeight="1">
      <c r="A99" s="12"/>
      <c r="B99" s="191"/>
      <c r="C99" s="192"/>
      <c r="D99" s="193" t="s">
        <v>68</v>
      </c>
      <c r="E99" s="205" t="s">
        <v>3280</v>
      </c>
      <c r="F99" s="205" t="s">
        <v>3281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SUM(P100:P102)</f>
        <v>0</v>
      </c>
      <c r="Q99" s="199"/>
      <c r="R99" s="200">
        <f>SUM(R100:R102)</f>
        <v>0</v>
      </c>
      <c r="S99" s="199"/>
      <c r="T99" s="201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186</v>
      </c>
      <c r="AT99" s="203" t="s">
        <v>68</v>
      </c>
      <c r="AU99" s="203" t="s">
        <v>77</v>
      </c>
      <c r="AY99" s="202" t="s">
        <v>153</v>
      </c>
      <c r="BK99" s="204">
        <f>SUM(BK100:BK102)</f>
        <v>0</v>
      </c>
    </row>
    <row r="100" s="2" customFormat="1" ht="16.5" customHeight="1">
      <c r="A100" s="41"/>
      <c r="B100" s="42"/>
      <c r="C100" s="207" t="s">
        <v>203</v>
      </c>
      <c r="D100" s="207" t="s">
        <v>155</v>
      </c>
      <c r="E100" s="208" t="s">
        <v>3282</v>
      </c>
      <c r="F100" s="209" t="s">
        <v>3281</v>
      </c>
      <c r="G100" s="210" t="s">
        <v>3283</v>
      </c>
      <c r="H100" s="211">
        <v>2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79</v>
      </c>
      <c r="AY100" s="20" t="s">
        <v>153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160</v>
      </c>
      <c r="BM100" s="218" t="s">
        <v>3284</v>
      </c>
    </row>
    <row r="101" s="2" customFormat="1" ht="16.5" customHeight="1">
      <c r="A101" s="41"/>
      <c r="B101" s="42"/>
      <c r="C101" s="207" t="s">
        <v>207</v>
      </c>
      <c r="D101" s="207" t="s">
        <v>155</v>
      </c>
      <c r="E101" s="208" t="s">
        <v>3285</v>
      </c>
      <c r="F101" s="209" t="s">
        <v>3286</v>
      </c>
      <c r="G101" s="210" t="s">
        <v>2649</v>
      </c>
      <c r="H101" s="211">
        <v>1</v>
      </c>
      <c r="I101" s="212"/>
      <c r="J101" s="213">
        <f>ROUND(I101*H101,2)</f>
        <v>0</v>
      </c>
      <c r="K101" s="209" t="s">
        <v>159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3287</v>
      </c>
      <c r="AT101" s="218" t="s">
        <v>155</v>
      </c>
      <c r="AU101" s="218" t="s">
        <v>79</v>
      </c>
      <c r="AY101" s="20" t="s">
        <v>153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3287</v>
      </c>
      <c r="BM101" s="218" t="s">
        <v>3288</v>
      </c>
    </row>
    <row r="102" s="2" customFormat="1">
      <c r="A102" s="41"/>
      <c r="B102" s="42"/>
      <c r="C102" s="43"/>
      <c r="D102" s="220" t="s">
        <v>162</v>
      </c>
      <c r="E102" s="43"/>
      <c r="F102" s="221" t="s">
        <v>3289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79</v>
      </c>
    </row>
    <row r="103" s="12" customFormat="1" ht="22.8" customHeight="1">
      <c r="A103" s="12"/>
      <c r="B103" s="191"/>
      <c r="C103" s="192"/>
      <c r="D103" s="193" t="s">
        <v>68</v>
      </c>
      <c r="E103" s="205" t="s">
        <v>3290</v>
      </c>
      <c r="F103" s="205" t="s">
        <v>3291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SUM(P104:P107)</f>
        <v>0</v>
      </c>
      <c r="Q103" s="199"/>
      <c r="R103" s="200">
        <f>SUM(R104:R107)</f>
        <v>0</v>
      </c>
      <c r="S103" s="199"/>
      <c r="T103" s="201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186</v>
      </c>
      <c r="AT103" s="203" t="s">
        <v>68</v>
      </c>
      <c r="AU103" s="203" t="s">
        <v>77</v>
      </c>
      <c r="AY103" s="202" t="s">
        <v>153</v>
      </c>
      <c r="BK103" s="204">
        <f>SUM(BK104:BK107)</f>
        <v>0</v>
      </c>
    </row>
    <row r="104" s="2" customFormat="1" ht="16.5" customHeight="1">
      <c r="A104" s="41"/>
      <c r="B104" s="42"/>
      <c r="C104" s="207" t="s">
        <v>216</v>
      </c>
      <c r="D104" s="207" t="s">
        <v>155</v>
      </c>
      <c r="E104" s="208" t="s">
        <v>3292</v>
      </c>
      <c r="F104" s="209" t="s">
        <v>3293</v>
      </c>
      <c r="G104" s="210" t="s">
        <v>3283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160</v>
      </c>
      <c r="AT104" s="218" t="s">
        <v>155</v>
      </c>
      <c r="AU104" s="218" t="s">
        <v>79</v>
      </c>
      <c r="AY104" s="20" t="s">
        <v>153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160</v>
      </c>
      <c r="BM104" s="218" t="s">
        <v>3294</v>
      </c>
    </row>
    <row r="105" s="2" customFormat="1" ht="16.5" customHeight="1">
      <c r="A105" s="41"/>
      <c r="B105" s="42"/>
      <c r="C105" s="207" t="s">
        <v>222</v>
      </c>
      <c r="D105" s="207" t="s">
        <v>155</v>
      </c>
      <c r="E105" s="208" t="s">
        <v>3295</v>
      </c>
      <c r="F105" s="209" t="s">
        <v>3296</v>
      </c>
      <c r="G105" s="210" t="s">
        <v>2649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160</v>
      </c>
      <c r="AT105" s="218" t="s">
        <v>155</v>
      </c>
      <c r="AU105" s="218" t="s">
        <v>79</v>
      </c>
      <c r="AY105" s="20" t="s">
        <v>153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160</v>
      </c>
      <c r="BM105" s="218" t="s">
        <v>3297</v>
      </c>
    </row>
    <row r="106" s="14" customFormat="1">
      <c r="A106" s="14"/>
      <c r="B106" s="236"/>
      <c r="C106" s="237"/>
      <c r="D106" s="227" t="s">
        <v>164</v>
      </c>
      <c r="E106" s="238" t="s">
        <v>19</v>
      </c>
      <c r="F106" s="239" t="s">
        <v>77</v>
      </c>
      <c r="G106" s="237"/>
      <c r="H106" s="240">
        <v>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164</v>
      </c>
      <c r="AU106" s="246" t="s">
        <v>79</v>
      </c>
      <c r="AV106" s="14" t="s">
        <v>79</v>
      </c>
      <c r="AW106" s="14" t="s">
        <v>31</v>
      </c>
      <c r="AX106" s="14" t="s">
        <v>69</v>
      </c>
      <c r="AY106" s="246" t="s">
        <v>153</v>
      </c>
    </row>
    <row r="107" s="15" customFormat="1">
      <c r="A107" s="15"/>
      <c r="B107" s="247"/>
      <c r="C107" s="248"/>
      <c r="D107" s="227" t="s">
        <v>164</v>
      </c>
      <c r="E107" s="249" t="s">
        <v>19</v>
      </c>
      <c r="F107" s="250" t="s">
        <v>167</v>
      </c>
      <c r="G107" s="248"/>
      <c r="H107" s="251">
        <v>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164</v>
      </c>
      <c r="AU107" s="257" t="s">
        <v>79</v>
      </c>
      <c r="AV107" s="15" t="s">
        <v>160</v>
      </c>
      <c r="AW107" s="15" t="s">
        <v>31</v>
      </c>
      <c r="AX107" s="15" t="s">
        <v>77</v>
      </c>
      <c r="AY107" s="257" t="s">
        <v>153</v>
      </c>
    </row>
    <row r="108" s="12" customFormat="1" ht="22.8" customHeight="1">
      <c r="A108" s="12"/>
      <c r="B108" s="191"/>
      <c r="C108" s="192"/>
      <c r="D108" s="193" t="s">
        <v>68</v>
      </c>
      <c r="E108" s="205" t="s">
        <v>3298</v>
      </c>
      <c r="F108" s="205" t="s">
        <v>3299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SUM(P109:P130)</f>
        <v>0</v>
      </c>
      <c r="Q108" s="199"/>
      <c r="R108" s="200">
        <f>SUM(R109:R130)</f>
        <v>0</v>
      </c>
      <c r="S108" s="199"/>
      <c r="T108" s="201">
        <f>SUM(T109:T130)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186</v>
      </c>
      <c r="AT108" s="203" t="s">
        <v>68</v>
      </c>
      <c r="AU108" s="203" t="s">
        <v>77</v>
      </c>
      <c r="AY108" s="202" t="s">
        <v>153</v>
      </c>
      <c r="BK108" s="204">
        <f>SUM(BK109:BK130)</f>
        <v>0</v>
      </c>
    </row>
    <row r="109" s="2" customFormat="1" ht="16.5" customHeight="1">
      <c r="A109" s="41"/>
      <c r="B109" s="42"/>
      <c r="C109" s="207" t="s">
        <v>236</v>
      </c>
      <c r="D109" s="207" t="s">
        <v>155</v>
      </c>
      <c r="E109" s="208" t="s">
        <v>3300</v>
      </c>
      <c r="F109" s="209" t="s">
        <v>3301</v>
      </c>
      <c r="G109" s="210" t="s">
        <v>1160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160</v>
      </c>
      <c r="AT109" s="218" t="s">
        <v>155</v>
      </c>
      <c r="AU109" s="218" t="s">
        <v>79</v>
      </c>
      <c r="AY109" s="20" t="s">
        <v>153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160</v>
      </c>
      <c r="BM109" s="218" t="s">
        <v>3302</v>
      </c>
    </row>
    <row r="110" s="13" customFormat="1">
      <c r="A110" s="13"/>
      <c r="B110" s="225"/>
      <c r="C110" s="226"/>
      <c r="D110" s="227" t="s">
        <v>164</v>
      </c>
      <c r="E110" s="228" t="s">
        <v>19</v>
      </c>
      <c r="F110" s="229" t="s">
        <v>3303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164</v>
      </c>
      <c r="AU110" s="235" t="s">
        <v>79</v>
      </c>
      <c r="AV110" s="13" t="s">
        <v>77</v>
      </c>
      <c r="AW110" s="13" t="s">
        <v>31</v>
      </c>
      <c r="AX110" s="13" t="s">
        <v>69</v>
      </c>
      <c r="AY110" s="235" t="s">
        <v>153</v>
      </c>
    </row>
    <row r="111" s="14" customFormat="1">
      <c r="A111" s="14"/>
      <c r="B111" s="236"/>
      <c r="C111" s="237"/>
      <c r="D111" s="227" t="s">
        <v>164</v>
      </c>
      <c r="E111" s="238" t="s">
        <v>19</v>
      </c>
      <c r="F111" s="239" t="s">
        <v>77</v>
      </c>
      <c r="G111" s="237"/>
      <c r="H111" s="240">
        <v>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164</v>
      </c>
      <c r="AU111" s="246" t="s">
        <v>79</v>
      </c>
      <c r="AV111" s="14" t="s">
        <v>79</v>
      </c>
      <c r="AW111" s="14" t="s">
        <v>31</v>
      </c>
      <c r="AX111" s="14" t="s">
        <v>69</v>
      </c>
      <c r="AY111" s="246" t="s">
        <v>153</v>
      </c>
    </row>
    <row r="112" s="15" customFormat="1">
      <c r="A112" s="15"/>
      <c r="B112" s="247"/>
      <c r="C112" s="248"/>
      <c r="D112" s="227" t="s">
        <v>164</v>
      </c>
      <c r="E112" s="249" t="s">
        <v>19</v>
      </c>
      <c r="F112" s="250" t="s">
        <v>167</v>
      </c>
      <c r="G112" s="248"/>
      <c r="H112" s="251">
        <v>1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164</v>
      </c>
      <c r="AU112" s="257" t="s">
        <v>79</v>
      </c>
      <c r="AV112" s="15" t="s">
        <v>160</v>
      </c>
      <c r="AW112" s="15" t="s">
        <v>31</v>
      </c>
      <c r="AX112" s="15" t="s">
        <v>77</v>
      </c>
      <c r="AY112" s="257" t="s">
        <v>153</v>
      </c>
    </row>
    <row r="113" s="2" customFormat="1" ht="16.5" customHeight="1">
      <c r="A113" s="41"/>
      <c r="B113" s="42"/>
      <c r="C113" s="207" t="s">
        <v>241</v>
      </c>
      <c r="D113" s="207" t="s">
        <v>155</v>
      </c>
      <c r="E113" s="208" t="s">
        <v>3304</v>
      </c>
      <c r="F113" s="209" t="s">
        <v>3305</v>
      </c>
      <c r="G113" s="210" t="s">
        <v>1160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160</v>
      </c>
      <c r="AT113" s="218" t="s">
        <v>155</v>
      </c>
      <c r="AU113" s="218" t="s">
        <v>79</v>
      </c>
      <c r="AY113" s="20" t="s">
        <v>153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160</v>
      </c>
      <c r="BM113" s="218" t="s">
        <v>3306</v>
      </c>
    </row>
    <row r="114" s="13" customFormat="1">
      <c r="A114" s="13"/>
      <c r="B114" s="225"/>
      <c r="C114" s="226"/>
      <c r="D114" s="227" t="s">
        <v>164</v>
      </c>
      <c r="E114" s="228" t="s">
        <v>19</v>
      </c>
      <c r="F114" s="229" t="s">
        <v>3303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164</v>
      </c>
      <c r="AU114" s="235" t="s">
        <v>79</v>
      </c>
      <c r="AV114" s="13" t="s">
        <v>77</v>
      </c>
      <c r="AW114" s="13" t="s">
        <v>31</v>
      </c>
      <c r="AX114" s="13" t="s">
        <v>69</v>
      </c>
      <c r="AY114" s="235" t="s">
        <v>153</v>
      </c>
    </row>
    <row r="115" s="14" customFormat="1">
      <c r="A115" s="14"/>
      <c r="B115" s="236"/>
      <c r="C115" s="237"/>
      <c r="D115" s="227" t="s">
        <v>164</v>
      </c>
      <c r="E115" s="238" t="s">
        <v>19</v>
      </c>
      <c r="F115" s="239" t="s">
        <v>77</v>
      </c>
      <c r="G115" s="237"/>
      <c r="H115" s="240">
        <v>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164</v>
      </c>
      <c r="AU115" s="246" t="s">
        <v>79</v>
      </c>
      <c r="AV115" s="14" t="s">
        <v>79</v>
      </c>
      <c r="AW115" s="14" t="s">
        <v>31</v>
      </c>
      <c r="AX115" s="14" t="s">
        <v>69</v>
      </c>
      <c r="AY115" s="246" t="s">
        <v>153</v>
      </c>
    </row>
    <row r="116" s="15" customFormat="1">
      <c r="A116" s="15"/>
      <c r="B116" s="247"/>
      <c r="C116" s="248"/>
      <c r="D116" s="227" t="s">
        <v>164</v>
      </c>
      <c r="E116" s="249" t="s">
        <v>19</v>
      </c>
      <c r="F116" s="250" t="s">
        <v>167</v>
      </c>
      <c r="G116" s="248"/>
      <c r="H116" s="251">
        <v>1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164</v>
      </c>
      <c r="AU116" s="257" t="s">
        <v>79</v>
      </c>
      <c r="AV116" s="15" t="s">
        <v>160</v>
      </c>
      <c r="AW116" s="15" t="s">
        <v>31</v>
      </c>
      <c r="AX116" s="15" t="s">
        <v>77</v>
      </c>
      <c r="AY116" s="257" t="s">
        <v>153</v>
      </c>
    </row>
    <row r="117" s="2" customFormat="1" ht="16.5" customHeight="1">
      <c r="A117" s="41"/>
      <c r="B117" s="42"/>
      <c r="C117" s="207" t="s">
        <v>246</v>
      </c>
      <c r="D117" s="207" t="s">
        <v>155</v>
      </c>
      <c r="E117" s="208" t="s">
        <v>3307</v>
      </c>
      <c r="F117" s="209" t="s">
        <v>3308</v>
      </c>
      <c r="G117" s="210" t="s">
        <v>1160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160</v>
      </c>
      <c r="AT117" s="218" t="s">
        <v>155</v>
      </c>
      <c r="AU117" s="218" t="s">
        <v>79</v>
      </c>
      <c r="AY117" s="20" t="s">
        <v>153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160</v>
      </c>
      <c r="BM117" s="218" t="s">
        <v>3309</v>
      </c>
    </row>
    <row r="118" s="13" customFormat="1">
      <c r="A118" s="13"/>
      <c r="B118" s="225"/>
      <c r="C118" s="226"/>
      <c r="D118" s="227" t="s">
        <v>164</v>
      </c>
      <c r="E118" s="228" t="s">
        <v>19</v>
      </c>
      <c r="F118" s="229" t="s">
        <v>3303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164</v>
      </c>
      <c r="AU118" s="235" t="s">
        <v>79</v>
      </c>
      <c r="AV118" s="13" t="s">
        <v>77</v>
      </c>
      <c r="AW118" s="13" t="s">
        <v>31</v>
      </c>
      <c r="AX118" s="13" t="s">
        <v>69</v>
      </c>
      <c r="AY118" s="235" t="s">
        <v>153</v>
      </c>
    </row>
    <row r="119" s="14" customFormat="1">
      <c r="A119" s="14"/>
      <c r="B119" s="236"/>
      <c r="C119" s="237"/>
      <c r="D119" s="227" t="s">
        <v>164</v>
      </c>
      <c r="E119" s="238" t="s">
        <v>19</v>
      </c>
      <c r="F119" s="239" t="s">
        <v>77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164</v>
      </c>
      <c r="AU119" s="246" t="s">
        <v>79</v>
      </c>
      <c r="AV119" s="14" t="s">
        <v>79</v>
      </c>
      <c r="AW119" s="14" t="s">
        <v>31</v>
      </c>
      <c r="AX119" s="14" t="s">
        <v>69</v>
      </c>
      <c r="AY119" s="246" t="s">
        <v>153</v>
      </c>
    </row>
    <row r="120" s="15" customFormat="1">
      <c r="A120" s="15"/>
      <c r="B120" s="247"/>
      <c r="C120" s="248"/>
      <c r="D120" s="227" t="s">
        <v>164</v>
      </c>
      <c r="E120" s="249" t="s">
        <v>19</v>
      </c>
      <c r="F120" s="250" t="s">
        <v>167</v>
      </c>
      <c r="G120" s="248"/>
      <c r="H120" s="251">
        <v>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164</v>
      </c>
      <c r="AU120" s="257" t="s">
        <v>79</v>
      </c>
      <c r="AV120" s="15" t="s">
        <v>160</v>
      </c>
      <c r="AW120" s="15" t="s">
        <v>31</v>
      </c>
      <c r="AX120" s="15" t="s">
        <v>77</v>
      </c>
      <c r="AY120" s="257" t="s">
        <v>153</v>
      </c>
    </row>
    <row r="121" s="2" customFormat="1" ht="16.5" customHeight="1">
      <c r="A121" s="41"/>
      <c r="B121" s="42"/>
      <c r="C121" s="207" t="s">
        <v>252</v>
      </c>
      <c r="D121" s="207" t="s">
        <v>155</v>
      </c>
      <c r="E121" s="208" t="s">
        <v>3310</v>
      </c>
      <c r="F121" s="209" t="s">
        <v>3311</v>
      </c>
      <c r="G121" s="210" t="s">
        <v>1160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160</v>
      </c>
      <c r="AT121" s="218" t="s">
        <v>155</v>
      </c>
      <c r="AU121" s="218" t="s">
        <v>79</v>
      </c>
      <c r="AY121" s="20" t="s">
        <v>153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160</v>
      </c>
      <c r="BM121" s="218" t="s">
        <v>3312</v>
      </c>
    </row>
    <row r="122" s="13" customFormat="1">
      <c r="A122" s="13"/>
      <c r="B122" s="225"/>
      <c r="C122" s="226"/>
      <c r="D122" s="227" t="s">
        <v>164</v>
      </c>
      <c r="E122" s="228" t="s">
        <v>19</v>
      </c>
      <c r="F122" s="229" t="s">
        <v>3303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164</v>
      </c>
      <c r="AU122" s="235" t="s">
        <v>79</v>
      </c>
      <c r="AV122" s="13" t="s">
        <v>77</v>
      </c>
      <c r="AW122" s="13" t="s">
        <v>31</v>
      </c>
      <c r="AX122" s="13" t="s">
        <v>69</v>
      </c>
      <c r="AY122" s="235" t="s">
        <v>153</v>
      </c>
    </row>
    <row r="123" s="14" customFormat="1">
      <c r="A123" s="14"/>
      <c r="B123" s="236"/>
      <c r="C123" s="237"/>
      <c r="D123" s="227" t="s">
        <v>164</v>
      </c>
      <c r="E123" s="238" t="s">
        <v>19</v>
      </c>
      <c r="F123" s="239" t="s">
        <v>77</v>
      </c>
      <c r="G123" s="237"/>
      <c r="H123" s="240">
        <v>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164</v>
      </c>
      <c r="AU123" s="246" t="s">
        <v>79</v>
      </c>
      <c r="AV123" s="14" t="s">
        <v>79</v>
      </c>
      <c r="AW123" s="14" t="s">
        <v>31</v>
      </c>
      <c r="AX123" s="14" t="s">
        <v>69</v>
      </c>
      <c r="AY123" s="246" t="s">
        <v>153</v>
      </c>
    </row>
    <row r="124" s="15" customFormat="1">
      <c r="A124" s="15"/>
      <c r="B124" s="247"/>
      <c r="C124" s="248"/>
      <c r="D124" s="227" t="s">
        <v>164</v>
      </c>
      <c r="E124" s="249" t="s">
        <v>19</v>
      </c>
      <c r="F124" s="250" t="s">
        <v>167</v>
      </c>
      <c r="G124" s="248"/>
      <c r="H124" s="251">
        <v>1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164</v>
      </c>
      <c r="AU124" s="257" t="s">
        <v>79</v>
      </c>
      <c r="AV124" s="15" t="s">
        <v>160</v>
      </c>
      <c r="AW124" s="15" t="s">
        <v>31</v>
      </c>
      <c r="AX124" s="15" t="s">
        <v>77</v>
      </c>
      <c r="AY124" s="257" t="s">
        <v>153</v>
      </c>
    </row>
    <row r="125" s="2" customFormat="1" ht="16.5" customHeight="1">
      <c r="A125" s="41"/>
      <c r="B125" s="42"/>
      <c r="C125" s="207" t="s">
        <v>258</v>
      </c>
      <c r="D125" s="207" t="s">
        <v>155</v>
      </c>
      <c r="E125" s="208" t="s">
        <v>3313</v>
      </c>
      <c r="F125" s="209" t="s">
        <v>3314</v>
      </c>
      <c r="G125" s="210" t="s">
        <v>1160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160</v>
      </c>
      <c r="AT125" s="218" t="s">
        <v>155</v>
      </c>
      <c r="AU125" s="218" t="s">
        <v>79</v>
      </c>
      <c r="AY125" s="20" t="s">
        <v>153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160</v>
      </c>
      <c r="BM125" s="218" t="s">
        <v>3315</v>
      </c>
    </row>
    <row r="126" s="13" customFormat="1">
      <c r="A126" s="13"/>
      <c r="B126" s="225"/>
      <c r="C126" s="226"/>
      <c r="D126" s="227" t="s">
        <v>164</v>
      </c>
      <c r="E126" s="228" t="s">
        <v>19</v>
      </c>
      <c r="F126" s="229" t="s">
        <v>3316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164</v>
      </c>
      <c r="AU126" s="235" t="s">
        <v>79</v>
      </c>
      <c r="AV126" s="13" t="s">
        <v>77</v>
      </c>
      <c r="AW126" s="13" t="s">
        <v>31</v>
      </c>
      <c r="AX126" s="13" t="s">
        <v>69</v>
      </c>
      <c r="AY126" s="235" t="s">
        <v>153</v>
      </c>
    </row>
    <row r="127" s="13" customFormat="1">
      <c r="A127" s="13"/>
      <c r="B127" s="225"/>
      <c r="C127" s="226"/>
      <c r="D127" s="227" t="s">
        <v>164</v>
      </c>
      <c r="E127" s="228" t="s">
        <v>19</v>
      </c>
      <c r="F127" s="229" t="s">
        <v>3317</v>
      </c>
      <c r="G127" s="226"/>
      <c r="H127" s="228" t="s">
        <v>19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164</v>
      </c>
      <c r="AU127" s="235" t="s">
        <v>79</v>
      </c>
      <c r="AV127" s="13" t="s">
        <v>77</v>
      </c>
      <c r="AW127" s="13" t="s">
        <v>31</v>
      </c>
      <c r="AX127" s="13" t="s">
        <v>69</v>
      </c>
      <c r="AY127" s="235" t="s">
        <v>153</v>
      </c>
    </row>
    <row r="128" s="14" customFormat="1">
      <c r="A128" s="14"/>
      <c r="B128" s="236"/>
      <c r="C128" s="237"/>
      <c r="D128" s="227" t="s">
        <v>164</v>
      </c>
      <c r="E128" s="238" t="s">
        <v>19</v>
      </c>
      <c r="F128" s="239" t="s">
        <v>77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164</v>
      </c>
      <c r="AU128" s="246" t="s">
        <v>79</v>
      </c>
      <c r="AV128" s="14" t="s">
        <v>79</v>
      </c>
      <c r="AW128" s="14" t="s">
        <v>31</v>
      </c>
      <c r="AX128" s="14" t="s">
        <v>69</v>
      </c>
      <c r="AY128" s="246" t="s">
        <v>153</v>
      </c>
    </row>
    <row r="129" s="15" customFormat="1">
      <c r="A129" s="15"/>
      <c r="B129" s="247"/>
      <c r="C129" s="248"/>
      <c r="D129" s="227" t="s">
        <v>164</v>
      </c>
      <c r="E129" s="249" t="s">
        <v>19</v>
      </c>
      <c r="F129" s="250" t="s">
        <v>167</v>
      </c>
      <c r="G129" s="248"/>
      <c r="H129" s="251">
        <v>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164</v>
      </c>
      <c r="AU129" s="257" t="s">
        <v>79</v>
      </c>
      <c r="AV129" s="15" t="s">
        <v>160</v>
      </c>
      <c r="AW129" s="15" t="s">
        <v>31</v>
      </c>
      <c r="AX129" s="15" t="s">
        <v>77</v>
      </c>
      <c r="AY129" s="257" t="s">
        <v>153</v>
      </c>
    </row>
    <row r="130" s="2" customFormat="1" ht="16.5" customHeight="1">
      <c r="A130" s="41"/>
      <c r="B130" s="42"/>
      <c r="C130" s="207" t="s">
        <v>265</v>
      </c>
      <c r="D130" s="207" t="s">
        <v>155</v>
      </c>
      <c r="E130" s="208" t="s">
        <v>3318</v>
      </c>
      <c r="F130" s="209" t="s">
        <v>3319</v>
      </c>
      <c r="G130" s="210" t="s">
        <v>2649</v>
      </c>
      <c r="H130" s="211">
        <v>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160</v>
      </c>
      <c r="AT130" s="218" t="s">
        <v>155</v>
      </c>
      <c r="AU130" s="218" t="s">
        <v>79</v>
      </c>
      <c r="AY130" s="20" t="s">
        <v>153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160</v>
      </c>
      <c r="BM130" s="218" t="s">
        <v>3320</v>
      </c>
    </row>
    <row r="131" s="12" customFormat="1" ht="22.8" customHeight="1">
      <c r="A131" s="12"/>
      <c r="B131" s="191"/>
      <c r="C131" s="192"/>
      <c r="D131" s="193" t="s">
        <v>68</v>
      </c>
      <c r="E131" s="205" t="s">
        <v>3321</v>
      </c>
      <c r="F131" s="205" t="s">
        <v>3229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SUM(P132:P134)</f>
        <v>0</v>
      </c>
      <c r="Q131" s="199"/>
      <c r="R131" s="200">
        <f>SUM(R132:R134)</f>
        <v>0</v>
      </c>
      <c r="S131" s="199"/>
      <c r="T131" s="201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186</v>
      </c>
      <c r="AT131" s="203" t="s">
        <v>68</v>
      </c>
      <c r="AU131" s="203" t="s">
        <v>77</v>
      </c>
      <c r="AY131" s="202" t="s">
        <v>153</v>
      </c>
      <c r="BK131" s="204">
        <f>SUM(BK132:BK134)</f>
        <v>0</v>
      </c>
    </row>
    <row r="132" s="2" customFormat="1" ht="16.5" customHeight="1">
      <c r="A132" s="41"/>
      <c r="B132" s="42"/>
      <c r="C132" s="207" t="s">
        <v>277</v>
      </c>
      <c r="D132" s="207" t="s">
        <v>155</v>
      </c>
      <c r="E132" s="208" t="s">
        <v>3322</v>
      </c>
      <c r="F132" s="209" t="s">
        <v>3323</v>
      </c>
      <c r="G132" s="210" t="s">
        <v>448</v>
      </c>
      <c r="H132" s="211">
        <v>6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160</v>
      </c>
      <c r="AT132" s="218" t="s">
        <v>155</v>
      </c>
      <c r="AU132" s="218" t="s">
        <v>79</v>
      </c>
      <c r="AY132" s="20" t="s">
        <v>153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160</v>
      </c>
      <c r="BM132" s="218" t="s">
        <v>3324</v>
      </c>
    </row>
    <row r="133" s="14" customFormat="1">
      <c r="A133" s="14"/>
      <c r="B133" s="236"/>
      <c r="C133" s="237"/>
      <c r="D133" s="227" t="s">
        <v>164</v>
      </c>
      <c r="E133" s="238" t="s">
        <v>19</v>
      </c>
      <c r="F133" s="239" t="s">
        <v>192</v>
      </c>
      <c r="G133" s="237"/>
      <c r="H133" s="240">
        <v>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164</v>
      </c>
      <c r="AU133" s="246" t="s">
        <v>79</v>
      </c>
      <c r="AV133" s="14" t="s">
        <v>79</v>
      </c>
      <c r="AW133" s="14" t="s">
        <v>31</v>
      </c>
      <c r="AX133" s="14" t="s">
        <v>69</v>
      </c>
      <c r="AY133" s="246" t="s">
        <v>153</v>
      </c>
    </row>
    <row r="134" s="15" customFormat="1">
      <c r="A134" s="15"/>
      <c r="B134" s="247"/>
      <c r="C134" s="248"/>
      <c r="D134" s="227" t="s">
        <v>164</v>
      </c>
      <c r="E134" s="249" t="s">
        <v>19</v>
      </c>
      <c r="F134" s="250" t="s">
        <v>167</v>
      </c>
      <c r="G134" s="248"/>
      <c r="H134" s="251">
        <v>6</v>
      </c>
      <c r="I134" s="252"/>
      <c r="J134" s="248"/>
      <c r="K134" s="248"/>
      <c r="L134" s="253"/>
      <c r="M134" s="285"/>
      <c r="N134" s="286"/>
      <c r="O134" s="286"/>
      <c r="P134" s="286"/>
      <c r="Q134" s="286"/>
      <c r="R134" s="286"/>
      <c r="S134" s="286"/>
      <c r="T134" s="28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164</v>
      </c>
      <c r="AU134" s="257" t="s">
        <v>79</v>
      </c>
      <c r="AV134" s="15" t="s">
        <v>160</v>
      </c>
      <c r="AW134" s="15" t="s">
        <v>31</v>
      </c>
      <c r="AX134" s="15" t="s">
        <v>77</v>
      </c>
      <c r="AY134" s="257" t="s">
        <v>153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qRfeeLLjpPuGkaf7tOCpqh2m/V3Nu4iaPUDukgiphstdGWZq+44Ilh/IS5MVETwyqTG7rd2g7g/MKiLs2Sl9oA==" hashValue="gkyBt6jS8Fkvi0qvTaiDvDO56h2ohPxaTxTwevWtL6wsfSVgXj0uybRqKvuaMKPw6yjeodw+lwuXd+IcqcaqPw==" algorithmName="SHA-512" password="CC35"/>
  <autoFilter ref="C84:K13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02" r:id="rId1" display="https://podminky.urs.cz/item/CS_URS_2024_02/031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3325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3326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3327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3328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3329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3330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3331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3332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3333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3334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3335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76</v>
      </c>
      <c r="F18" s="299" t="s">
        <v>3336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3337</v>
      </c>
      <c r="F19" s="299" t="s">
        <v>3338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3339</v>
      </c>
      <c r="F20" s="299" t="s">
        <v>3340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3341</v>
      </c>
      <c r="F21" s="299" t="s">
        <v>3342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3343</v>
      </c>
      <c r="F22" s="299" t="s">
        <v>3344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3345</v>
      </c>
      <c r="F23" s="299" t="s">
        <v>3346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3347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3348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3349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3350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3351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3352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3353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3354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3355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139</v>
      </c>
      <c r="F36" s="299"/>
      <c r="G36" s="299" t="s">
        <v>3356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3357</v>
      </c>
      <c r="F37" s="299"/>
      <c r="G37" s="299" t="s">
        <v>3358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50</v>
      </c>
      <c r="F38" s="299"/>
      <c r="G38" s="299" t="s">
        <v>3359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51</v>
      </c>
      <c r="F39" s="299"/>
      <c r="G39" s="299" t="s">
        <v>3360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140</v>
      </c>
      <c r="F40" s="299"/>
      <c r="G40" s="299" t="s">
        <v>3361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141</v>
      </c>
      <c r="F41" s="299"/>
      <c r="G41" s="299" t="s">
        <v>3362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3363</v>
      </c>
      <c r="F42" s="299"/>
      <c r="G42" s="299" t="s">
        <v>3364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3365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3366</v>
      </c>
      <c r="F44" s="299"/>
      <c r="G44" s="299" t="s">
        <v>3367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143</v>
      </c>
      <c r="F45" s="299"/>
      <c r="G45" s="299" t="s">
        <v>3368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3369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3370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3371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3372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3373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3374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3375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3376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3377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3378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3379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3380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3381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3382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3383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3384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3385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3386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3387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3388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3389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3390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3391</v>
      </c>
      <c r="D76" s="317"/>
      <c r="E76" s="317"/>
      <c r="F76" s="317" t="s">
        <v>3392</v>
      </c>
      <c r="G76" s="318"/>
      <c r="H76" s="317" t="s">
        <v>51</v>
      </c>
      <c r="I76" s="317" t="s">
        <v>54</v>
      </c>
      <c r="J76" s="317" t="s">
        <v>3393</v>
      </c>
      <c r="K76" s="316"/>
    </row>
    <row r="77" s="1" customFormat="1" ht="17.25" customHeight="1">
      <c r="B77" s="314"/>
      <c r="C77" s="319" t="s">
        <v>3394</v>
      </c>
      <c r="D77" s="319"/>
      <c r="E77" s="319"/>
      <c r="F77" s="320" t="s">
        <v>3395</v>
      </c>
      <c r="G77" s="321"/>
      <c r="H77" s="319"/>
      <c r="I77" s="319"/>
      <c r="J77" s="319" t="s">
        <v>3396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50</v>
      </c>
      <c r="D79" s="324"/>
      <c r="E79" s="324"/>
      <c r="F79" s="325" t="s">
        <v>3397</v>
      </c>
      <c r="G79" s="326"/>
      <c r="H79" s="302" t="s">
        <v>3398</v>
      </c>
      <c r="I79" s="302" t="s">
        <v>3399</v>
      </c>
      <c r="J79" s="302">
        <v>20</v>
      </c>
      <c r="K79" s="316"/>
    </row>
    <row r="80" s="1" customFormat="1" ht="15" customHeight="1">
      <c r="B80" s="314"/>
      <c r="C80" s="302" t="s">
        <v>3400</v>
      </c>
      <c r="D80" s="302"/>
      <c r="E80" s="302"/>
      <c r="F80" s="325" t="s">
        <v>3397</v>
      </c>
      <c r="G80" s="326"/>
      <c r="H80" s="302" t="s">
        <v>3401</v>
      </c>
      <c r="I80" s="302" t="s">
        <v>3399</v>
      </c>
      <c r="J80" s="302">
        <v>120</v>
      </c>
      <c r="K80" s="316"/>
    </row>
    <row r="81" s="1" customFormat="1" ht="15" customHeight="1">
      <c r="B81" s="327"/>
      <c r="C81" s="302" t="s">
        <v>3402</v>
      </c>
      <c r="D81" s="302"/>
      <c r="E81" s="302"/>
      <c r="F81" s="325" t="s">
        <v>3403</v>
      </c>
      <c r="G81" s="326"/>
      <c r="H81" s="302" t="s">
        <v>3404</v>
      </c>
      <c r="I81" s="302" t="s">
        <v>3399</v>
      </c>
      <c r="J81" s="302">
        <v>50</v>
      </c>
      <c r="K81" s="316"/>
    </row>
    <row r="82" s="1" customFormat="1" ht="15" customHeight="1">
      <c r="B82" s="327"/>
      <c r="C82" s="302" t="s">
        <v>3405</v>
      </c>
      <c r="D82" s="302"/>
      <c r="E82" s="302"/>
      <c r="F82" s="325" t="s">
        <v>3397</v>
      </c>
      <c r="G82" s="326"/>
      <c r="H82" s="302" t="s">
        <v>3406</v>
      </c>
      <c r="I82" s="302" t="s">
        <v>3407</v>
      </c>
      <c r="J82" s="302"/>
      <c r="K82" s="316"/>
    </row>
    <row r="83" s="1" customFormat="1" ht="15" customHeight="1">
      <c r="B83" s="327"/>
      <c r="C83" s="328" t="s">
        <v>3408</v>
      </c>
      <c r="D83" s="328"/>
      <c r="E83" s="328"/>
      <c r="F83" s="329" t="s">
        <v>3403</v>
      </c>
      <c r="G83" s="328"/>
      <c r="H83" s="328" t="s">
        <v>3409</v>
      </c>
      <c r="I83" s="328" t="s">
        <v>3399</v>
      </c>
      <c r="J83" s="328">
        <v>15</v>
      </c>
      <c r="K83" s="316"/>
    </row>
    <row r="84" s="1" customFormat="1" ht="15" customHeight="1">
      <c r="B84" s="327"/>
      <c r="C84" s="328" t="s">
        <v>3410</v>
      </c>
      <c r="D84" s="328"/>
      <c r="E84" s="328"/>
      <c r="F84" s="329" t="s">
        <v>3403</v>
      </c>
      <c r="G84" s="328"/>
      <c r="H84" s="328" t="s">
        <v>3411</v>
      </c>
      <c r="I84" s="328" t="s">
        <v>3399</v>
      </c>
      <c r="J84" s="328">
        <v>15</v>
      </c>
      <c r="K84" s="316"/>
    </row>
    <row r="85" s="1" customFormat="1" ht="15" customHeight="1">
      <c r="B85" s="327"/>
      <c r="C85" s="328" t="s">
        <v>3412</v>
      </c>
      <c r="D85" s="328"/>
      <c r="E85" s="328"/>
      <c r="F85" s="329" t="s">
        <v>3403</v>
      </c>
      <c r="G85" s="328"/>
      <c r="H85" s="328" t="s">
        <v>3413</v>
      </c>
      <c r="I85" s="328" t="s">
        <v>3399</v>
      </c>
      <c r="J85" s="328">
        <v>20</v>
      </c>
      <c r="K85" s="316"/>
    </row>
    <row r="86" s="1" customFormat="1" ht="15" customHeight="1">
      <c r="B86" s="327"/>
      <c r="C86" s="328" t="s">
        <v>3414</v>
      </c>
      <c r="D86" s="328"/>
      <c r="E86" s="328"/>
      <c r="F86" s="329" t="s">
        <v>3403</v>
      </c>
      <c r="G86" s="328"/>
      <c r="H86" s="328" t="s">
        <v>3415</v>
      </c>
      <c r="I86" s="328" t="s">
        <v>3399</v>
      </c>
      <c r="J86" s="328">
        <v>20</v>
      </c>
      <c r="K86" s="316"/>
    </row>
    <row r="87" s="1" customFormat="1" ht="15" customHeight="1">
      <c r="B87" s="327"/>
      <c r="C87" s="302" t="s">
        <v>3416</v>
      </c>
      <c r="D87" s="302"/>
      <c r="E87" s="302"/>
      <c r="F87" s="325" t="s">
        <v>3403</v>
      </c>
      <c r="G87" s="326"/>
      <c r="H87" s="302" t="s">
        <v>3417</v>
      </c>
      <c r="I87" s="302" t="s">
        <v>3399</v>
      </c>
      <c r="J87" s="302">
        <v>50</v>
      </c>
      <c r="K87" s="316"/>
    </row>
    <row r="88" s="1" customFormat="1" ht="15" customHeight="1">
      <c r="B88" s="327"/>
      <c r="C88" s="302" t="s">
        <v>3418</v>
      </c>
      <c r="D88" s="302"/>
      <c r="E88" s="302"/>
      <c r="F88" s="325" t="s">
        <v>3403</v>
      </c>
      <c r="G88" s="326"/>
      <c r="H88" s="302" t="s">
        <v>3419</v>
      </c>
      <c r="I88" s="302" t="s">
        <v>3399</v>
      </c>
      <c r="J88" s="302">
        <v>20</v>
      </c>
      <c r="K88" s="316"/>
    </row>
    <row r="89" s="1" customFormat="1" ht="15" customHeight="1">
      <c r="B89" s="327"/>
      <c r="C89" s="302" t="s">
        <v>3420</v>
      </c>
      <c r="D89" s="302"/>
      <c r="E89" s="302"/>
      <c r="F89" s="325" t="s">
        <v>3403</v>
      </c>
      <c r="G89" s="326"/>
      <c r="H89" s="302" t="s">
        <v>3421</v>
      </c>
      <c r="I89" s="302" t="s">
        <v>3399</v>
      </c>
      <c r="J89" s="302">
        <v>20</v>
      </c>
      <c r="K89" s="316"/>
    </row>
    <row r="90" s="1" customFormat="1" ht="15" customHeight="1">
      <c r="B90" s="327"/>
      <c r="C90" s="302" t="s">
        <v>3422</v>
      </c>
      <c r="D90" s="302"/>
      <c r="E90" s="302"/>
      <c r="F90" s="325" t="s">
        <v>3403</v>
      </c>
      <c r="G90" s="326"/>
      <c r="H90" s="302" t="s">
        <v>3423</v>
      </c>
      <c r="I90" s="302" t="s">
        <v>3399</v>
      </c>
      <c r="J90" s="302">
        <v>50</v>
      </c>
      <c r="K90" s="316"/>
    </row>
    <row r="91" s="1" customFormat="1" ht="15" customHeight="1">
      <c r="B91" s="327"/>
      <c r="C91" s="302" t="s">
        <v>3424</v>
      </c>
      <c r="D91" s="302"/>
      <c r="E91" s="302"/>
      <c r="F91" s="325" t="s">
        <v>3403</v>
      </c>
      <c r="G91" s="326"/>
      <c r="H91" s="302" t="s">
        <v>3424</v>
      </c>
      <c r="I91" s="302" t="s">
        <v>3399</v>
      </c>
      <c r="J91" s="302">
        <v>50</v>
      </c>
      <c r="K91" s="316"/>
    </row>
    <row r="92" s="1" customFormat="1" ht="15" customHeight="1">
      <c r="B92" s="327"/>
      <c r="C92" s="302" t="s">
        <v>3425</v>
      </c>
      <c r="D92" s="302"/>
      <c r="E92" s="302"/>
      <c r="F92" s="325" t="s">
        <v>3403</v>
      </c>
      <c r="G92" s="326"/>
      <c r="H92" s="302" t="s">
        <v>3426</v>
      </c>
      <c r="I92" s="302" t="s">
        <v>3399</v>
      </c>
      <c r="J92" s="302">
        <v>255</v>
      </c>
      <c r="K92" s="316"/>
    </row>
    <row r="93" s="1" customFormat="1" ht="15" customHeight="1">
      <c r="B93" s="327"/>
      <c r="C93" s="302" t="s">
        <v>3427</v>
      </c>
      <c r="D93" s="302"/>
      <c r="E93" s="302"/>
      <c r="F93" s="325" t="s">
        <v>3397</v>
      </c>
      <c r="G93" s="326"/>
      <c r="H93" s="302" t="s">
        <v>3428</v>
      </c>
      <c r="I93" s="302" t="s">
        <v>3429</v>
      </c>
      <c r="J93" s="302"/>
      <c r="K93" s="316"/>
    </row>
    <row r="94" s="1" customFormat="1" ht="15" customHeight="1">
      <c r="B94" s="327"/>
      <c r="C94" s="302" t="s">
        <v>3430</v>
      </c>
      <c r="D94" s="302"/>
      <c r="E94" s="302"/>
      <c r="F94" s="325" t="s">
        <v>3397</v>
      </c>
      <c r="G94" s="326"/>
      <c r="H94" s="302" t="s">
        <v>3431</v>
      </c>
      <c r="I94" s="302" t="s">
        <v>3432</v>
      </c>
      <c r="J94" s="302"/>
      <c r="K94" s="316"/>
    </row>
    <row r="95" s="1" customFormat="1" ht="15" customHeight="1">
      <c r="B95" s="327"/>
      <c r="C95" s="302" t="s">
        <v>3433</v>
      </c>
      <c r="D95" s="302"/>
      <c r="E95" s="302"/>
      <c r="F95" s="325" t="s">
        <v>3397</v>
      </c>
      <c r="G95" s="326"/>
      <c r="H95" s="302" t="s">
        <v>3433</v>
      </c>
      <c r="I95" s="302" t="s">
        <v>3432</v>
      </c>
      <c r="J95" s="302"/>
      <c r="K95" s="316"/>
    </row>
    <row r="96" s="1" customFormat="1" ht="15" customHeight="1">
      <c r="B96" s="327"/>
      <c r="C96" s="302" t="s">
        <v>35</v>
      </c>
      <c r="D96" s="302"/>
      <c r="E96" s="302"/>
      <c r="F96" s="325" t="s">
        <v>3397</v>
      </c>
      <c r="G96" s="326"/>
      <c r="H96" s="302" t="s">
        <v>3434</v>
      </c>
      <c r="I96" s="302" t="s">
        <v>3432</v>
      </c>
      <c r="J96" s="302"/>
      <c r="K96" s="316"/>
    </row>
    <row r="97" s="1" customFormat="1" ht="15" customHeight="1">
      <c r="B97" s="327"/>
      <c r="C97" s="302" t="s">
        <v>45</v>
      </c>
      <c r="D97" s="302"/>
      <c r="E97" s="302"/>
      <c r="F97" s="325" t="s">
        <v>3397</v>
      </c>
      <c r="G97" s="326"/>
      <c r="H97" s="302" t="s">
        <v>3435</v>
      </c>
      <c r="I97" s="302" t="s">
        <v>3432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3436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3391</v>
      </c>
      <c r="D103" s="317"/>
      <c r="E103" s="317"/>
      <c r="F103" s="317" t="s">
        <v>3392</v>
      </c>
      <c r="G103" s="318"/>
      <c r="H103" s="317" t="s">
        <v>51</v>
      </c>
      <c r="I103" s="317" t="s">
        <v>54</v>
      </c>
      <c r="J103" s="317" t="s">
        <v>3393</v>
      </c>
      <c r="K103" s="316"/>
    </row>
    <row r="104" s="1" customFormat="1" ht="17.25" customHeight="1">
      <c r="B104" s="314"/>
      <c r="C104" s="319" t="s">
        <v>3394</v>
      </c>
      <c r="D104" s="319"/>
      <c r="E104" s="319"/>
      <c r="F104" s="320" t="s">
        <v>3395</v>
      </c>
      <c r="G104" s="321"/>
      <c r="H104" s="319"/>
      <c r="I104" s="319"/>
      <c r="J104" s="319" t="s">
        <v>3396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50</v>
      </c>
      <c r="D106" s="324"/>
      <c r="E106" s="324"/>
      <c r="F106" s="325" t="s">
        <v>3397</v>
      </c>
      <c r="G106" s="302"/>
      <c r="H106" s="302" t="s">
        <v>3437</v>
      </c>
      <c r="I106" s="302" t="s">
        <v>3399</v>
      </c>
      <c r="J106" s="302">
        <v>20</v>
      </c>
      <c r="K106" s="316"/>
    </row>
    <row r="107" s="1" customFormat="1" ht="15" customHeight="1">
      <c r="B107" s="314"/>
      <c r="C107" s="302" t="s">
        <v>3400</v>
      </c>
      <c r="D107" s="302"/>
      <c r="E107" s="302"/>
      <c r="F107" s="325" t="s">
        <v>3397</v>
      </c>
      <c r="G107" s="302"/>
      <c r="H107" s="302" t="s">
        <v>3437</v>
      </c>
      <c r="I107" s="302" t="s">
        <v>3399</v>
      </c>
      <c r="J107" s="302">
        <v>120</v>
      </c>
      <c r="K107" s="316"/>
    </row>
    <row r="108" s="1" customFormat="1" ht="15" customHeight="1">
      <c r="B108" s="327"/>
      <c r="C108" s="302" t="s">
        <v>3402</v>
      </c>
      <c r="D108" s="302"/>
      <c r="E108" s="302"/>
      <c r="F108" s="325" t="s">
        <v>3403</v>
      </c>
      <c r="G108" s="302"/>
      <c r="H108" s="302" t="s">
        <v>3437</v>
      </c>
      <c r="I108" s="302" t="s">
        <v>3399</v>
      </c>
      <c r="J108" s="302">
        <v>50</v>
      </c>
      <c r="K108" s="316"/>
    </row>
    <row r="109" s="1" customFormat="1" ht="15" customHeight="1">
      <c r="B109" s="327"/>
      <c r="C109" s="302" t="s">
        <v>3405</v>
      </c>
      <c r="D109" s="302"/>
      <c r="E109" s="302"/>
      <c r="F109" s="325" t="s">
        <v>3397</v>
      </c>
      <c r="G109" s="302"/>
      <c r="H109" s="302" t="s">
        <v>3437</v>
      </c>
      <c r="I109" s="302" t="s">
        <v>3407</v>
      </c>
      <c r="J109" s="302"/>
      <c r="K109" s="316"/>
    </row>
    <row r="110" s="1" customFormat="1" ht="15" customHeight="1">
      <c r="B110" s="327"/>
      <c r="C110" s="302" t="s">
        <v>3416</v>
      </c>
      <c r="D110" s="302"/>
      <c r="E110" s="302"/>
      <c r="F110" s="325" t="s">
        <v>3403</v>
      </c>
      <c r="G110" s="302"/>
      <c r="H110" s="302" t="s">
        <v>3437</v>
      </c>
      <c r="I110" s="302" t="s">
        <v>3399</v>
      </c>
      <c r="J110" s="302">
        <v>50</v>
      </c>
      <c r="K110" s="316"/>
    </row>
    <row r="111" s="1" customFormat="1" ht="15" customHeight="1">
      <c r="B111" s="327"/>
      <c r="C111" s="302" t="s">
        <v>3424</v>
      </c>
      <c r="D111" s="302"/>
      <c r="E111" s="302"/>
      <c r="F111" s="325" t="s">
        <v>3403</v>
      </c>
      <c r="G111" s="302"/>
      <c r="H111" s="302" t="s">
        <v>3437</v>
      </c>
      <c r="I111" s="302" t="s">
        <v>3399</v>
      </c>
      <c r="J111" s="302">
        <v>50</v>
      </c>
      <c r="K111" s="316"/>
    </row>
    <row r="112" s="1" customFormat="1" ht="15" customHeight="1">
      <c r="B112" s="327"/>
      <c r="C112" s="302" t="s">
        <v>3422</v>
      </c>
      <c r="D112" s="302"/>
      <c r="E112" s="302"/>
      <c r="F112" s="325" t="s">
        <v>3403</v>
      </c>
      <c r="G112" s="302"/>
      <c r="H112" s="302" t="s">
        <v>3437</v>
      </c>
      <c r="I112" s="302" t="s">
        <v>3399</v>
      </c>
      <c r="J112" s="302">
        <v>50</v>
      </c>
      <c r="K112" s="316"/>
    </row>
    <row r="113" s="1" customFormat="1" ht="15" customHeight="1">
      <c r="B113" s="327"/>
      <c r="C113" s="302" t="s">
        <v>50</v>
      </c>
      <c r="D113" s="302"/>
      <c r="E113" s="302"/>
      <c r="F113" s="325" t="s">
        <v>3397</v>
      </c>
      <c r="G113" s="302"/>
      <c r="H113" s="302" t="s">
        <v>3438</v>
      </c>
      <c r="I113" s="302" t="s">
        <v>3399</v>
      </c>
      <c r="J113" s="302">
        <v>20</v>
      </c>
      <c r="K113" s="316"/>
    </row>
    <row r="114" s="1" customFormat="1" ht="15" customHeight="1">
      <c r="B114" s="327"/>
      <c r="C114" s="302" t="s">
        <v>3439</v>
      </c>
      <c r="D114" s="302"/>
      <c r="E114" s="302"/>
      <c r="F114" s="325" t="s">
        <v>3397</v>
      </c>
      <c r="G114" s="302"/>
      <c r="H114" s="302" t="s">
        <v>3440</v>
      </c>
      <c r="I114" s="302" t="s">
        <v>3399</v>
      </c>
      <c r="J114" s="302">
        <v>120</v>
      </c>
      <c r="K114" s="316"/>
    </row>
    <row r="115" s="1" customFormat="1" ht="15" customHeight="1">
      <c r="B115" s="327"/>
      <c r="C115" s="302" t="s">
        <v>35</v>
      </c>
      <c r="D115" s="302"/>
      <c r="E115" s="302"/>
      <c r="F115" s="325" t="s">
        <v>3397</v>
      </c>
      <c r="G115" s="302"/>
      <c r="H115" s="302" t="s">
        <v>3441</v>
      </c>
      <c r="I115" s="302" t="s">
        <v>3432</v>
      </c>
      <c r="J115" s="302"/>
      <c r="K115" s="316"/>
    </row>
    <row r="116" s="1" customFormat="1" ht="15" customHeight="1">
      <c r="B116" s="327"/>
      <c r="C116" s="302" t="s">
        <v>45</v>
      </c>
      <c r="D116" s="302"/>
      <c r="E116" s="302"/>
      <c r="F116" s="325" t="s">
        <v>3397</v>
      </c>
      <c r="G116" s="302"/>
      <c r="H116" s="302" t="s">
        <v>3442</v>
      </c>
      <c r="I116" s="302" t="s">
        <v>3432</v>
      </c>
      <c r="J116" s="302"/>
      <c r="K116" s="316"/>
    </row>
    <row r="117" s="1" customFormat="1" ht="15" customHeight="1">
      <c r="B117" s="327"/>
      <c r="C117" s="302" t="s">
        <v>54</v>
      </c>
      <c r="D117" s="302"/>
      <c r="E117" s="302"/>
      <c r="F117" s="325" t="s">
        <v>3397</v>
      </c>
      <c r="G117" s="302"/>
      <c r="H117" s="302" t="s">
        <v>3443</v>
      </c>
      <c r="I117" s="302" t="s">
        <v>3444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3445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3391</v>
      </c>
      <c r="D123" s="317"/>
      <c r="E123" s="317"/>
      <c r="F123" s="317" t="s">
        <v>3392</v>
      </c>
      <c r="G123" s="318"/>
      <c r="H123" s="317" t="s">
        <v>51</v>
      </c>
      <c r="I123" s="317" t="s">
        <v>54</v>
      </c>
      <c r="J123" s="317" t="s">
        <v>3393</v>
      </c>
      <c r="K123" s="346"/>
    </row>
    <row r="124" s="1" customFormat="1" ht="17.25" customHeight="1">
      <c r="B124" s="345"/>
      <c r="C124" s="319" t="s">
        <v>3394</v>
      </c>
      <c r="D124" s="319"/>
      <c r="E124" s="319"/>
      <c r="F124" s="320" t="s">
        <v>3395</v>
      </c>
      <c r="G124" s="321"/>
      <c r="H124" s="319"/>
      <c r="I124" s="319"/>
      <c r="J124" s="319" t="s">
        <v>3396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3400</v>
      </c>
      <c r="D126" s="324"/>
      <c r="E126" s="324"/>
      <c r="F126" s="325" t="s">
        <v>3397</v>
      </c>
      <c r="G126" s="302"/>
      <c r="H126" s="302" t="s">
        <v>3437</v>
      </c>
      <c r="I126" s="302" t="s">
        <v>3399</v>
      </c>
      <c r="J126" s="302">
        <v>120</v>
      </c>
      <c r="K126" s="350"/>
    </row>
    <row r="127" s="1" customFormat="1" ht="15" customHeight="1">
      <c r="B127" s="347"/>
      <c r="C127" s="302" t="s">
        <v>3446</v>
      </c>
      <c r="D127" s="302"/>
      <c r="E127" s="302"/>
      <c r="F127" s="325" t="s">
        <v>3397</v>
      </c>
      <c r="G127" s="302"/>
      <c r="H127" s="302" t="s">
        <v>3447</v>
      </c>
      <c r="I127" s="302" t="s">
        <v>3399</v>
      </c>
      <c r="J127" s="302" t="s">
        <v>3448</v>
      </c>
      <c r="K127" s="350"/>
    </row>
    <row r="128" s="1" customFormat="1" ht="15" customHeight="1">
      <c r="B128" s="347"/>
      <c r="C128" s="302" t="s">
        <v>3345</v>
      </c>
      <c r="D128" s="302"/>
      <c r="E128" s="302"/>
      <c r="F128" s="325" t="s">
        <v>3397</v>
      </c>
      <c r="G128" s="302"/>
      <c r="H128" s="302" t="s">
        <v>3449</v>
      </c>
      <c r="I128" s="302" t="s">
        <v>3399</v>
      </c>
      <c r="J128" s="302" t="s">
        <v>3448</v>
      </c>
      <c r="K128" s="350"/>
    </row>
    <row r="129" s="1" customFormat="1" ht="15" customHeight="1">
      <c r="B129" s="347"/>
      <c r="C129" s="302" t="s">
        <v>3408</v>
      </c>
      <c r="D129" s="302"/>
      <c r="E129" s="302"/>
      <c r="F129" s="325" t="s">
        <v>3403</v>
      </c>
      <c r="G129" s="302"/>
      <c r="H129" s="302" t="s">
        <v>3409</v>
      </c>
      <c r="I129" s="302" t="s">
        <v>3399</v>
      </c>
      <c r="J129" s="302">
        <v>15</v>
      </c>
      <c r="K129" s="350"/>
    </row>
    <row r="130" s="1" customFormat="1" ht="15" customHeight="1">
      <c r="B130" s="347"/>
      <c r="C130" s="328" t="s">
        <v>3410</v>
      </c>
      <c r="D130" s="328"/>
      <c r="E130" s="328"/>
      <c r="F130" s="329" t="s">
        <v>3403</v>
      </c>
      <c r="G130" s="328"/>
      <c r="H130" s="328" t="s">
        <v>3411</v>
      </c>
      <c r="I130" s="328" t="s">
        <v>3399</v>
      </c>
      <c r="J130" s="328">
        <v>15</v>
      </c>
      <c r="K130" s="350"/>
    </row>
    <row r="131" s="1" customFormat="1" ht="15" customHeight="1">
      <c r="B131" s="347"/>
      <c r="C131" s="328" t="s">
        <v>3412</v>
      </c>
      <c r="D131" s="328"/>
      <c r="E131" s="328"/>
      <c r="F131" s="329" t="s">
        <v>3403</v>
      </c>
      <c r="G131" s="328"/>
      <c r="H131" s="328" t="s">
        <v>3413</v>
      </c>
      <c r="I131" s="328" t="s">
        <v>3399</v>
      </c>
      <c r="J131" s="328">
        <v>20</v>
      </c>
      <c r="K131" s="350"/>
    </row>
    <row r="132" s="1" customFormat="1" ht="15" customHeight="1">
      <c r="B132" s="347"/>
      <c r="C132" s="328" t="s">
        <v>3414</v>
      </c>
      <c r="D132" s="328"/>
      <c r="E132" s="328"/>
      <c r="F132" s="329" t="s">
        <v>3403</v>
      </c>
      <c r="G132" s="328"/>
      <c r="H132" s="328" t="s">
        <v>3415</v>
      </c>
      <c r="I132" s="328" t="s">
        <v>3399</v>
      </c>
      <c r="J132" s="328">
        <v>20</v>
      </c>
      <c r="K132" s="350"/>
    </row>
    <row r="133" s="1" customFormat="1" ht="15" customHeight="1">
      <c r="B133" s="347"/>
      <c r="C133" s="302" t="s">
        <v>3402</v>
      </c>
      <c r="D133" s="302"/>
      <c r="E133" s="302"/>
      <c r="F133" s="325" t="s">
        <v>3403</v>
      </c>
      <c r="G133" s="302"/>
      <c r="H133" s="302" t="s">
        <v>3437</v>
      </c>
      <c r="I133" s="302" t="s">
        <v>3399</v>
      </c>
      <c r="J133" s="302">
        <v>50</v>
      </c>
      <c r="K133" s="350"/>
    </row>
    <row r="134" s="1" customFormat="1" ht="15" customHeight="1">
      <c r="B134" s="347"/>
      <c r="C134" s="302" t="s">
        <v>3416</v>
      </c>
      <c r="D134" s="302"/>
      <c r="E134" s="302"/>
      <c r="F134" s="325" t="s">
        <v>3403</v>
      </c>
      <c r="G134" s="302"/>
      <c r="H134" s="302" t="s">
        <v>3437</v>
      </c>
      <c r="I134" s="302" t="s">
        <v>3399</v>
      </c>
      <c r="J134" s="302">
        <v>50</v>
      </c>
      <c r="K134" s="350"/>
    </row>
    <row r="135" s="1" customFormat="1" ht="15" customHeight="1">
      <c r="B135" s="347"/>
      <c r="C135" s="302" t="s">
        <v>3422</v>
      </c>
      <c r="D135" s="302"/>
      <c r="E135" s="302"/>
      <c r="F135" s="325" t="s">
        <v>3403</v>
      </c>
      <c r="G135" s="302"/>
      <c r="H135" s="302" t="s">
        <v>3437</v>
      </c>
      <c r="I135" s="302" t="s">
        <v>3399</v>
      </c>
      <c r="J135" s="302">
        <v>50</v>
      </c>
      <c r="K135" s="350"/>
    </row>
    <row r="136" s="1" customFormat="1" ht="15" customHeight="1">
      <c r="B136" s="347"/>
      <c r="C136" s="302" t="s">
        <v>3424</v>
      </c>
      <c r="D136" s="302"/>
      <c r="E136" s="302"/>
      <c r="F136" s="325" t="s">
        <v>3403</v>
      </c>
      <c r="G136" s="302"/>
      <c r="H136" s="302" t="s">
        <v>3437</v>
      </c>
      <c r="I136" s="302" t="s">
        <v>3399</v>
      </c>
      <c r="J136" s="302">
        <v>50</v>
      </c>
      <c r="K136" s="350"/>
    </row>
    <row r="137" s="1" customFormat="1" ht="15" customHeight="1">
      <c r="B137" s="347"/>
      <c r="C137" s="302" t="s">
        <v>3425</v>
      </c>
      <c r="D137" s="302"/>
      <c r="E137" s="302"/>
      <c r="F137" s="325" t="s">
        <v>3403</v>
      </c>
      <c r="G137" s="302"/>
      <c r="H137" s="302" t="s">
        <v>3450</v>
      </c>
      <c r="I137" s="302" t="s">
        <v>3399</v>
      </c>
      <c r="J137" s="302">
        <v>255</v>
      </c>
      <c r="K137" s="350"/>
    </row>
    <row r="138" s="1" customFormat="1" ht="15" customHeight="1">
      <c r="B138" s="347"/>
      <c r="C138" s="302" t="s">
        <v>3427</v>
      </c>
      <c r="D138" s="302"/>
      <c r="E138" s="302"/>
      <c r="F138" s="325" t="s">
        <v>3397</v>
      </c>
      <c r="G138" s="302"/>
      <c r="H138" s="302" t="s">
        <v>3451</v>
      </c>
      <c r="I138" s="302" t="s">
        <v>3429</v>
      </c>
      <c r="J138" s="302"/>
      <c r="K138" s="350"/>
    </row>
    <row r="139" s="1" customFormat="1" ht="15" customHeight="1">
      <c r="B139" s="347"/>
      <c r="C139" s="302" t="s">
        <v>3430</v>
      </c>
      <c r="D139" s="302"/>
      <c r="E139" s="302"/>
      <c r="F139" s="325" t="s">
        <v>3397</v>
      </c>
      <c r="G139" s="302"/>
      <c r="H139" s="302" t="s">
        <v>3452</v>
      </c>
      <c r="I139" s="302" t="s">
        <v>3432</v>
      </c>
      <c r="J139" s="302"/>
      <c r="K139" s="350"/>
    </row>
    <row r="140" s="1" customFormat="1" ht="15" customHeight="1">
      <c r="B140" s="347"/>
      <c r="C140" s="302" t="s">
        <v>3433</v>
      </c>
      <c r="D140" s="302"/>
      <c r="E140" s="302"/>
      <c r="F140" s="325" t="s">
        <v>3397</v>
      </c>
      <c r="G140" s="302"/>
      <c r="H140" s="302" t="s">
        <v>3433</v>
      </c>
      <c r="I140" s="302" t="s">
        <v>3432</v>
      </c>
      <c r="J140" s="302"/>
      <c r="K140" s="350"/>
    </row>
    <row r="141" s="1" customFormat="1" ht="15" customHeight="1">
      <c r="B141" s="347"/>
      <c r="C141" s="302" t="s">
        <v>35</v>
      </c>
      <c r="D141" s="302"/>
      <c r="E141" s="302"/>
      <c r="F141" s="325" t="s">
        <v>3397</v>
      </c>
      <c r="G141" s="302"/>
      <c r="H141" s="302" t="s">
        <v>3453</v>
      </c>
      <c r="I141" s="302" t="s">
        <v>3432</v>
      </c>
      <c r="J141" s="302"/>
      <c r="K141" s="350"/>
    </row>
    <row r="142" s="1" customFormat="1" ht="15" customHeight="1">
      <c r="B142" s="347"/>
      <c r="C142" s="302" t="s">
        <v>3454</v>
      </c>
      <c r="D142" s="302"/>
      <c r="E142" s="302"/>
      <c r="F142" s="325" t="s">
        <v>3397</v>
      </c>
      <c r="G142" s="302"/>
      <c r="H142" s="302" t="s">
        <v>3455</v>
      </c>
      <c r="I142" s="302" t="s">
        <v>3432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3456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3391</v>
      </c>
      <c r="D148" s="317"/>
      <c r="E148" s="317"/>
      <c r="F148" s="317" t="s">
        <v>3392</v>
      </c>
      <c r="G148" s="318"/>
      <c r="H148" s="317" t="s">
        <v>51</v>
      </c>
      <c r="I148" s="317" t="s">
        <v>54</v>
      </c>
      <c r="J148" s="317" t="s">
        <v>3393</v>
      </c>
      <c r="K148" s="316"/>
    </row>
    <row r="149" s="1" customFormat="1" ht="17.25" customHeight="1">
      <c r="B149" s="314"/>
      <c r="C149" s="319" t="s">
        <v>3394</v>
      </c>
      <c r="D149" s="319"/>
      <c r="E149" s="319"/>
      <c r="F149" s="320" t="s">
        <v>3395</v>
      </c>
      <c r="G149" s="321"/>
      <c r="H149" s="319"/>
      <c r="I149" s="319"/>
      <c r="J149" s="319" t="s">
        <v>3396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3400</v>
      </c>
      <c r="D151" s="302"/>
      <c r="E151" s="302"/>
      <c r="F151" s="355" t="s">
        <v>3397</v>
      </c>
      <c r="G151" s="302"/>
      <c r="H151" s="354" t="s">
        <v>3437</v>
      </c>
      <c r="I151" s="354" t="s">
        <v>3399</v>
      </c>
      <c r="J151" s="354">
        <v>120</v>
      </c>
      <c r="K151" s="350"/>
    </row>
    <row r="152" s="1" customFormat="1" ht="15" customHeight="1">
      <c r="B152" s="327"/>
      <c r="C152" s="354" t="s">
        <v>3446</v>
      </c>
      <c r="D152" s="302"/>
      <c r="E152" s="302"/>
      <c r="F152" s="355" t="s">
        <v>3397</v>
      </c>
      <c r="G152" s="302"/>
      <c r="H152" s="354" t="s">
        <v>3457</v>
      </c>
      <c r="I152" s="354" t="s">
        <v>3399</v>
      </c>
      <c r="J152" s="354" t="s">
        <v>3448</v>
      </c>
      <c r="K152" s="350"/>
    </row>
    <row r="153" s="1" customFormat="1" ht="15" customHeight="1">
      <c r="B153" s="327"/>
      <c r="C153" s="354" t="s">
        <v>3345</v>
      </c>
      <c r="D153" s="302"/>
      <c r="E153" s="302"/>
      <c r="F153" s="355" t="s">
        <v>3397</v>
      </c>
      <c r="G153" s="302"/>
      <c r="H153" s="354" t="s">
        <v>3458</v>
      </c>
      <c r="I153" s="354" t="s">
        <v>3399</v>
      </c>
      <c r="J153" s="354" t="s">
        <v>3448</v>
      </c>
      <c r="K153" s="350"/>
    </row>
    <row r="154" s="1" customFormat="1" ht="15" customHeight="1">
      <c r="B154" s="327"/>
      <c r="C154" s="354" t="s">
        <v>3402</v>
      </c>
      <c r="D154" s="302"/>
      <c r="E154" s="302"/>
      <c r="F154" s="355" t="s">
        <v>3403</v>
      </c>
      <c r="G154" s="302"/>
      <c r="H154" s="354" t="s">
        <v>3437</v>
      </c>
      <c r="I154" s="354" t="s">
        <v>3399</v>
      </c>
      <c r="J154" s="354">
        <v>50</v>
      </c>
      <c r="K154" s="350"/>
    </row>
    <row r="155" s="1" customFormat="1" ht="15" customHeight="1">
      <c r="B155" s="327"/>
      <c r="C155" s="354" t="s">
        <v>3405</v>
      </c>
      <c r="D155" s="302"/>
      <c r="E155" s="302"/>
      <c r="F155" s="355" t="s">
        <v>3397</v>
      </c>
      <c r="G155" s="302"/>
      <c r="H155" s="354" t="s">
        <v>3437</v>
      </c>
      <c r="I155" s="354" t="s">
        <v>3407</v>
      </c>
      <c r="J155" s="354"/>
      <c r="K155" s="350"/>
    </row>
    <row r="156" s="1" customFormat="1" ht="15" customHeight="1">
      <c r="B156" s="327"/>
      <c r="C156" s="354" t="s">
        <v>3416</v>
      </c>
      <c r="D156" s="302"/>
      <c r="E156" s="302"/>
      <c r="F156" s="355" t="s">
        <v>3403</v>
      </c>
      <c r="G156" s="302"/>
      <c r="H156" s="354" t="s">
        <v>3437</v>
      </c>
      <c r="I156" s="354" t="s">
        <v>3399</v>
      </c>
      <c r="J156" s="354">
        <v>50</v>
      </c>
      <c r="K156" s="350"/>
    </row>
    <row r="157" s="1" customFormat="1" ht="15" customHeight="1">
      <c r="B157" s="327"/>
      <c r="C157" s="354" t="s">
        <v>3424</v>
      </c>
      <c r="D157" s="302"/>
      <c r="E157" s="302"/>
      <c r="F157" s="355" t="s">
        <v>3403</v>
      </c>
      <c r="G157" s="302"/>
      <c r="H157" s="354" t="s">
        <v>3437</v>
      </c>
      <c r="I157" s="354" t="s">
        <v>3399</v>
      </c>
      <c r="J157" s="354">
        <v>50</v>
      </c>
      <c r="K157" s="350"/>
    </row>
    <row r="158" s="1" customFormat="1" ht="15" customHeight="1">
      <c r="B158" s="327"/>
      <c r="C158" s="354" t="s">
        <v>3422</v>
      </c>
      <c r="D158" s="302"/>
      <c r="E158" s="302"/>
      <c r="F158" s="355" t="s">
        <v>3403</v>
      </c>
      <c r="G158" s="302"/>
      <c r="H158" s="354" t="s">
        <v>3437</v>
      </c>
      <c r="I158" s="354" t="s">
        <v>3399</v>
      </c>
      <c r="J158" s="354">
        <v>50</v>
      </c>
      <c r="K158" s="350"/>
    </row>
    <row r="159" s="1" customFormat="1" ht="15" customHeight="1">
      <c r="B159" s="327"/>
      <c r="C159" s="354" t="s">
        <v>108</v>
      </c>
      <c r="D159" s="302"/>
      <c r="E159" s="302"/>
      <c r="F159" s="355" t="s">
        <v>3397</v>
      </c>
      <c r="G159" s="302"/>
      <c r="H159" s="354" t="s">
        <v>3459</v>
      </c>
      <c r="I159" s="354" t="s">
        <v>3399</v>
      </c>
      <c r="J159" s="354" t="s">
        <v>3460</v>
      </c>
      <c r="K159" s="350"/>
    </row>
    <row r="160" s="1" customFormat="1" ht="15" customHeight="1">
      <c r="B160" s="327"/>
      <c r="C160" s="354" t="s">
        <v>3461</v>
      </c>
      <c r="D160" s="302"/>
      <c r="E160" s="302"/>
      <c r="F160" s="355" t="s">
        <v>3397</v>
      </c>
      <c r="G160" s="302"/>
      <c r="H160" s="354" t="s">
        <v>3462</v>
      </c>
      <c r="I160" s="354" t="s">
        <v>3432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3463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3391</v>
      </c>
      <c r="D166" s="317"/>
      <c r="E166" s="317"/>
      <c r="F166" s="317" t="s">
        <v>3392</v>
      </c>
      <c r="G166" s="359"/>
      <c r="H166" s="360" t="s">
        <v>51</v>
      </c>
      <c r="I166" s="360" t="s">
        <v>54</v>
      </c>
      <c r="J166" s="317" t="s">
        <v>3393</v>
      </c>
      <c r="K166" s="294"/>
    </row>
    <row r="167" s="1" customFormat="1" ht="17.25" customHeight="1">
      <c r="B167" s="295"/>
      <c r="C167" s="319" t="s">
        <v>3394</v>
      </c>
      <c r="D167" s="319"/>
      <c r="E167" s="319"/>
      <c r="F167" s="320" t="s">
        <v>3395</v>
      </c>
      <c r="G167" s="361"/>
      <c r="H167" s="362"/>
      <c r="I167" s="362"/>
      <c r="J167" s="319" t="s">
        <v>3396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3400</v>
      </c>
      <c r="D169" s="302"/>
      <c r="E169" s="302"/>
      <c r="F169" s="325" t="s">
        <v>3397</v>
      </c>
      <c r="G169" s="302"/>
      <c r="H169" s="302" t="s">
        <v>3437</v>
      </c>
      <c r="I169" s="302" t="s">
        <v>3399</v>
      </c>
      <c r="J169" s="302">
        <v>120</v>
      </c>
      <c r="K169" s="350"/>
    </row>
    <row r="170" s="1" customFormat="1" ht="15" customHeight="1">
      <c r="B170" s="327"/>
      <c r="C170" s="302" t="s">
        <v>3446</v>
      </c>
      <c r="D170" s="302"/>
      <c r="E170" s="302"/>
      <c r="F170" s="325" t="s">
        <v>3397</v>
      </c>
      <c r="G170" s="302"/>
      <c r="H170" s="302" t="s">
        <v>3447</v>
      </c>
      <c r="I170" s="302" t="s">
        <v>3399</v>
      </c>
      <c r="J170" s="302" t="s">
        <v>3448</v>
      </c>
      <c r="K170" s="350"/>
    </row>
    <row r="171" s="1" customFormat="1" ht="15" customHeight="1">
      <c r="B171" s="327"/>
      <c r="C171" s="302" t="s">
        <v>3345</v>
      </c>
      <c r="D171" s="302"/>
      <c r="E171" s="302"/>
      <c r="F171" s="325" t="s">
        <v>3397</v>
      </c>
      <c r="G171" s="302"/>
      <c r="H171" s="302" t="s">
        <v>3464</v>
      </c>
      <c r="I171" s="302" t="s">
        <v>3399</v>
      </c>
      <c r="J171" s="302" t="s">
        <v>3448</v>
      </c>
      <c r="K171" s="350"/>
    </row>
    <row r="172" s="1" customFormat="1" ht="15" customHeight="1">
      <c r="B172" s="327"/>
      <c r="C172" s="302" t="s">
        <v>3402</v>
      </c>
      <c r="D172" s="302"/>
      <c r="E172" s="302"/>
      <c r="F172" s="325" t="s">
        <v>3403</v>
      </c>
      <c r="G172" s="302"/>
      <c r="H172" s="302" t="s">
        <v>3464</v>
      </c>
      <c r="I172" s="302" t="s">
        <v>3399</v>
      </c>
      <c r="J172" s="302">
        <v>50</v>
      </c>
      <c r="K172" s="350"/>
    </row>
    <row r="173" s="1" customFormat="1" ht="15" customHeight="1">
      <c r="B173" s="327"/>
      <c r="C173" s="302" t="s">
        <v>3405</v>
      </c>
      <c r="D173" s="302"/>
      <c r="E173" s="302"/>
      <c r="F173" s="325" t="s">
        <v>3397</v>
      </c>
      <c r="G173" s="302"/>
      <c r="H173" s="302" t="s">
        <v>3464</v>
      </c>
      <c r="I173" s="302" t="s">
        <v>3407</v>
      </c>
      <c r="J173" s="302"/>
      <c r="K173" s="350"/>
    </row>
    <row r="174" s="1" customFormat="1" ht="15" customHeight="1">
      <c r="B174" s="327"/>
      <c r="C174" s="302" t="s">
        <v>3416</v>
      </c>
      <c r="D174" s="302"/>
      <c r="E174" s="302"/>
      <c r="F174" s="325" t="s">
        <v>3403</v>
      </c>
      <c r="G174" s="302"/>
      <c r="H174" s="302" t="s">
        <v>3464</v>
      </c>
      <c r="I174" s="302" t="s">
        <v>3399</v>
      </c>
      <c r="J174" s="302">
        <v>50</v>
      </c>
      <c r="K174" s="350"/>
    </row>
    <row r="175" s="1" customFormat="1" ht="15" customHeight="1">
      <c r="B175" s="327"/>
      <c r="C175" s="302" t="s">
        <v>3424</v>
      </c>
      <c r="D175" s="302"/>
      <c r="E175" s="302"/>
      <c r="F175" s="325" t="s">
        <v>3403</v>
      </c>
      <c r="G175" s="302"/>
      <c r="H175" s="302" t="s">
        <v>3464</v>
      </c>
      <c r="I175" s="302" t="s">
        <v>3399</v>
      </c>
      <c r="J175" s="302">
        <v>50</v>
      </c>
      <c r="K175" s="350"/>
    </row>
    <row r="176" s="1" customFormat="1" ht="15" customHeight="1">
      <c r="B176" s="327"/>
      <c r="C176" s="302" t="s">
        <v>3422</v>
      </c>
      <c r="D176" s="302"/>
      <c r="E176" s="302"/>
      <c r="F176" s="325" t="s">
        <v>3403</v>
      </c>
      <c r="G176" s="302"/>
      <c r="H176" s="302" t="s">
        <v>3464</v>
      </c>
      <c r="I176" s="302" t="s">
        <v>3399</v>
      </c>
      <c r="J176" s="302">
        <v>50</v>
      </c>
      <c r="K176" s="350"/>
    </row>
    <row r="177" s="1" customFormat="1" ht="15" customHeight="1">
      <c r="B177" s="327"/>
      <c r="C177" s="302" t="s">
        <v>139</v>
      </c>
      <c r="D177" s="302"/>
      <c r="E177" s="302"/>
      <c r="F177" s="325" t="s">
        <v>3397</v>
      </c>
      <c r="G177" s="302"/>
      <c r="H177" s="302" t="s">
        <v>3465</v>
      </c>
      <c r="I177" s="302" t="s">
        <v>3466</v>
      </c>
      <c r="J177" s="302"/>
      <c r="K177" s="350"/>
    </row>
    <row r="178" s="1" customFormat="1" ht="15" customHeight="1">
      <c r="B178" s="327"/>
      <c r="C178" s="302" t="s">
        <v>54</v>
      </c>
      <c r="D178" s="302"/>
      <c r="E178" s="302"/>
      <c r="F178" s="325" t="s">
        <v>3397</v>
      </c>
      <c r="G178" s="302"/>
      <c r="H178" s="302" t="s">
        <v>3467</v>
      </c>
      <c r="I178" s="302" t="s">
        <v>3468</v>
      </c>
      <c r="J178" s="302">
        <v>1</v>
      </c>
      <c r="K178" s="350"/>
    </row>
    <row r="179" s="1" customFormat="1" ht="15" customHeight="1">
      <c r="B179" s="327"/>
      <c r="C179" s="302" t="s">
        <v>50</v>
      </c>
      <c r="D179" s="302"/>
      <c r="E179" s="302"/>
      <c r="F179" s="325" t="s">
        <v>3397</v>
      </c>
      <c r="G179" s="302"/>
      <c r="H179" s="302" t="s">
        <v>3469</v>
      </c>
      <c r="I179" s="302" t="s">
        <v>3399</v>
      </c>
      <c r="J179" s="302">
        <v>20</v>
      </c>
      <c r="K179" s="350"/>
    </row>
    <row r="180" s="1" customFormat="1" ht="15" customHeight="1">
      <c r="B180" s="327"/>
      <c r="C180" s="302" t="s">
        <v>51</v>
      </c>
      <c r="D180" s="302"/>
      <c r="E180" s="302"/>
      <c r="F180" s="325" t="s">
        <v>3397</v>
      </c>
      <c r="G180" s="302"/>
      <c r="H180" s="302" t="s">
        <v>3470</v>
      </c>
      <c r="I180" s="302" t="s">
        <v>3399</v>
      </c>
      <c r="J180" s="302">
        <v>255</v>
      </c>
      <c r="K180" s="350"/>
    </row>
    <row r="181" s="1" customFormat="1" ht="15" customHeight="1">
      <c r="B181" s="327"/>
      <c r="C181" s="302" t="s">
        <v>140</v>
      </c>
      <c r="D181" s="302"/>
      <c r="E181" s="302"/>
      <c r="F181" s="325" t="s">
        <v>3397</v>
      </c>
      <c r="G181" s="302"/>
      <c r="H181" s="302" t="s">
        <v>3361</v>
      </c>
      <c r="I181" s="302" t="s">
        <v>3399</v>
      </c>
      <c r="J181" s="302">
        <v>10</v>
      </c>
      <c r="K181" s="350"/>
    </row>
    <row r="182" s="1" customFormat="1" ht="15" customHeight="1">
      <c r="B182" s="327"/>
      <c r="C182" s="302" t="s">
        <v>141</v>
      </c>
      <c r="D182" s="302"/>
      <c r="E182" s="302"/>
      <c r="F182" s="325" t="s">
        <v>3397</v>
      </c>
      <c r="G182" s="302"/>
      <c r="H182" s="302" t="s">
        <v>3471</v>
      </c>
      <c r="I182" s="302" t="s">
        <v>3432</v>
      </c>
      <c r="J182" s="302"/>
      <c r="K182" s="350"/>
    </row>
    <row r="183" s="1" customFormat="1" ht="15" customHeight="1">
      <c r="B183" s="327"/>
      <c r="C183" s="302" t="s">
        <v>3472</v>
      </c>
      <c r="D183" s="302"/>
      <c r="E183" s="302"/>
      <c r="F183" s="325" t="s">
        <v>3397</v>
      </c>
      <c r="G183" s="302"/>
      <c r="H183" s="302" t="s">
        <v>3473</v>
      </c>
      <c r="I183" s="302" t="s">
        <v>3432</v>
      </c>
      <c r="J183" s="302"/>
      <c r="K183" s="350"/>
    </row>
    <row r="184" s="1" customFormat="1" ht="15" customHeight="1">
      <c r="B184" s="327"/>
      <c r="C184" s="302" t="s">
        <v>3461</v>
      </c>
      <c r="D184" s="302"/>
      <c r="E184" s="302"/>
      <c r="F184" s="325" t="s">
        <v>3397</v>
      </c>
      <c r="G184" s="302"/>
      <c r="H184" s="302" t="s">
        <v>3474</v>
      </c>
      <c r="I184" s="302" t="s">
        <v>3432</v>
      </c>
      <c r="J184" s="302"/>
      <c r="K184" s="350"/>
    </row>
    <row r="185" s="1" customFormat="1" ht="15" customHeight="1">
      <c r="B185" s="327"/>
      <c r="C185" s="302" t="s">
        <v>143</v>
      </c>
      <c r="D185" s="302"/>
      <c r="E185" s="302"/>
      <c r="F185" s="325" t="s">
        <v>3403</v>
      </c>
      <c r="G185" s="302"/>
      <c r="H185" s="302" t="s">
        <v>3475</v>
      </c>
      <c r="I185" s="302" t="s">
        <v>3399</v>
      </c>
      <c r="J185" s="302">
        <v>50</v>
      </c>
      <c r="K185" s="350"/>
    </row>
    <row r="186" s="1" customFormat="1" ht="15" customHeight="1">
      <c r="B186" s="327"/>
      <c r="C186" s="302" t="s">
        <v>3476</v>
      </c>
      <c r="D186" s="302"/>
      <c r="E186" s="302"/>
      <c r="F186" s="325" t="s">
        <v>3403</v>
      </c>
      <c r="G186" s="302"/>
      <c r="H186" s="302" t="s">
        <v>3477</v>
      </c>
      <c r="I186" s="302" t="s">
        <v>3478</v>
      </c>
      <c r="J186" s="302"/>
      <c r="K186" s="350"/>
    </row>
    <row r="187" s="1" customFormat="1" ht="15" customHeight="1">
      <c r="B187" s="327"/>
      <c r="C187" s="302" t="s">
        <v>3479</v>
      </c>
      <c r="D187" s="302"/>
      <c r="E187" s="302"/>
      <c r="F187" s="325" t="s">
        <v>3403</v>
      </c>
      <c r="G187" s="302"/>
      <c r="H187" s="302" t="s">
        <v>3480</v>
      </c>
      <c r="I187" s="302" t="s">
        <v>3478</v>
      </c>
      <c r="J187" s="302"/>
      <c r="K187" s="350"/>
    </row>
    <row r="188" s="1" customFormat="1" ht="15" customHeight="1">
      <c r="B188" s="327"/>
      <c r="C188" s="302" t="s">
        <v>3481</v>
      </c>
      <c r="D188" s="302"/>
      <c r="E188" s="302"/>
      <c r="F188" s="325" t="s">
        <v>3403</v>
      </c>
      <c r="G188" s="302"/>
      <c r="H188" s="302" t="s">
        <v>3482</v>
      </c>
      <c r="I188" s="302" t="s">
        <v>3478</v>
      </c>
      <c r="J188" s="302"/>
      <c r="K188" s="350"/>
    </row>
    <row r="189" s="1" customFormat="1" ht="15" customHeight="1">
      <c r="B189" s="327"/>
      <c r="C189" s="363" t="s">
        <v>3483</v>
      </c>
      <c r="D189" s="302"/>
      <c r="E189" s="302"/>
      <c r="F189" s="325" t="s">
        <v>3403</v>
      </c>
      <c r="G189" s="302"/>
      <c r="H189" s="302" t="s">
        <v>3484</v>
      </c>
      <c r="I189" s="302" t="s">
        <v>3485</v>
      </c>
      <c r="J189" s="364" t="s">
        <v>3486</v>
      </c>
      <c r="K189" s="350"/>
    </row>
    <row r="190" s="18" customFormat="1" ht="15" customHeight="1">
      <c r="B190" s="365"/>
      <c r="C190" s="366" t="s">
        <v>3487</v>
      </c>
      <c r="D190" s="367"/>
      <c r="E190" s="367"/>
      <c r="F190" s="368" t="s">
        <v>3403</v>
      </c>
      <c r="G190" s="367"/>
      <c r="H190" s="367" t="s">
        <v>3488</v>
      </c>
      <c r="I190" s="367" t="s">
        <v>3485</v>
      </c>
      <c r="J190" s="369" t="s">
        <v>3486</v>
      </c>
      <c r="K190" s="370"/>
    </row>
    <row r="191" s="1" customFormat="1" ht="15" customHeight="1">
      <c r="B191" s="327"/>
      <c r="C191" s="363" t="s">
        <v>39</v>
      </c>
      <c r="D191" s="302"/>
      <c r="E191" s="302"/>
      <c r="F191" s="325" t="s">
        <v>3397</v>
      </c>
      <c r="G191" s="302"/>
      <c r="H191" s="299" t="s">
        <v>3489</v>
      </c>
      <c r="I191" s="302" t="s">
        <v>3490</v>
      </c>
      <c r="J191" s="302"/>
      <c r="K191" s="350"/>
    </row>
    <row r="192" s="1" customFormat="1" ht="15" customHeight="1">
      <c r="B192" s="327"/>
      <c r="C192" s="363" t="s">
        <v>3491</v>
      </c>
      <c r="D192" s="302"/>
      <c r="E192" s="302"/>
      <c r="F192" s="325" t="s">
        <v>3397</v>
      </c>
      <c r="G192" s="302"/>
      <c r="H192" s="302" t="s">
        <v>3492</v>
      </c>
      <c r="I192" s="302" t="s">
        <v>3432</v>
      </c>
      <c r="J192" s="302"/>
      <c r="K192" s="350"/>
    </row>
    <row r="193" s="1" customFormat="1" ht="15" customHeight="1">
      <c r="B193" s="327"/>
      <c r="C193" s="363" t="s">
        <v>3493</v>
      </c>
      <c r="D193" s="302"/>
      <c r="E193" s="302"/>
      <c r="F193" s="325" t="s">
        <v>3397</v>
      </c>
      <c r="G193" s="302"/>
      <c r="H193" s="302" t="s">
        <v>3494</v>
      </c>
      <c r="I193" s="302" t="s">
        <v>3432</v>
      </c>
      <c r="J193" s="302"/>
      <c r="K193" s="350"/>
    </row>
    <row r="194" s="1" customFormat="1" ht="15" customHeight="1">
      <c r="B194" s="327"/>
      <c r="C194" s="363" t="s">
        <v>3495</v>
      </c>
      <c r="D194" s="302"/>
      <c r="E194" s="302"/>
      <c r="F194" s="325" t="s">
        <v>3403</v>
      </c>
      <c r="G194" s="302"/>
      <c r="H194" s="302" t="s">
        <v>3496</v>
      </c>
      <c r="I194" s="302" t="s">
        <v>3432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3497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3498</v>
      </c>
      <c r="D201" s="372"/>
      <c r="E201" s="372"/>
      <c r="F201" s="372" t="s">
        <v>3499</v>
      </c>
      <c r="G201" s="373"/>
      <c r="H201" s="372" t="s">
        <v>3500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3490</v>
      </c>
      <c r="D203" s="302"/>
      <c r="E203" s="302"/>
      <c r="F203" s="325" t="s">
        <v>40</v>
      </c>
      <c r="G203" s="302"/>
      <c r="H203" s="302" t="s">
        <v>3501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41</v>
      </c>
      <c r="G204" s="302"/>
      <c r="H204" s="302" t="s">
        <v>3502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44</v>
      </c>
      <c r="G205" s="302"/>
      <c r="H205" s="302" t="s">
        <v>3503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42</v>
      </c>
      <c r="G206" s="302"/>
      <c r="H206" s="302" t="s">
        <v>3504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43</v>
      </c>
      <c r="G207" s="302"/>
      <c r="H207" s="302" t="s">
        <v>3505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3444</v>
      </c>
      <c r="D209" s="302"/>
      <c r="E209" s="302"/>
      <c r="F209" s="325" t="s">
        <v>76</v>
      </c>
      <c r="G209" s="302"/>
      <c r="H209" s="302" t="s">
        <v>3506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3339</v>
      </c>
      <c r="G210" s="302"/>
      <c r="H210" s="302" t="s">
        <v>3340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3337</v>
      </c>
      <c r="G211" s="302"/>
      <c r="H211" s="302" t="s">
        <v>3507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3341</v>
      </c>
      <c r="G212" s="363"/>
      <c r="H212" s="354" t="s">
        <v>3342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3343</v>
      </c>
      <c r="G213" s="363"/>
      <c r="H213" s="354" t="s">
        <v>3229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3468</v>
      </c>
      <c r="D215" s="302"/>
      <c r="E215" s="302"/>
      <c r="F215" s="325">
        <v>1</v>
      </c>
      <c r="G215" s="363"/>
      <c r="H215" s="354" t="s">
        <v>3508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3509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3510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3511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BAZANT-PC\František Bažant</dc:creator>
  <cp:lastModifiedBy>BAZANT-PC\František Bažant</cp:lastModifiedBy>
  <dcterms:created xsi:type="dcterms:W3CDTF">2025-03-03T10:08:44Z</dcterms:created>
  <dcterms:modified xsi:type="dcterms:W3CDTF">2025-03-03T10:08:55Z</dcterms:modified>
</cp:coreProperties>
</file>