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okry\Desktop\OMOSRI\VZ\2024\DS Chlumec - rozhlas\"/>
    </mc:Choice>
  </mc:AlternateContent>
  <bookViews>
    <workbookView xWindow="0" yWindow="0" windowWidth="28800" windowHeight="11835"/>
  </bookViews>
  <sheets>
    <sheet name="VV" sheetId="9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9" l="1"/>
  <c r="I34" i="9"/>
  <c r="J34" i="9" s="1"/>
  <c r="I35" i="9"/>
  <c r="I36" i="9"/>
  <c r="I37" i="9"/>
  <c r="I38" i="9"/>
  <c r="J38" i="9" s="1"/>
  <c r="I39" i="9"/>
  <c r="G33" i="9"/>
  <c r="J33" i="9" s="1"/>
  <c r="G34" i="9"/>
  <c r="G35" i="9"/>
  <c r="G36" i="9"/>
  <c r="G37" i="9"/>
  <c r="G38" i="9"/>
  <c r="G39" i="9"/>
  <c r="J39" i="9" s="1"/>
  <c r="G15" i="9"/>
  <c r="G16" i="9"/>
  <c r="G17" i="9"/>
  <c r="G18" i="9"/>
  <c r="G19" i="9"/>
  <c r="I15" i="9"/>
  <c r="J15" i="9" s="1"/>
  <c r="I16" i="9"/>
  <c r="I17" i="9"/>
  <c r="J17" i="9" s="1"/>
  <c r="I18" i="9"/>
  <c r="I19" i="9"/>
  <c r="I24" i="9"/>
  <c r="I25" i="9"/>
  <c r="I26" i="9"/>
  <c r="I27" i="9"/>
  <c r="I28" i="9"/>
  <c r="G24" i="9"/>
  <c r="J24" i="9" s="1"/>
  <c r="G25" i="9"/>
  <c r="G26" i="9"/>
  <c r="G27" i="9"/>
  <c r="G28" i="9"/>
  <c r="J27" i="9" l="1"/>
  <c r="J16" i="9"/>
  <c r="J37" i="9"/>
  <c r="J36" i="9"/>
  <c r="J25" i="9"/>
  <c r="J26" i="9"/>
  <c r="J18" i="9"/>
  <c r="J19" i="9"/>
  <c r="J35" i="9"/>
  <c r="J28" i="9"/>
  <c r="I23" i="9" l="1"/>
  <c r="I29" i="9" s="1"/>
  <c r="I32" i="9"/>
  <c r="I40" i="9" s="1"/>
  <c r="G32" i="9"/>
  <c r="G40" i="9" s="1"/>
  <c r="I14" i="9"/>
  <c r="I20" i="9" s="1"/>
  <c r="G14" i="9"/>
  <c r="G20" i="9" s="1"/>
  <c r="I43" i="9"/>
  <c r="I44" i="9" s="1"/>
  <c r="G43" i="9"/>
  <c r="G44" i="9" s="1"/>
  <c r="G23" i="9" l="1"/>
  <c r="J14" i="9"/>
  <c r="J20" i="9" s="1"/>
  <c r="J43" i="9"/>
  <c r="J44" i="9" s="1"/>
  <c r="J32" i="9"/>
  <c r="J40" i="9" s="1"/>
  <c r="J23" i="9" l="1"/>
  <c r="J29" i="9" s="1"/>
  <c r="G29" i="9"/>
  <c r="J47" i="9"/>
  <c r="J53" i="9" s="1"/>
  <c r="I47" i="9"/>
  <c r="G47" i="9" l="1"/>
  <c r="J52" i="9" l="1"/>
  <c r="J54" i="9" l="1"/>
</calcChain>
</file>

<file path=xl/sharedStrings.xml><?xml version="1.0" encoding="utf-8"?>
<sst xmlns="http://schemas.openxmlformats.org/spreadsheetml/2006/main" count="68" uniqueCount="49">
  <si>
    <t>popis</t>
  </si>
  <si>
    <t>počet</t>
  </si>
  <si>
    <t>ks/m</t>
  </si>
  <si>
    <t>materiál cena / ks/m</t>
  </si>
  <si>
    <t>materiál celkem</t>
  </si>
  <si>
    <t>montáž cena/ks/m</t>
  </si>
  <si>
    <t>montáž celkem</t>
  </si>
  <si>
    <t>celkem materiál+montáž</t>
  </si>
  <si>
    <t>ks</t>
  </si>
  <si>
    <t>Celkem materiál</t>
  </si>
  <si>
    <t>m</t>
  </si>
  <si>
    <t>Celkem kabelové rozvody</t>
  </si>
  <si>
    <t>kpl</t>
  </si>
  <si>
    <t xml:space="preserve">Naprogramování, nastavení, oživení  </t>
  </si>
  <si>
    <t>Provedení výchozích revizí, zkoušek, funkčních a koordinačních zkoušek</t>
  </si>
  <si>
    <t>Režie, doprava, stravné</t>
  </si>
  <si>
    <t>Pomocný instalační materiál</t>
  </si>
  <si>
    <t>Nespecifikované montážní práce</t>
  </si>
  <si>
    <t>Stavební přípomoce</t>
  </si>
  <si>
    <t>Jádrové vrty pro rozvody, včetně odvozu a likvidace suti</t>
  </si>
  <si>
    <t>Celkem ostatní</t>
  </si>
  <si>
    <t>Zařízení pracoviště</t>
  </si>
  <si>
    <t>Celkem zařízení staveniště</t>
  </si>
  <si>
    <t>Celkem bez DPH</t>
  </si>
  <si>
    <t>Celkem včetně DPH</t>
  </si>
  <si>
    <t>Město Ústí nad Labem</t>
  </si>
  <si>
    <t>Pod Horkou 85, 403 39 Chlumec</t>
  </si>
  <si>
    <t>Zařízení staveniště včetně veškerého vybavení: stavební kanceláře, šatny, WC, přípojky vody, přípojky elektro, spotřeby vody, elektro, atd. v rámci ZS areálu nebo dotčených stavbou</t>
  </si>
  <si>
    <t>Předávací dokumentace, vč. DSP</t>
  </si>
  <si>
    <t>drobný instalační materiál</t>
  </si>
  <si>
    <t>Výkaz výměr</t>
  </si>
  <si>
    <t>Domovní rozhlas RO</t>
  </si>
  <si>
    <t>Domovní rozhlas instalace</t>
  </si>
  <si>
    <t>Domovní rozhlas - prvky</t>
  </si>
  <si>
    <t>Domovní rozhlas - kabelové rozvody</t>
  </si>
  <si>
    <t>Domovní rozhlas - ostatní</t>
  </si>
  <si>
    <t>Rozhlasová ústředna, zesilovač 500W na linku, mic vstup, přehrávač MP3, SD + USB čtečka, FM tuner, Bluetooth, audio modul pro gongy a hlášení, IR dálkové ovládání, technologie Smart Audio: WiFi, LAN, internetová rádia, přehrávání z lokální sítě, z internetu, smartphonu, tabletu, počítače, technologie IP Audio: LAN vstup, vysoký komfort softwaru– mp3 playlisty, internetová rádia, časový plánovač, zachytávání zvukové karty, automatizace, centralizovaná správa médií a uživatelů, serverové řešení, vysoká účinnost, kvalitní zvuk (je možno nahradit jednou nebo libovolným počtem ústředen splňující požadavky, pak není 500W limitující a je třeba dopočítat odpovídající výkon)</t>
  </si>
  <si>
    <t>Reproduktor podhledový bílý 15W</t>
  </si>
  <si>
    <t>Regulátor hlasitosti 30W zápustný do KO68</t>
  </si>
  <si>
    <t>Mikrofon s přehrávačem hlášení</t>
  </si>
  <si>
    <t>Reproduktorový kabel pro 100V rozvody 2 × 2,5 mm²</t>
  </si>
  <si>
    <t>Reproduktor přisazený bílý 15W s konzolou</t>
  </si>
  <si>
    <t>Rozbočovací krabice, svorkovnice pro kabely o prum 2,5 mm²</t>
  </si>
  <si>
    <t xml:space="preserve">Celkem </t>
  </si>
  <si>
    <t>DPH 12%</t>
  </si>
  <si>
    <t>Vkládací lišta PC+ABS 20x20, včetně uchycení</t>
  </si>
  <si>
    <t>Vkládací lišta PC+ABS 60x40,včetně uchycení</t>
  </si>
  <si>
    <t>Vkládací lišta PC+ABS 40x40, včetně uchycení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</si>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</sst>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0\ &quot;Kč&quot;"/>
    <numFmt numFmtId="166" formatCode="_-&quot;€&quot;\ * #,##0.00_-;\-&quot;€&quot;\ * #,##0.00_-;_-&quot;€&quot;\ * &quot;-&quot;??_-;_-@_-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name val="Tahoma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MS Sans Serif"/>
      <family val="2"/>
      <charset val="238"/>
    </font>
    <font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i/>
      <sz val="9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 applyProtection="0"/>
    <xf numFmtId="0" fontId="22" fillId="0" borderId="0" applyProtection="0"/>
    <xf numFmtId="0" fontId="23" fillId="0" borderId="0"/>
    <xf numFmtId="0" fontId="24" fillId="0" borderId="0" applyAlignment="0">
      <alignment vertical="top" wrapText="1"/>
      <protection locked="0"/>
    </xf>
    <xf numFmtId="0" fontId="1" fillId="0" borderId="0"/>
    <xf numFmtId="0" fontId="24" fillId="0" borderId="0" applyAlignment="0">
      <alignment vertical="top" wrapText="1"/>
      <protection locked="0"/>
    </xf>
    <xf numFmtId="0" fontId="24" fillId="0" borderId="0" applyAlignment="0">
      <alignment vertical="top" wrapText="1"/>
      <protection locked="0"/>
    </xf>
    <xf numFmtId="0" fontId="29" fillId="0" borderId="0"/>
    <xf numFmtId="0" fontId="22" fillId="0" borderId="0"/>
    <xf numFmtId="0" fontId="31" fillId="0" borderId="0"/>
    <xf numFmtId="166" fontId="32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32" fillId="0" borderId="0"/>
    <xf numFmtId="0" fontId="33" fillId="0" borderId="0"/>
    <xf numFmtId="164" fontId="32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 vertical="top"/>
    </xf>
    <xf numFmtId="0" fontId="18" fillId="0" borderId="0" xfId="0" applyFont="1"/>
    <xf numFmtId="0" fontId="18" fillId="0" borderId="0" xfId="0" applyFont="1" applyAlignment="1">
      <alignment horizontal="center" vertical="top"/>
    </xf>
    <xf numFmtId="165" fontId="18" fillId="0" borderId="0" xfId="0" applyNumberFormat="1" applyFont="1"/>
    <xf numFmtId="165" fontId="0" fillId="0" borderId="0" xfId="0" applyNumberFormat="1"/>
    <xf numFmtId="0" fontId="25" fillId="0" borderId="0" xfId="0" applyFont="1"/>
    <xf numFmtId="0" fontId="25" fillId="0" borderId="10" xfId="0" applyFont="1" applyBorder="1" applyAlignment="1">
      <alignment horizontal="center" vertical="top"/>
    </xf>
    <xf numFmtId="0" fontId="25" fillId="0" borderId="0" xfId="0" applyFont="1" applyAlignment="1">
      <alignment horizontal="center" vertical="top"/>
    </xf>
    <xf numFmtId="165" fontId="25" fillId="0" borderId="0" xfId="0" applyNumberFormat="1" applyFont="1"/>
    <xf numFmtId="0" fontId="25" fillId="0" borderId="10" xfId="0" applyFont="1" applyBorder="1" applyAlignment="1">
      <alignment horizontal="center" vertical="center"/>
    </xf>
    <xf numFmtId="0" fontId="25" fillId="0" borderId="10" xfId="0" applyFont="1" applyBorder="1"/>
    <xf numFmtId="0" fontId="28" fillId="0" borderId="0" xfId="0" applyFont="1"/>
    <xf numFmtId="0" fontId="0" fillId="0" borderId="0" xfId="0" applyAlignment="1">
      <alignment vertical="top"/>
    </xf>
    <xf numFmtId="49" fontId="0" fillId="0" borderId="0" xfId="0" applyNumberFormat="1" applyAlignment="1">
      <alignment horizontal="right" vertical="top"/>
    </xf>
    <xf numFmtId="0" fontId="27" fillId="0" borderId="0" xfId="0" applyFont="1"/>
    <xf numFmtId="165" fontId="25" fillId="0" borderId="0" xfId="0" applyNumberFormat="1" applyFont="1" applyAlignment="1">
      <alignment horizontal="center" vertical="top"/>
    </xf>
    <xf numFmtId="165" fontId="25" fillId="0" borderId="10" xfId="0" applyNumberFormat="1" applyFont="1" applyBorder="1"/>
    <xf numFmtId="0" fontId="26" fillId="0" borderId="0" xfId="0" applyFont="1"/>
    <xf numFmtId="0" fontId="0" fillId="0" borderId="10" xfId="0" applyBorder="1"/>
    <xf numFmtId="0" fontId="30" fillId="0" borderId="10" xfId="0" applyFont="1" applyBorder="1"/>
    <xf numFmtId="0" fontId="18" fillId="0" borderId="10" xfId="0" applyFont="1" applyBorder="1" applyAlignment="1">
      <alignment horizontal="center" vertical="top"/>
    </xf>
    <xf numFmtId="0" fontId="34" fillId="0" borderId="10" xfId="0" applyFont="1" applyBorder="1" applyAlignment="1">
      <alignment horizontal="left"/>
    </xf>
    <xf numFmtId="0" fontId="18" fillId="0" borderId="12" xfId="0" applyFont="1" applyBorder="1" applyAlignment="1">
      <alignment horizontal="center" vertical="top"/>
    </xf>
    <xf numFmtId="165" fontId="28" fillId="0" borderId="13" xfId="0" applyNumberFormat="1" applyFont="1" applyBorder="1"/>
    <xf numFmtId="0" fontId="28" fillId="0" borderId="12" xfId="0" applyFont="1" applyBorder="1"/>
    <xf numFmtId="0" fontId="25" fillId="0" borderId="11" xfId="0" applyFont="1" applyBorder="1" applyAlignment="1">
      <alignment horizontal="center" vertical="top"/>
    </xf>
    <xf numFmtId="0" fontId="0" fillId="0" borderId="12" xfId="0" applyBorder="1"/>
    <xf numFmtId="0" fontId="19" fillId="0" borderId="0" xfId="0" applyFont="1" applyAlignment="1">
      <alignment wrapText="1"/>
    </xf>
    <xf numFmtId="165" fontId="19" fillId="0" borderId="0" xfId="0" applyNumberFormat="1" applyFont="1"/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 vertical="center"/>
    </xf>
    <xf numFmtId="165" fontId="25" fillId="0" borderId="0" xfId="0" applyNumberFormat="1" applyFont="1" applyAlignment="1">
      <alignment horizontal="right" vertical="center"/>
    </xf>
    <xf numFmtId="165" fontId="25" fillId="0" borderId="0" xfId="0" applyNumberFormat="1" applyFont="1" applyAlignment="1">
      <alignment vertical="center"/>
    </xf>
    <xf numFmtId="0" fontId="26" fillId="0" borderId="0" xfId="0" applyFont="1" applyAlignment="1">
      <alignment wrapText="1"/>
    </xf>
    <xf numFmtId="165" fontId="26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165" fontId="26" fillId="0" borderId="0" xfId="0" applyNumberFormat="1" applyFont="1"/>
    <xf numFmtId="165" fontId="26" fillId="0" borderId="12" xfId="0" applyNumberFormat="1" applyFont="1" applyBorder="1"/>
    <xf numFmtId="9" fontId="25" fillId="0" borderId="0" xfId="60" applyFont="1" applyAlignment="1">
      <alignment horizontal="left"/>
    </xf>
    <xf numFmtId="165" fontId="36" fillId="0" borderId="0" xfId="0" applyNumberFormat="1" applyFont="1"/>
    <xf numFmtId="165" fontId="37" fillId="0" borderId="0" xfId="0" applyNumberFormat="1" applyFont="1"/>
    <xf numFmtId="165" fontId="30" fillId="0" borderId="0" xfId="0" applyNumberFormat="1" applyFont="1"/>
    <xf numFmtId="165" fontId="28" fillId="0" borderId="0" xfId="0" applyNumberFormat="1" applyFont="1"/>
    <xf numFmtId="0" fontId="0" fillId="0" borderId="0" xfId="0" applyAlignment="1">
      <alignment vertical="center" wrapText="1"/>
    </xf>
    <xf numFmtId="165" fontId="25" fillId="0" borderId="10" xfId="0" applyNumberFormat="1" applyFont="1" applyBorder="1" applyAlignment="1">
      <alignment horizontal="center" vertical="center"/>
    </xf>
    <xf numFmtId="0" fontId="18" fillId="0" borderId="0" xfId="0" applyFont="1" applyProtection="1">
      <protection locked="0"/>
    </xf>
    <xf numFmtId="0" fontId="0" fillId="0" borderId="0" xfId="0" applyProtection="1"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top"/>
      <protection locked="0"/>
    </xf>
    <xf numFmtId="0" fontId="25" fillId="0" borderId="10" xfId="0" applyFont="1" applyBorder="1" applyProtection="1">
      <protection locked="0"/>
    </xf>
    <xf numFmtId="165" fontId="25" fillId="0" borderId="0" xfId="0" applyNumberFormat="1" applyFont="1" applyAlignment="1" applyProtection="1">
      <alignment horizontal="right" vertical="center"/>
      <protection locked="0"/>
    </xf>
    <xf numFmtId="165" fontId="25" fillId="0" borderId="0" xfId="0" applyNumberFormat="1" applyFont="1" applyProtection="1">
      <protection locked="0"/>
    </xf>
    <xf numFmtId="165" fontId="25" fillId="0" borderId="10" xfId="0" applyNumberFormat="1" applyFont="1" applyBorder="1" applyProtection="1">
      <protection locked="0"/>
    </xf>
    <xf numFmtId="165" fontId="25" fillId="0" borderId="0" xfId="0" applyNumberFormat="1" applyFont="1" applyAlignment="1" applyProtection="1">
      <alignment vertical="center"/>
      <protection locked="0"/>
    </xf>
    <xf numFmtId="165" fontId="18" fillId="0" borderId="10" xfId="0" applyNumberFormat="1" applyFont="1" applyBorder="1" applyProtection="1">
      <protection locked="0"/>
    </xf>
    <xf numFmtId="165" fontId="18" fillId="0" borderId="12" xfId="0" applyNumberFormat="1" applyFont="1" applyBorder="1" applyProtection="1">
      <protection locked="0"/>
    </xf>
    <xf numFmtId="165" fontId="18" fillId="0" borderId="0" xfId="0" applyNumberFormat="1" applyFont="1" applyProtection="1">
      <protection locked="0"/>
    </xf>
    <xf numFmtId="165" fontId="0" fillId="0" borderId="0" xfId="0" applyNumberFormat="1" applyProtection="1">
      <protection locked="0"/>
    </xf>
    <xf numFmtId="165" fontId="25" fillId="0" borderId="10" xfId="0" applyNumberFormat="1" applyFont="1" applyBorder="1" applyAlignment="1" applyProtection="1">
      <alignment horizontal="center" vertical="center"/>
      <protection locked="0"/>
    </xf>
    <xf numFmtId="165" fontId="25" fillId="0" borderId="0" xfId="0" applyNumberFormat="1" applyFont="1" applyAlignment="1" applyProtection="1">
      <alignment horizontal="center" vertical="top"/>
      <protection locked="0"/>
    </xf>
  </cellXfs>
  <cellStyles count="61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58"/>
    <cellStyle name="Euro" xfId="53"/>
    <cellStyle name="Excel Built-in Normal" xfId="57"/>
    <cellStyle name="Chybně" xfId="7" builtinId="27" customBuiltin="1"/>
    <cellStyle name="Kontrolní buňka" xfId="13" builtinId="23" customBuiltin="1"/>
    <cellStyle name="Měna 2" xfId="55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56"/>
    <cellStyle name="Normální" xfId="0" builtinId="0"/>
    <cellStyle name="Normální 12" xfId="44"/>
    <cellStyle name="Normální 2" xfId="42"/>
    <cellStyle name="Normální 2 2" xfId="45"/>
    <cellStyle name="Normální 2 3" xfId="51"/>
    <cellStyle name="Normální 3" xfId="47"/>
    <cellStyle name="Normální 4" xfId="46"/>
    <cellStyle name="Normální 4 2" xfId="49"/>
    <cellStyle name="Normální 5" xfId="48"/>
    <cellStyle name="Normální 6" xfId="50"/>
    <cellStyle name="Normální 7" xfId="52"/>
    <cellStyle name="Normální 8" xfId="59"/>
    <cellStyle name="Poznámka" xfId="15" builtinId="10" customBuiltin="1"/>
    <cellStyle name="Procenta" xfId="60" builtinId="5"/>
    <cellStyle name="Propojená buňka" xfId="12" builtinId="24" customBuiltin="1"/>
    <cellStyle name="Správně" xfId="6" builtinId="26" customBuiltin="1"/>
    <cellStyle name="Standard 2" xfId="54"/>
    <cellStyle name="Styl 1" xfId="43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55"/>
  <sheetViews>
    <sheetView tabSelected="1" zoomScaleNormal="100" workbookViewId="0">
      <selection activeCell="N14" sqref="N14"/>
    </sheetView>
  </sheetViews>
  <sheetFormatPr defaultColWidth="8.7109375" defaultRowHeight="15" x14ac:dyDescent="0.25"/>
  <cols>
    <col min="1" max="1" width="4" style="8" customWidth="1"/>
    <col min="2" max="2" width="2.42578125" customWidth="1"/>
    <col min="3" max="3" width="43.85546875" customWidth="1"/>
    <col min="4" max="4" width="8.85546875" style="1" customWidth="1"/>
    <col min="5" max="5" width="7.28515625" style="1" customWidth="1"/>
    <col min="6" max="6" width="24.28515625" style="47" customWidth="1"/>
    <col min="7" max="7" width="19.85546875" style="5" customWidth="1"/>
    <col min="8" max="8" width="22.28515625" style="58" customWidth="1"/>
    <col min="9" max="9" width="19.5703125" style="5" customWidth="1"/>
    <col min="10" max="10" width="24.5703125" style="5" customWidth="1"/>
  </cols>
  <sheetData>
    <row r="2" spans="1:41" x14ac:dyDescent="0.25">
      <c r="B2" s="12" t="s">
        <v>30</v>
      </c>
    </row>
    <row r="4" spans="1:41" x14ac:dyDescent="0.25">
      <c r="B4" s="36" t="s">
        <v>26</v>
      </c>
    </row>
    <row r="5" spans="1:41" x14ac:dyDescent="0.25">
      <c r="B5" s="36" t="s">
        <v>25</v>
      </c>
      <c r="C5" s="13"/>
      <c r="J5" s="14" t="s">
        <v>48</v>
      </c>
    </row>
    <row r="7" spans="1:41" x14ac:dyDescent="0.25">
      <c r="B7" s="15" t="s">
        <v>31</v>
      </c>
    </row>
    <row r="8" spans="1:41" x14ac:dyDescent="0.25">
      <c r="B8" s="15"/>
    </row>
    <row r="9" spans="1:41" x14ac:dyDescent="0.25">
      <c r="A9" s="7"/>
      <c r="B9" s="11"/>
      <c r="C9" s="10" t="s">
        <v>0</v>
      </c>
      <c r="D9" s="10" t="s">
        <v>1</v>
      </c>
      <c r="E9" s="10" t="s">
        <v>2</v>
      </c>
      <c r="F9" s="48" t="s">
        <v>3</v>
      </c>
      <c r="G9" s="45" t="s">
        <v>4</v>
      </c>
      <c r="H9" s="59" t="s">
        <v>5</v>
      </c>
      <c r="I9" s="45" t="s">
        <v>6</v>
      </c>
      <c r="J9" s="45" t="s">
        <v>7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x14ac:dyDescent="0.25">
      <c r="B10" s="6"/>
      <c r="C10" s="6"/>
      <c r="D10" s="8"/>
      <c r="E10" s="8"/>
      <c r="F10" s="49"/>
      <c r="G10" s="16"/>
      <c r="H10" s="60"/>
      <c r="I10" s="16"/>
      <c r="J10" s="16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x14ac:dyDescent="0.25">
      <c r="B11" s="6"/>
      <c r="C11" s="15" t="s">
        <v>32</v>
      </c>
      <c r="D11" s="8"/>
      <c r="E11" s="8"/>
      <c r="F11" s="49"/>
      <c r="G11" s="16"/>
      <c r="H11" s="60"/>
      <c r="I11" s="16"/>
      <c r="J11" s="16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x14ac:dyDescent="0.25">
      <c r="B12" s="6"/>
      <c r="C12" s="15"/>
      <c r="D12" s="8"/>
      <c r="E12" s="8"/>
      <c r="F12" s="49"/>
      <c r="G12" s="16"/>
      <c r="H12" s="60"/>
      <c r="I12" s="16"/>
      <c r="J12" s="1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x14ac:dyDescent="0.25">
      <c r="A13" s="7"/>
      <c r="B13" s="19"/>
      <c r="C13" s="20" t="s">
        <v>33</v>
      </c>
      <c r="D13" s="7"/>
      <c r="E13" s="7"/>
      <c r="F13" s="50"/>
      <c r="G13" s="17"/>
      <c r="H13" s="53"/>
      <c r="I13" s="17"/>
      <c r="J13" s="17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240" x14ac:dyDescent="0.25">
      <c r="A14" s="31">
        <v>1</v>
      </c>
      <c r="B14" s="6"/>
      <c r="C14" s="44" t="s">
        <v>36</v>
      </c>
      <c r="D14" s="31">
        <v>4</v>
      </c>
      <c r="E14" s="31" t="s">
        <v>8</v>
      </c>
      <c r="F14" s="51">
        <v>0</v>
      </c>
      <c r="G14" s="32">
        <f>D14*F14</f>
        <v>0</v>
      </c>
      <c r="H14" s="51"/>
      <c r="I14" s="32">
        <f>D14*H14</f>
        <v>0</v>
      </c>
      <c r="J14" s="32">
        <f>G14+I14</f>
        <v>0</v>
      </c>
      <c r="K14" s="2"/>
      <c r="L14" s="2"/>
      <c r="M14" s="2"/>
      <c r="N14" s="46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x14ac:dyDescent="0.25">
      <c r="A15" s="31">
        <v>2</v>
      </c>
      <c r="B15" s="6"/>
      <c r="C15" s="44" t="s">
        <v>37</v>
      </c>
      <c r="D15" s="31">
        <v>15</v>
      </c>
      <c r="E15" s="31" t="s">
        <v>8</v>
      </c>
      <c r="F15" s="51"/>
      <c r="G15" s="32">
        <f t="shared" ref="G15:G19" si="0">D15*F15</f>
        <v>0</v>
      </c>
      <c r="H15" s="51"/>
      <c r="I15" s="32">
        <f t="shared" ref="I15:I19" si="1">D15*H15</f>
        <v>0</v>
      </c>
      <c r="J15" s="32">
        <f t="shared" ref="J15:J19" si="2">G15+I15</f>
        <v>0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x14ac:dyDescent="0.25">
      <c r="A16" s="31">
        <v>3</v>
      </c>
      <c r="B16" s="6"/>
      <c r="C16" s="44" t="s">
        <v>41</v>
      </c>
      <c r="D16" s="31">
        <v>62</v>
      </c>
      <c r="E16" s="31" t="s">
        <v>8</v>
      </c>
      <c r="F16" s="51"/>
      <c r="G16" s="32">
        <f t="shared" si="0"/>
        <v>0</v>
      </c>
      <c r="H16" s="51"/>
      <c r="I16" s="32">
        <f t="shared" si="1"/>
        <v>0</v>
      </c>
      <c r="J16" s="32">
        <f t="shared" si="2"/>
        <v>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x14ac:dyDescent="0.25">
      <c r="A17" s="31">
        <v>4</v>
      </c>
      <c r="B17" s="6"/>
      <c r="C17" s="44" t="s">
        <v>38</v>
      </c>
      <c r="D17" s="31">
        <v>2</v>
      </c>
      <c r="E17" s="31" t="s">
        <v>8</v>
      </c>
      <c r="F17" s="51"/>
      <c r="G17" s="32">
        <f t="shared" si="0"/>
        <v>0</v>
      </c>
      <c r="H17" s="51"/>
      <c r="I17" s="32">
        <f t="shared" si="1"/>
        <v>0</v>
      </c>
      <c r="J17" s="32">
        <f t="shared" si="2"/>
        <v>0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x14ac:dyDescent="0.25">
      <c r="A18" s="31">
        <v>5</v>
      </c>
      <c r="B18" s="6"/>
      <c r="C18" s="44" t="s">
        <v>39</v>
      </c>
      <c r="D18" s="31">
        <v>1</v>
      </c>
      <c r="E18" s="31" t="s">
        <v>8</v>
      </c>
      <c r="F18" s="51"/>
      <c r="G18" s="32">
        <f t="shared" si="0"/>
        <v>0</v>
      </c>
      <c r="H18" s="51"/>
      <c r="I18" s="32">
        <f t="shared" si="1"/>
        <v>0</v>
      </c>
      <c r="J18" s="32">
        <f t="shared" si="2"/>
        <v>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x14ac:dyDescent="0.25">
      <c r="A19" s="31">
        <v>6</v>
      </c>
      <c r="B19" s="6"/>
      <c r="C19" s="44" t="s">
        <v>29</v>
      </c>
      <c r="D19" s="31">
        <v>1</v>
      </c>
      <c r="E19" s="31" t="s">
        <v>12</v>
      </c>
      <c r="F19" s="51"/>
      <c r="G19" s="32">
        <f t="shared" si="0"/>
        <v>0</v>
      </c>
      <c r="H19" s="51"/>
      <c r="I19" s="32">
        <f t="shared" si="1"/>
        <v>0</v>
      </c>
      <c r="J19" s="32">
        <f t="shared" si="2"/>
        <v>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x14ac:dyDescent="0.25">
      <c r="A20" s="31"/>
      <c r="B20" s="6"/>
      <c r="C20" s="18" t="s">
        <v>9</v>
      </c>
      <c r="D20" s="8"/>
      <c r="E20" s="8"/>
      <c r="F20" s="52"/>
      <c r="G20" s="32">
        <f>SUM(G14:G19)</f>
        <v>0</v>
      </c>
      <c r="H20" s="52"/>
      <c r="I20" s="32">
        <f>SUM(I14:I19)</f>
        <v>0</v>
      </c>
      <c r="J20" s="37">
        <f>SUM(J14:J19)</f>
        <v>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x14ac:dyDescent="0.25">
      <c r="A21" s="31"/>
      <c r="B21" s="6"/>
      <c r="C21" s="6"/>
      <c r="D21" s="8"/>
      <c r="E21" s="8"/>
      <c r="F21" s="52"/>
      <c r="G21" s="9"/>
      <c r="H21" s="52"/>
      <c r="I21" s="9"/>
      <c r="J21" s="9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x14ac:dyDescent="0.25">
      <c r="A22" s="10"/>
      <c r="B22" s="19"/>
      <c r="C22" s="20" t="s">
        <v>34</v>
      </c>
      <c r="D22" s="7"/>
      <c r="E22" s="7"/>
      <c r="F22" s="53"/>
      <c r="G22" s="17"/>
      <c r="H22" s="53"/>
      <c r="I22" s="17"/>
      <c r="J22" s="17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ht="30" x14ac:dyDescent="0.25">
      <c r="A23" s="31">
        <v>7</v>
      </c>
      <c r="B23" s="6"/>
      <c r="C23" s="44" t="s">
        <v>40</v>
      </c>
      <c r="D23" s="31">
        <v>870</v>
      </c>
      <c r="E23" s="31" t="s">
        <v>10</v>
      </c>
      <c r="F23" s="51"/>
      <c r="G23" s="32">
        <f>D23*F23</f>
        <v>0</v>
      </c>
      <c r="H23" s="51"/>
      <c r="I23" s="32">
        <f>D23*H23</f>
        <v>0</v>
      </c>
      <c r="J23" s="32">
        <f>G23+I23</f>
        <v>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x14ac:dyDescent="0.25">
      <c r="A24" s="31">
        <v>8</v>
      </c>
      <c r="B24" s="6"/>
      <c r="C24" s="44" t="s">
        <v>45</v>
      </c>
      <c r="D24" s="31">
        <v>40</v>
      </c>
      <c r="E24" s="31" t="s">
        <v>10</v>
      </c>
      <c r="F24" s="51"/>
      <c r="G24" s="32">
        <f t="shared" ref="G24:G28" si="3">D24*F24</f>
        <v>0</v>
      </c>
      <c r="H24" s="51"/>
      <c r="I24" s="32">
        <f t="shared" ref="I24:I28" si="4">D24*H24</f>
        <v>0</v>
      </c>
      <c r="J24" s="32">
        <f t="shared" ref="J24:J28" si="5">G24+I24</f>
        <v>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x14ac:dyDescent="0.25">
      <c r="A25" s="31">
        <v>9</v>
      </c>
      <c r="B25" s="6"/>
      <c r="C25" s="44" t="s">
        <v>47</v>
      </c>
      <c r="D25" s="31">
        <v>200</v>
      </c>
      <c r="E25" s="31" t="s">
        <v>10</v>
      </c>
      <c r="F25" s="51"/>
      <c r="G25" s="32">
        <f t="shared" si="3"/>
        <v>0</v>
      </c>
      <c r="H25" s="51"/>
      <c r="I25" s="32">
        <f t="shared" si="4"/>
        <v>0</v>
      </c>
      <c r="J25" s="32">
        <f t="shared" si="5"/>
        <v>0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x14ac:dyDescent="0.25">
      <c r="A26" s="31">
        <v>10</v>
      </c>
      <c r="B26" s="6"/>
      <c r="C26" s="44" t="s">
        <v>46</v>
      </c>
      <c r="D26" s="31">
        <v>10</v>
      </c>
      <c r="E26" s="31" t="s">
        <v>10</v>
      </c>
      <c r="F26" s="51"/>
      <c r="G26" s="32">
        <f t="shared" si="3"/>
        <v>0</v>
      </c>
      <c r="H26" s="51"/>
      <c r="I26" s="32">
        <f t="shared" si="4"/>
        <v>0</v>
      </c>
      <c r="J26" s="32">
        <f t="shared" si="5"/>
        <v>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ht="30" x14ac:dyDescent="0.25">
      <c r="A27" s="31">
        <v>11</v>
      </c>
      <c r="B27" s="6"/>
      <c r="C27" s="44" t="s">
        <v>42</v>
      </c>
      <c r="D27" s="31">
        <v>21</v>
      </c>
      <c r="E27" s="31" t="s">
        <v>8</v>
      </c>
      <c r="F27" s="51"/>
      <c r="G27" s="32">
        <f t="shared" si="3"/>
        <v>0</v>
      </c>
      <c r="H27" s="51"/>
      <c r="I27" s="32">
        <f t="shared" si="4"/>
        <v>0</v>
      </c>
      <c r="J27" s="32">
        <f t="shared" si="5"/>
        <v>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x14ac:dyDescent="0.25">
      <c r="A28" s="31">
        <v>12</v>
      </c>
      <c r="B28" s="6"/>
      <c r="C28" s="44" t="s">
        <v>29</v>
      </c>
      <c r="D28" s="31">
        <v>1</v>
      </c>
      <c r="E28" s="31" t="s">
        <v>12</v>
      </c>
      <c r="F28" s="51"/>
      <c r="G28" s="32">
        <f t="shared" si="3"/>
        <v>0</v>
      </c>
      <c r="H28" s="51"/>
      <c r="I28" s="32">
        <f t="shared" si="4"/>
        <v>0</v>
      </c>
      <c r="J28" s="32">
        <f t="shared" si="5"/>
        <v>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x14ac:dyDescent="0.25">
      <c r="A29" s="31"/>
      <c r="C29" s="34" t="s">
        <v>11</v>
      </c>
      <c r="D29" s="31"/>
      <c r="E29" s="31"/>
      <c r="F29" s="54"/>
      <c r="G29" s="33">
        <f>SUM(G23:G28)</f>
        <v>0</v>
      </c>
      <c r="H29" s="54"/>
      <c r="I29" s="33">
        <f>SUM(I23:I28)</f>
        <v>0</v>
      </c>
      <c r="J29" s="35">
        <f>SUM(J23:J28)</f>
        <v>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x14ac:dyDescent="0.25">
      <c r="A30" s="31"/>
      <c r="C30" s="30"/>
      <c r="D30" s="8"/>
      <c r="E30" s="8"/>
      <c r="F30" s="52"/>
      <c r="G30" s="9"/>
      <c r="H30" s="52"/>
      <c r="I30" s="9"/>
      <c r="J30" s="9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x14ac:dyDescent="0.25">
      <c r="A31" s="10"/>
      <c r="B31" s="19"/>
      <c r="C31" s="20" t="s">
        <v>35</v>
      </c>
      <c r="D31" s="7"/>
      <c r="E31" s="7"/>
      <c r="F31" s="53"/>
      <c r="G31" s="17"/>
      <c r="H31" s="53"/>
      <c r="I31" s="17"/>
      <c r="J31" s="1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x14ac:dyDescent="0.25">
      <c r="A32" s="31">
        <v>13</v>
      </c>
      <c r="B32" s="6"/>
      <c r="C32" s="44" t="s">
        <v>13</v>
      </c>
      <c r="D32" s="31">
        <v>1</v>
      </c>
      <c r="E32" s="31" t="s">
        <v>12</v>
      </c>
      <c r="F32" s="51"/>
      <c r="G32" s="32">
        <f t="shared" ref="G32:G39" si="6">D32*F32</f>
        <v>0</v>
      </c>
      <c r="H32" s="51"/>
      <c r="I32" s="32">
        <f>D32*H32</f>
        <v>0</v>
      </c>
      <c r="J32" s="32">
        <f t="shared" ref="J32:J39" si="7">G32+I32</f>
        <v>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30" x14ac:dyDescent="0.25">
      <c r="A33" s="31">
        <v>14</v>
      </c>
      <c r="B33" s="6"/>
      <c r="C33" s="44" t="s">
        <v>14</v>
      </c>
      <c r="D33" s="31">
        <v>1</v>
      </c>
      <c r="E33" s="31" t="s">
        <v>12</v>
      </c>
      <c r="F33" s="51"/>
      <c r="G33" s="32">
        <f t="shared" si="6"/>
        <v>0</v>
      </c>
      <c r="H33" s="51"/>
      <c r="I33" s="32">
        <f t="shared" ref="I33:I39" si="8">D33*H33</f>
        <v>0</v>
      </c>
      <c r="J33" s="32">
        <f t="shared" si="7"/>
        <v>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x14ac:dyDescent="0.25">
      <c r="A34" s="31">
        <v>15</v>
      </c>
      <c r="B34" s="6"/>
      <c r="C34" s="44" t="s">
        <v>28</v>
      </c>
      <c r="D34" s="31">
        <v>1</v>
      </c>
      <c r="E34" s="31" t="s">
        <v>12</v>
      </c>
      <c r="F34" s="51"/>
      <c r="G34" s="32">
        <f t="shared" si="6"/>
        <v>0</v>
      </c>
      <c r="H34" s="51"/>
      <c r="I34" s="32">
        <f t="shared" si="8"/>
        <v>0</v>
      </c>
      <c r="J34" s="32">
        <f t="shared" si="7"/>
        <v>0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x14ac:dyDescent="0.25">
      <c r="A35" s="31">
        <v>16</v>
      </c>
      <c r="B35" s="6"/>
      <c r="C35" s="44" t="s">
        <v>15</v>
      </c>
      <c r="D35" s="31">
        <v>1</v>
      </c>
      <c r="E35" s="31" t="s">
        <v>12</v>
      </c>
      <c r="F35" s="51"/>
      <c r="G35" s="32">
        <f t="shared" si="6"/>
        <v>0</v>
      </c>
      <c r="H35" s="51"/>
      <c r="I35" s="32">
        <f t="shared" si="8"/>
        <v>0</v>
      </c>
      <c r="J35" s="32">
        <f t="shared" si="7"/>
        <v>0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x14ac:dyDescent="0.25">
      <c r="A36" s="31">
        <v>17</v>
      </c>
      <c r="B36" s="6"/>
      <c r="C36" s="44" t="s">
        <v>16</v>
      </c>
      <c r="D36" s="31">
        <v>1</v>
      </c>
      <c r="E36" s="31" t="s">
        <v>12</v>
      </c>
      <c r="F36" s="51"/>
      <c r="G36" s="32">
        <f t="shared" si="6"/>
        <v>0</v>
      </c>
      <c r="H36" s="51"/>
      <c r="I36" s="32">
        <f t="shared" si="8"/>
        <v>0</v>
      </c>
      <c r="J36" s="32">
        <f t="shared" si="7"/>
        <v>0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x14ac:dyDescent="0.25">
      <c r="A37" s="31">
        <v>18</v>
      </c>
      <c r="B37" s="6"/>
      <c r="C37" s="44" t="s">
        <v>17</v>
      </c>
      <c r="D37" s="31">
        <v>1</v>
      </c>
      <c r="E37" s="31" t="s">
        <v>12</v>
      </c>
      <c r="F37" s="51"/>
      <c r="G37" s="32">
        <f t="shared" si="6"/>
        <v>0</v>
      </c>
      <c r="H37" s="51"/>
      <c r="I37" s="32">
        <f t="shared" si="8"/>
        <v>0</v>
      </c>
      <c r="J37" s="32">
        <f t="shared" si="7"/>
        <v>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x14ac:dyDescent="0.25">
      <c r="A38" s="31">
        <v>19</v>
      </c>
      <c r="B38" s="6"/>
      <c r="C38" s="44" t="s">
        <v>18</v>
      </c>
      <c r="D38" s="31">
        <v>1</v>
      </c>
      <c r="E38" s="31" t="s">
        <v>12</v>
      </c>
      <c r="F38" s="51"/>
      <c r="G38" s="32">
        <f t="shared" si="6"/>
        <v>0</v>
      </c>
      <c r="H38" s="51"/>
      <c r="I38" s="32">
        <f t="shared" si="8"/>
        <v>0</v>
      </c>
      <c r="J38" s="32">
        <f t="shared" si="7"/>
        <v>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30" x14ac:dyDescent="0.25">
      <c r="A39" s="31">
        <v>20</v>
      </c>
      <c r="B39" s="6"/>
      <c r="C39" s="44" t="s">
        <v>19</v>
      </c>
      <c r="D39" s="31">
        <v>1</v>
      </c>
      <c r="E39" s="31" t="s">
        <v>12</v>
      </c>
      <c r="F39" s="51"/>
      <c r="G39" s="32">
        <f t="shared" si="6"/>
        <v>0</v>
      </c>
      <c r="H39" s="51"/>
      <c r="I39" s="32">
        <f t="shared" si="8"/>
        <v>0</v>
      </c>
      <c r="J39" s="32">
        <f t="shared" si="7"/>
        <v>0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x14ac:dyDescent="0.25">
      <c r="C40" s="34" t="s">
        <v>20</v>
      </c>
      <c r="D40" s="8"/>
      <c r="E40" s="8"/>
      <c r="F40" s="52"/>
      <c r="G40" s="9">
        <f>SUM(G32:G39)</f>
        <v>0</v>
      </c>
      <c r="H40" s="52"/>
      <c r="I40" s="9">
        <f>SUM(I32:I39)</f>
        <v>0</v>
      </c>
      <c r="J40" s="37">
        <f>SUM(J32:J39)</f>
        <v>0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x14ac:dyDescent="0.25">
      <c r="C41" s="28"/>
      <c r="D41" s="8"/>
      <c r="E41" s="8"/>
      <c r="F41" s="52"/>
      <c r="G41" s="9"/>
      <c r="H41" s="52"/>
      <c r="I41" s="9"/>
      <c r="J41" s="29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x14ac:dyDescent="0.25">
      <c r="A42" s="7"/>
      <c r="B42" s="19"/>
      <c r="C42" s="22" t="s">
        <v>21</v>
      </c>
      <c r="D42" s="21"/>
      <c r="E42" s="21"/>
      <c r="F42" s="55"/>
      <c r="G42" s="17"/>
      <c r="H42" s="55"/>
      <c r="I42" s="17"/>
      <c r="J42" s="17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60" x14ac:dyDescent="0.25">
      <c r="A43" s="31">
        <v>21</v>
      </c>
      <c r="B43" s="6"/>
      <c r="C43" s="44" t="s">
        <v>27</v>
      </c>
      <c r="D43" s="31">
        <v>1</v>
      </c>
      <c r="E43" s="31" t="s">
        <v>12</v>
      </c>
      <c r="F43" s="51"/>
      <c r="G43" s="32">
        <f>D43*F43</f>
        <v>0</v>
      </c>
      <c r="H43" s="51"/>
      <c r="I43" s="32">
        <f>D43*H43</f>
        <v>0</v>
      </c>
      <c r="J43" s="32">
        <f>G43+I43</f>
        <v>0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x14ac:dyDescent="0.25">
      <c r="C44" s="18" t="s">
        <v>22</v>
      </c>
      <c r="G44" s="5">
        <f>SUM(G43)</f>
        <v>0</v>
      </c>
      <c r="I44" s="5">
        <f>SUM(I43)</f>
        <v>0</v>
      </c>
      <c r="J44" s="29">
        <f>SUM(J43)</f>
        <v>0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x14ac:dyDescent="0.25">
      <c r="C45" s="18"/>
      <c r="J45" s="29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x14ac:dyDescent="0.25">
      <c r="C46" s="6"/>
      <c r="D46" s="10"/>
      <c r="E46" s="10"/>
      <c r="J46" s="29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x14ac:dyDescent="0.25">
      <c r="A47" s="26"/>
      <c r="B47" s="27"/>
      <c r="C47" s="25" t="s">
        <v>43</v>
      </c>
      <c r="D47" s="23"/>
      <c r="E47" s="23"/>
      <c r="F47" s="56"/>
      <c r="G47" s="38">
        <f>+G44+G40+G29+G20</f>
        <v>0</v>
      </c>
      <c r="H47" s="56"/>
      <c r="I47" s="38">
        <f>+I44+I40+I29+I20</f>
        <v>0</v>
      </c>
      <c r="J47" s="24">
        <f>+J44+J40+J29+J20</f>
        <v>0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x14ac:dyDescent="0.25">
      <c r="B48" s="2"/>
      <c r="C48" s="2"/>
      <c r="D48" s="3"/>
      <c r="E48" s="3"/>
      <c r="F48" s="57"/>
      <c r="G48" s="4"/>
      <c r="H48" s="57"/>
      <c r="I48" s="4"/>
      <c r="J48" s="4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x14ac:dyDescent="0.25">
      <c r="B49" s="2"/>
      <c r="C49" s="2"/>
      <c r="D49" s="3"/>
      <c r="E49" s="3"/>
      <c r="F49" s="57"/>
      <c r="G49" s="4"/>
      <c r="H49" s="57"/>
      <c r="I49" s="4"/>
      <c r="J49" s="4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2:41" x14ac:dyDescent="0.25">
      <c r="B50" s="2"/>
      <c r="C50" s="2"/>
      <c r="D50" s="3"/>
      <c r="E50" s="3"/>
      <c r="F50" s="57"/>
      <c r="G50" s="4"/>
      <c r="H50" s="57"/>
      <c r="I50" s="4"/>
      <c r="J50" s="4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2:41" x14ac:dyDescent="0.25">
      <c r="B51" s="2"/>
      <c r="C51" s="2"/>
      <c r="D51" s="3"/>
      <c r="E51" s="3"/>
      <c r="F51" s="57"/>
      <c r="G51" s="4"/>
      <c r="H51" s="57"/>
      <c r="I51" s="4"/>
      <c r="J51" s="4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2:41" x14ac:dyDescent="0.25">
      <c r="B52" s="2"/>
      <c r="C52" s="2"/>
      <c r="D52" s="3"/>
      <c r="E52" s="3"/>
      <c r="F52" s="57"/>
      <c r="G52" s="39" t="s">
        <v>23</v>
      </c>
      <c r="H52" s="52"/>
      <c r="I52" s="9"/>
      <c r="J52" s="41">
        <f>J47</f>
        <v>0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2:41" x14ac:dyDescent="0.25">
      <c r="B53" s="2"/>
      <c r="C53" s="2"/>
      <c r="D53" s="3"/>
      <c r="E53" s="3"/>
      <c r="F53" s="46"/>
      <c r="G53" s="9" t="s">
        <v>44</v>
      </c>
      <c r="H53" s="52"/>
      <c r="I53" s="9"/>
      <c r="J53" s="40">
        <f>(J47*(12/100))</f>
        <v>0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2:41" x14ac:dyDescent="0.25">
      <c r="B54" s="2"/>
      <c r="C54" s="2"/>
      <c r="D54" s="3"/>
      <c r="E54" s="3"/>
      <c r="F54" s="46"/>
      <c r="G54" s="42" t="s">
        <v>24</v>
      </c>
      <c r="J54" s="43">
        <f>J52+J53</f>
        <v>0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2:41" x14ac:dyDescent="0.25">
      <c r="B55" s="2"/>
      <c r="C55" s="2"/>
      <c r="D55" s="3"/>
      <c r="E55" s="3"/>
      <c r="F55" s="46"/>
      <c r="G55" s="4"/>
      <c r="H55" s="57"/>
      <c r="I55" s="4"/>
      <c r="J55" s="4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</sheetData>
  <sheetProtection algorithmName="SHA-512" hashValue="G1+QsQ89r68AeODoybH4rnfBABSb6u0wLslx5XgrxAaiQ2297+GRI/KEgLg/l6EWTkKH9r9Zx1GjPwK3pClEyA==" saltValue="SKcVfD9kLw/liO8xUoNtCw==" spinCount="100000" sheet="1" objects="1" scenarios="1"/>
  <pageMargins left="0.7" right="0.7" top="0.78740157499999996" bottom="0.78740157499999996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466b376-fd67-4374-a541-f19030b55cd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1D3FAF22E2774EB5A65C6FF0F56B45" ma:contentTypeVersion="15" ma:contentTypeDescription="Vytvoří nový dokument" ma:contentTypeScope="" ma:versionID="449788cb25742d835647e531d6c24f92">
  <xsd:schema xmlns:xsd="http://www.w3.org/2001/XMLSchema" xmlns:xs="http://www.w3.org/2001/XMLSchema" xmlns:p="http://schemas.microsoft.com/office/2006/metadata/properties" xmlns:ns3="4466b376-fd67-4374-a541-f19030b55cdb" xmlns:ns4="994db475-a306-4d73-9ad3-211fea7c6f65" targetNamespace="http://schemas.microsoft.com/office/2006/metadata/properties" ma:root="true" ma:fieldsID="4ddd09a558baca4b251bb82129edbee8" ns3:_="" ns4:_="">
    <xsd:import namespace="4466b376-fd67-4374-a541-f19030b55cdb"/>
    <xsd:import namespace="994db475-a306-4d73-9ad3-211fea7c6f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6b376-fd67-4374-a541-f19030b55c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db475-a306-4d73-9ad3-211fea7c6f6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20D8DA-E6B6-4857-B49D-619F295E82FD}">
  <ds:schemaRefs>
    <ds:schemaRef ds:uri="http://purl.org/dc/elements/1.1/"/>
    <ds:schemaRef ds:uri="http://schemas.microsoft.com/office/2006/metadata/properties"/>
    <ds:schemaRef ds:uri="4466b376-fd67-4374-a541-f19030b55cdb"/>
    <ds:schemaRef ds:uri="http://purl.org/dc/terms/"/>
    <ds:schemaRef ds:uri="http://schemas.openxmlformats.org/package/2006/metadata/core-properties"/>
    <ds:schemaRef ds:uri="994db475-a306-4d73-9ad3-211fea7c6f65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FCA857D-669F-4D46-BEF5-BB0BAD6415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6b376-fd67-4374-a541-f19030b55cdb"/>
    <ds:schemaRef ds:uri="994db475-a306-4d73-9ad3-211fea7c6f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884B8B-E9E3-4B93-B7EE-9739412D69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Jeřábek</dc:creator>
  <cp:lastModifiedBy>a</cp:lastModifiedBy>
  <cp:revision/>
  <cp:lastPrinted>2024-06-23T18:01:23Z</cp:lastPrinted>
  <dcterms:created xsi:type="dcterms:W3CDTF">2021-04-22T16:24:16Z</dcterms:created>
  <dcterms:modified xsi:type="dcterms:W3CDTF">2024-11-04T15:30:02Z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0x010100421D3FAF22E2774EB5A65C6FF0F56B45</vt:lpwstr>
  </property>
</Properties>
</file>