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edláčková_2024 AKTUÁLNÍ\21_365 Propad UL_01_2024_revize_SO\RO_VV_22.8.2024\"/>
    </mc:Choice>
  </mc:AlternateContent>
  <bookViews>
    <workbookView xWindow="0" yWindow="0" windowWidth="0" windowHeight="0"/>
  </bookViews>
  <sheets>
    <sheet name="Rekapitulace stavby" sheetId="1" r:id="rId1"/>
    <sheet name="SO 01 - Reko zakryté část..." sheetId="2" r:id="rId2"/>
    <sheet name="SO 01.1 - Dočasné dopravn..." sheetId="3" r:id="rId3"/>
    <sheet name="SO 101 - Obnova zámkové d..." sheetId="4" r:id="rId4"/>
    <sheet name="SO 401 - Stranová překlád..." sheetId="5" r:id="rId5"/>
    <sheet name="SO 501 - Přeložka plynovo..." sheetId="6" r:id="rId6"/>
    <sheet name="VON - Vedlejší a ostatní 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01 - Reko zakryté část...'!$C$94:$K$408</definedName>
    <definedName name="_xlnm.Print_Area" localSheetId="1">'SO 01 - Reko zakryté část...'!$C$4:$J$39,'SO 01 - Reko zakryté část...'!$C$45:$J$76,'SO 01 - Reko zakryté část...'!$C$82:$K$408</definedName>
    <definedName name="_xlnm.Print_Titles" localSheetId="1">'SO 01 - Reko zakryté část...'!$94:$94</definedName>
    <definedName name="_xlnm._FilterDatabase" localSheetId="2" hidden="1">'SO 01.1 - Dočasné dopravn...'!$C$82:$K$160</definedName>
    <definedName name="_xlnm.Print_Area" localSheetId="2">'SO 01.1 - Dočasné dopravn...'!$C$4:$J$39,'SO 01.1 - Dočasné dopravn...'!$C$45:$J$64,'SO 01.1 - Dočasné dopravn...'!$C$70:$K$160</definedName>
    <definedName name="_xlnm.Print_Titles" localSheetId="2">'SO 01.1 - Dočasné dopravn...'!$82:$82</definedName>
    <definedName name="_xlnm._FilterDatabase" localSheetId="3" hidden="1">'SO 101 - Obnova zámkové d...'!$C$84:$K$142</definedName>
    <definedName name="_xlnm.Print_Area" localSheetId="3">'SO 101 - Obnova zámkové d...'!$C$4:$J$39,'SO 101 - Obnova zámkové d...'!$C$45:$J$66,'SO 101 - Obnova zámkové d...'!$C$72:$K$142</definedName>
    <definedName name="_xlnm.Print_Titles" localSheetId="3">'SO 101 - Obnova zámkové d...'!$84:$84</definedName>
    <definedName name="_xlnm._FilterDatabase" localSheetId="4" hidden="1">'SO 401 - Stranová překlád...'!$C$82:$K$104</definedName>
    <definedName name="_xlnm.Print_Area" localSheetId="4">'SO 401 - Stranová překlád...'!$C$4:$J$39,'SO 401 - Stranová překlád...'!$C$45:$J$64,'SO 401 - Stranová překlád...'!$C$70:$K$104</definedName>
    <definedName name="_xlnm.Print_Titles" localSheetId="4">'SO 401 - Stranová překlád...'!$82:$82</definedName>
    <definedName name="_xlnm._FilterDatabase" localSheetId="5" hidden="1">'SO 501 - Přeložka plynovo...'!$C$82:$K$193</definedName>
    <definedName name="_xlnm.Print_Area" localSheetId="5">'SO 501 - Přeložka plynovo...'!$C$4:$J$39,'SO 501 - Přeložka plynovo...'!$C$45:$J$64,'SO 501 - Přeložka plynovo...'!$C$70:$K$193</definedName>
    <definedName name="_xlnm.Print_Titles" localSheetId="5">'SO 501 - Přeložka plynovo...'!$82:$82</definedName>
    <definedName name="_xlnm._FilterDatabase" localSheetId="6" hidden="1">'VON - Vedlejší a ostatní ...'!$C$82:$K$120</definedName>
    <definedName name="_xlnm.Print_Area" localSheetId="6">'VON - Vedlejší a ostatní ...'!$C$4:$J$39,'VON - Vedlejší a ostatní ...'!$C$45:$J$64,'VON - Vedlejší a ostatní ...'!$C$70:$K$120</definedName>
    <definedName name="_xlnm.Print_Titles" localSheetId="6">'VON - Vedlejší a ostatní ...'!$82:$82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17"/>
  <c r="BH117"/>
  <c r="BG117"/>
  <c r="BF117"/>
  <c r="T117"/>
  <c r="T111"/>
  <c r="R117"/>
  <c r="R111"/>
  <c r="P117"/>
  <c r="P111"/>
  <c r="BI112"/>
  <c r="BH112"/>
  <c r="BG112"/>
  <c r="BF112"/>
  <c r="T112"/>
  <c r="R112"/>
  <c r="P112"/>
  <c r="BI109"/>
  <c r="BH109"/>
  <c r="BG109"/>
  <c r="BF109"/>
  <c r="T109"/>
  <c r="T108"/>
  <c r="R109"/>
  <c r="R108"/>
  <c r="P109"/>
  <c r="P108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52"/>
  <c r="E7"/>
  <c r="E73"/>
  <c i="6" r="J37"/>
  <c r="J36"/>
  <c i="1" r="AY59"/>
  <c i="6" r="J35"/>
  <c i="1" r="AX59"/>
  <c i="6"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F79"/>
  <c r="F77"/>
  <c r="E75"/>
  <c r="J54"/>
  <c r="F54"/>
  <c r="F52"/>
  <c r="E50"/>
  <c r="J24"/>
  <c r="E24"/>
  <c r="J55"/>
  <c r="J23"/>
  <c r="J18"/>
  <c r="E18"/>
  <c r="F80"/>
  <c r="J17"/>
  <c r="J12"/>
  <c r="J52"/>
  <c r="E7"/>
  <c r="E73"/>
  <c i="5" r="J37"/>
  <c r="J36"/>
  <c i="1" r="AY58"/>
  <c i="5" r="J35"/>
  <c i="1" r="AX58"/>
  <c i="5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55"/>
  <c r="J17"/>
  <c r="J12"/>
  <c r="J77"/>
  <c r="E7"/>
  <c r="E73"/>
  <c i="4" r="J37"/>
  <c r="J36"/>
  <c i="1" r="AY57"/>
  <c i="4" r="J35"/>
  <c i="1" r="AX57"/>
  <c i="4" r="BI141"/>
  <c r="BH141"/>
  <c r="BG141"/>
  <c r="BF141"/>
  <c r="T141"/>
  <c r="T140"/>
  <c r="R141"/>
  <c r="R140"/>
  <c r="P141"/>
  <c r="P140"/>
  <c r="BI135"/>
  <c r="BH135"/>
  <c r="BG135"/>
  <c r="BF135"/>
  <c r="T135"/>
  <c r="R135"/>
  <c r="P135"/>
  <c r="BI132"/>
  <c r="BH132"/>
  <c r="BG132"/>
  <c r="BF132"/>
  <c r="T132"/>
  <c r="R132"/>
  <c r="P132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3" r="J37"/>
  <c r="J36"/>
  <c i="1" r="AY56"/>
  <c i="3" r="J35"/>
  <c i="1" r="AX56"/>
  <c i="3"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" r="J37"/>
  <c r="J36"/>
  <c i="1" r="AY55"/>
  <c i="2" r="J35"/>
  <c i="1" r="AX55"/>
  <c i="2"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1"/>
  <c r="BH381"/>
  <c r="BG381"/>
  <c r="BF381"/>
  <c r="T381"/>
  <c r="R381"/>
  <c r="P381"/>
  <c r="BI377"/>
  <c r="BH377"/>
  <c r="BG377"/>
  <c r="BF377"/>
  <c r="T377"/>
  <c r="T376"/>
  <c r="R377"/>
  <c r="R376"/>
  <c r="P377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1"/>
  <c r="BH351"/>
  <c r="BG351"/>
  <c r="BF351"/>
  <c r="T351"/>
  <c r="R351"/>
  <c r="P351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T289"/>
  <c r="R290"/>
  <c r="R289"/>
  <c r="P290"/>
  <c r="P289"/>
  <c r="BI283"/>
  <c r="BH283"/>
  <c r="BG283"/>
  <c r="BF283"/>
  <c r="T283"/>
  <c r="T282"/>
  <c r="R283"/>
  <c r="R282"/>
  <c r="P283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66"/>
  <c r="BH166"/>
  <c r="BG166"/>
  <c r="BF166"/>
  <c r="T166"/>
  <c r="R166"/>
  <c r="P166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43"/>
  <c r="BH143"/>
  <c r="BG143"/>
  <c r="BF143"/>
  <c r="T143"/>
  <c r="R143"/>
  <c r="P143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52"/>
  <c r="E7"/>
  <c r="E85"/>
  <c i="1" r="L50"/>
  <c r="AM50"/>
  <c r="AM49"/>
  <c r="L49"/>
  <c r="AM47"/>
  <c r="L47"/>
  <c r="L45"/>
  <c r="L44"/>
  <c i="2" r="BK335"/>
  <c r="BK342"/>
  <c i="4" r="J141"/>
  <c i="6" r="BK172"/>
  <c r="BK108"/>
  <c i="3" r="J104"/>
  <c i="6" r="BK100"/>
  <c r="J109"/>
  <c i="2" r="J370"/>
  <c r="BK401"/>
  <c i="4" r="J97"/>
  <c i="6" r="J150"/>
  <c i="2" r="BK275"/>
  <c r="J388"/>
  <c i="5" r="BK87"/>
  <c i="6" r="J177"/>
  <c i="2" r="J111"/>
  <c r="BK311"/>
  <c i="5" r="BK86"/>
  <c i="6" r="BK169"/>
  <c i="2" r="J113"/>
  <c r="BK127"/>
  <c i="6" r="BK98"/>
  <c i="7" r="BK109"/>
  <c i="2" r="J408"/>
  <c i="3" r="J92"/>
  <c i="6" r="J165"/>
  <c r="J183"/>
  <c i="2" r="BK301"/>
  <c i="5" r="BK96"/>
  <c i="6" r="BK148"/>
  <c i="2" r="J234"/>
  <c r="J201"/>
  <c i="5" r="BK93"/>
  <c i="6" r="BK121"/>
  <c i="3" r="J96"/>
  <c i="6" r="BK156"/>
  <c i="2" r="J257"/>
  <c r="J386"/>
  <c i="5" r="J90"/>
  <c i="6" r="J119"/>
  <c r="BK179"/>
  <c i="2" r="BK313"/>
  <c r="BK307"/>
  <c i="6" r="BK176"/>
  <c r="BK170"/>
  <c i="7" r="J109"/>
  <c i="2" r="BK278"/>
  <c r="BK393"/>
  <c i="5" r="BK88"/>
  <c i="6" r="J191"/>
  <c i="2" r="J339"/>
  <c r="BK123"/>
  <c i="6" r="BK158"/>
  <c r="BK115"/>
  <c i="2" r="BK272"/>
  <c i="3" r="BK136"/>
  <c i="5" r="BK103"/>
  <c i="6" r="BK127"/>
  <c i="2" r="BK373"/>
  <c r="BK321"/>
  <c i="6" r="J159"/>
  <c r="J189"/>
  <c i="2" r="BK120"/>
  <c r="J320"/>
  <c i="5" r="J88"/>
  <c i="6" r="J100"/>
  <c i="7" r="J90"/>
  <c i="3" r="J152"/>
  <c i="6" r="BK129"/>
  <c i="7" r="BK112"/>
  <c i="4" r="J116"/>
  <c i="6" r="J158"/>
  <c i="2" r="J244"/>
  <c i="3" r="J155"/>
  <c i="6" r="BK106"/>
  <c i="7" r="BK117"/>
  <c i="2" r="BK381"/>
  <c r="BK176"/>
  <c i="6" r="BK188"/>
  <c r="J105"/>
  <c i="2" r="J377"/>
  <c i="3" r="BK150"/>
  <c i="6" r="BK96"/>
  <c r="BK168"/>
  <c i="2" r="J396"/>
  <c i="5" r="J94"/>
  <c i="6" r="BK116"/>
  <c i="2" r="J305"/>
  <c r="J321"/>
  <c i="3" r="BK86"/>
  <c i="6" r="BK163"/>
  <c i="2" r="J313"/>
  <c i="3" r="BK122"/>
  <c i="6" r="J136"/>
  <c i="7" r="BK92"/>
  <c i="2" r="J351"/>
  <c i="4" r="J88"/>
  <c i="6" r="BK131"/>
  <c i="2" r="J311"/>
  <c i="3" r="BK119"/>
  <c i="6" r="J192"/>
  <c i="7" r="J98"/>
  <c i="2" r="BK157"/>
  <c i="3" r="J99"/>
  <c i="6" r="BK173"/>
  <c i="2" r="J127"/>
  <c r="J283"/>
  <c i="6" r="J134"/>
  <c i="2" r="J373"/>
  <c i="3" r="J136"/>
  <c i="6" r="BK185"/>
  <c r="J107"/>
  <c i="2" r="J331"/>
  <c i="3" r="J147"/>
  <c i="6" r="J127"/>
  <c r="BK93"/>
  <c i="2" r="BK231"/>
  <c r="BK113"/>
  <c i="6" r="J172"/>
  <c i="7" r="J100"/>
  <c i="2" r="J272"/>
  <c i="1" r="AS54"/>
  <c i="7" r="J103"/>
  <c i="2" r="BK131"/>
  <c r="BK211"/>
  <c i="5" r="BK94"/>
  <c i="6" r="BK136"/>
  <c i="2" r="BK295"/>
  <c r="J259"/>
  <c i="3" r="BK125"/>
  <c i="6" r="BK147"/>
  <c i="7" r="J94"/>
  <c i="2" r="J143"/>
  <c i="4" r="BK93"/>
  <c i="6" r="BK174"/>
  <c r="BK126"/>
  <c i="2" r="BK193"/>
  <c i="4" r="J90"/>
  <c i="6" r="BK171"/>
  <c i="2" r="J157"/>
  <c i="3" r="BK104"/>
  <c i="5" r="J102"/>
  <c i="6" r="J126"/>
  <c i="2" r="J123"/>
  <c r="BK268"/>
  <c i="5" r="J89"/>
  <c i="6" r="BK134"/>
  <c i="2" r="J346"/>
  <c i="4" r="BK122"/>
  <c i="6" r="J154"/>
  <c i="2" r="J103"/>
  <c i="3" r="J142"/>
  <c i="6" r="J144"/>
  <c i="2" r="J107"/>
  <c r="BK399"/>
  <c i="4" r="J122"/>
  <c i="6" r="J148"/>
  <c i="2" r="J275"/>
  <c i="3" r="J94"/>
  <c i="6" r="J163"/>
  <c i="2" r="J166"/>
  <c r="J236"/>
  <c i="3" r="BK159"/>
  <c i="6" r="BK193"/>
  <c i="7" r="BK103"/>
  <c i="2" r="J187"/>
  <c r="BK223"/>
  <c i="3" r="BK96"/>
  <c i="6" r="J171"/>
  <c i="2" r="BK367"/>
  <c r="BK364"/>
  <c i="4" r="BK103"/>
  <c i="6" r="BK177"/>
  <c i="2" r="BK257"/>
  <c i="3" r="J119"/>
  <c i="6" r="BK117"/>
  <c i="2" r="J268"/>
  <c r="BK227"/>
  <c i="6" r="J95"/>
  <c r="BK191"/>
  <c i="2" r="BK220"/>
  <c r="J182"/>
  <c i="4" r="BK132"/>
  <c i="6" r="J132"/>
  <c i="2" r="J295"/>
  <c r="BK236"/>
  <c i="4" r="BK88"/>
  <c i="6" r="J179"/>
  <c i="2" r="J120"/>
  <c i="3" r="BK94"/>
  <c i="6" r="BK109"/>
  <c i="2" r="J367"/>
  <c i="4" r="J135"/>
  <c i="6" r="J108"/>
  <c i="2" r="J301"/>
  <c r="BK154"/>
  <c r="J180"/>
  <c i="6" r="BK175"/>
  <c r="J175"/>
  <c r="BK184"/>
  <c i="2" r="BK290"/>
  <c i="3" r="J125"/>
  <c i="6" r="J184"/>
  <c i="2" r="J252"/>
  <c r="BK283"/>
  <c i="6" r="BK186"/>
  <c i="7" r="J117"/>
  <c i="2" r="J151"/>
  <c i="5" r="J104"/>
  <c i="6" r="BK89"/>
  <c i="2" r="J118"/>
  <c i="3" r="BK92"/>
  <c i="6" r="BK87"/>
  <c i="7" r="BK98"/>
  <c i="2" r="BK213"/>
  <c i="4" r="BK116"/>
  <c i="6" r="BK161"/>
  <c r="J103"/>
  <c i="2" r="BK370"/>
  <c i="3" r="BK99"/>
  <c i="6" r="BK144"/>
  <c r="BK125"/>
  <c i="2" r="BK252"/>
  <c r="J131"/>
  <c i="6" r="BK165"/>
  <c r="J188"/>
  <c i="2" r="BK247"/>
  <c i="4" r="BK97"/>
  <c i="6" r="BK101"/>
  <c i="7" r="BK86"/>
  <c i="2" r="BK361"/>
  <c i="4" r="J113"/>
  <c i="7" r="BK94"/>
  <c i="2" r="BK357"/>
  <c i="3" r="BK112"/>
  <c i="5" r="J95"/>
  <c i="2" r="J263"/>
  <c r="J196"/>
  <c r="BK189"/>
  <c i="5" r="J87"/>
  <c i="6" r="J168"/>
  <c r="J115"/>
  <c i="2" r="BK234"/>
  <c i="4" r="BK90"/>
  <c i="6" r="BK152"/>
  <c i="7" r="J92"/>
  <c i="2" r="BK242"/>
  <c i="5" r="BK92"/>
  <c i="6" r="J93"/>
  <c i="2" r="BK201"/>
  <c i="3" r="J131"/>
  <c i="6" r="J142"/>
  <c r="BK192"/>
  <c r="BK182"/>
  <c i="2" r="J108"/>
  <c i="5" r="BK102"/>
  <c i="2" r="J178"/>
  <c i="3" r="J86"/>
  <c i="6" r="BK138"/>
  <c i="2" r="J144"/>
  <c r="J136"/>
  <c i="5" r="BK95"/>
  <c i="6" r="J193"/>
  <c i="2" r="BK339"/>
  <c r="J405"/>
  <c i="5" r="J98"/>
  <c i="6" r="J161"/>
  <c i="2" r="BK107"/>
  <c r="J208"/>
  <c i="6" r="J156"/>
  <c r="J131"/>
  <c i="2" r="BK326"/>
  <c i="3" r="BK102"/>
  <c i="6" r="BK151"/>
  <c r="BK154"/>
  <c i="2" r="BK180"/>
  <c i="5" r="BK89"/>
  <c i="6" r="J85"/>
  <c i="2" r="BK407"/>
  <c i="5" r="J103"/>
  <c i="2" r="BK388"/>
  <c r="J401"/>
  <c i="4" r="BK105"/>
  <c i="6" r="J187"/>
  <c i="2" r="BK259"/>
  <c i="4" r="BK113"/>
  <c i="3" r="BK131"/>
  <c i="5" r="BK90"/>
  <c i="6" r="J123"/>
  <c i="2" r="J98"/>
  <c i="5" r="BK101"/>
  <c i="6" r="J91"/>
  <c i="3" r="J159"/>
  <c i="6" r="BK95"/>
  <c r="BK119"/>
  <c i="2" r="BK136"/>
  <c i="4" r="BK110"/>
  <c i="6" r="BK167"/>
  <c i="2" r="BK166"/>
  <c r="J242"/>
  <c r="BK263"/>
  <c i="3" r="BK142"/>
  <c i="6" r="J176"/>
  <c i="2" r="BK386"/>
  <c r="BK111"/>
  <c i="3" r="J116"/>
  <c i="6" r="BK107"/>
  <c i="2" r="J193"/>
  <c r="J357"/>
  <c i="4" r="J103"/>
  <c i="6" r="BK150"/>
  <c i="2" r="J381"/>
  <c r="J227"/>
  <c i="5" r="J86"/>
  <c i="6" r="BK166"/>
  <c i="2" r="BK323"/>
  <c r="J189"/>
  <c r="J258"/>
  <c i="5" r="BK99"/>
  <c i="6" r="BK183"/>
  <c r="J117"/>
  <c i="2" r="BK320"/>
  <c r="J407"/>
  <c i="5" r="BK104"/>
  <c i="6" r="BK140"/>
  <c i="2" r="J298"/>
  <c r="J399"/>
  <c i="4" r="BK99"/>
  <c i="6" r="BK91"/>
  <c i="2" r="J393"/>
  <c i="5" r="BK100"/>
  <c i="6" r="BK111"/>
  <c i="2" r="BK208"/>
  <c i="3" r="J112"/>
  <c i="5" r="J100"/>
  <c i="6" r="BK114"/>
  <c i="2" r="BK196"/>
  <c r="BK331"/>
  <c i="4" r="BK141"/>
  <c i="6" r="J146"/>
  <c i="2" r="BK258"/>
  <c r="BK391"/>
  <c i="6" r="BK157"/>
  <c r="J186"/>
  <c r="BK187"/>
  <c i="2" r="BK408"/>
  <c i="6" r="J98"/>
  <c i="2" r="J115"/>
  <c i="3" r="J102"/>
  <c i="6" r="J96"/>
  <c i="2" r="BK298"/>
  <c r="BK305"/>
  <c i="5" r="J92"/>
  <c i="7" r="J86"/>
  <c i="2" r="J361"/>
  <c i="3" r="BK139"/>
  <c i="6" r="J173"/>
  <c i="2" r="BK218"/>
  <c i="3" r="J127"/>
  <c i="6" r="J106"/>
  <c i="7" r="BK100"/>
  <c i="2" r="BK103"/>
  <c i="3" r="J150"/>
  <c i="6" r="BK160"/>
  <c i="2" r="J176"/>
  <c r="BK160"/>
  <c i="5" r="BK98"/>
  <c i="6" r="J140"/>
  <c i="2" r="J364"/>
  <c i="3" r="J122"/>
  <c i="6" r="J174"/>
  <c r="J116"/>
  <c i="2" r="BK351"/>
  <c r="J342"/>
  <c r="J290"/>
  <c i="6" r="J160"/>
  <c r="J87"/>
  <c i="2" r="BK108"/>
  <c r="J160"/>
  <c i="3" r="J108"/>
  <c i="6" r="J182"/>
  <c i="7" r="J112"/>
  <c i="2" r="BK144"/>
  <c r="J218"/>
  <c i="6" r="J111"/>
  <c r="J138"/>
  <c i="2" r="J213"/>
  <c i="3" r="J139"/>
  <c i="5" r="J99"/>
  <c i="6" r="J166"/>
  <c i="2" r="BK244"/>
  <c r="BK115"/>
  <c i="4" r="J99"/>
  <c i="6" r="J114"/>
  <c i="2" r="BK184"/>
  <c i="3" r="BK127"/>
  <c i="6" r="J151"/>
  <c i="2" r="J335"/>
  <c r="BK396"/>
  <c i="3" r="J89"/>
  <c i="6" r="BK155"/>
  <c r="BK85"/>
  <c i="2" r="BK266"/>
  <c r="J391"/>
  <c i="3" r="BK89"/>
  <c i="6" r="BK159"/>
  <c r="BK189"/>
  <c i="2" r="BK118"/>
  <c i="4" r="J110"/>
  <c i="6" r="BK146"/>
  <c i="2" r="J307"/>
  <c i="3" r="BK108"/>
  <c i="6" r="J89"/>
  <c i="2" r="BK182"/>
  <c r="J184"/>
  <c i="5" r="J101"/>
  <c i="6" r="J185"/>
  <c i="2" r="J220"/>
  <c r="BK317"/>
  <c i="4" r="J93"/>
  <c i="6" r="BK103"/>
  <c i="2" r="BK143"/>
  <c r="BK178"/>
  <c i="5" r="J93"/>
  <c i="6" r="J152"/>
  <c i="2" r="J326"/>
  <c r="BK98"/>
  <c i="3" r="BK155"/>
  <c i="6" r="J170"/>
  <c r="J125"/>
  <c i="4" r="J132"/>
  <c i="6" r="J155"/>
  <c i="2" r="J247"/>
  <c r="J278"/>
  <c i="5" r="J96"/>
  <c i="6" r="BK123"/>
  <c i="2" r="BK187"/>
  <c i="3" r="BK116"/>
  <c i="6" r="J129"/>
  <c i="7" r="BK90"/>
  <c i="2" r="BK405"/>
  <c i="3" r="BK152"/>
  <c i="6" r="J101"/>
  <c r="J169"/>
  <c i="2" r="BK346"/>
  <c r="J154"/>
  <c i="6" r="J167"/>
  <c r="BK142"/>
  <c i="2" r="J211"/>
  <c r="J231"/>
  <c r="J266"/>
  <c i="4" r="BK135"/>
  <c i="6" r="J121"/>
  <c i="2" r="J317"/>
  <c r="J223"/>
  <c i="3" r="BK147"/>
  <c i="6" r="BK132"/>
  <c r="BK149"/>
  <c i="2" r="BK151"/>
  <c i="4" r="J105"/>
  <c i="6" r="J157"/>
  <c i="2" r="BK377"/>
  <c r="J323"/>
  <c i="6" r="J149"/>
  <c r="BK105"/>
  <c r="J147"/>
  <c i="2" l="1" r="BK97"/>
  <c r="T175"/>
  <c i="4" r="T109"/>
  <c i="5" r="T97"/>
  <c i="2" r="BK175"/>
  <c r="J175"/>
  <c r="J62"/>
  <c r="R262"/>
  <c r="P345"/>
  <c r="BK395"/>
  <c r="J395"/>
  <c r="J73"/>
  <c i="4" r="BK96"/>
  <c r="J96"/>
  <c r="J62"/>
  <c r="T102"/>
  <c i="5" r="R85"/>
  <c i="6" r="P84"/>
  <c r="P181"/>
  <c i="2" r="R175"/>
  <c r="BK322"/>
  <c r="J322"/>
  <c r="J68"/>
  <c r="P380"/>
  <c i="3" r="BK91"/>
  <c r="J91"/>
  <c r="J62"/>
  <c i="6" r="T113"/>
  <c i="3" r="P85"/>
  <c i="4" r="P109"/>
  <c i="5" r="BK91"/>
  <c r="J91"/>
  <c r="J62"/>
  <c i="6" r="BK113"/>
  <c r="J113"/>
  <c r="J61"/>
  <c r="T181"/>
  <c i="2" r="BK200"/>
  <c r="J200"/>
  <c r="J63"/>
  <c r="T294"/>
  <c r="BK380"/>
  <c r="J380"/>
  <c r="J72"/>
  <c r="T404"/>
  <c r="T403"/>
  <c i="3" r="T91"/>
  <c i="4" r="BK87"/>
  <c r="J87"/>
  <c r="J61"/>
  <c r="T96"/>
  <c i="5" r="T85"/>
  <c i="6" r="R84"/>
  <c r="BK181"/>
  <c r="J181"/>
  <c r="J63"/>
  <c i="2" r="P200"/>
  <c r="R294"/>
  <c r="T380"/>
  <c i="3" r="BK85"/>
  <c r="J85"/>
  <c r="J61"/>
  <c i="4" r="R109"/>
  <c i="5" r="R91"/>
  <c i="6" r="T145"/>
  <c i="2" r="P175"/>
  <c r="BK294"/>
  <c r="J294"/>
  <c r="J67"/>
  <c r="T345"/>
  <c r="P395"/>
  <c i="4" r="P87"/>
  <c r="R96"/>
  <c i="5" r="P97"/>
  <c i="6" r="P145"/>
  <c i="7" r="R85"/>
  <c r="R84"/>
  <c r="R83"/>
  <c i="2" r="R200"/>
  <c r="R322"/>
  <c r="P404"/>
  <c r="P403"/>
  <c i="3" r="R91"/>
  <c i="4" r="R87"/>
  <c r="BK102"/>
  <c r="J102"/>
  <c r="J63"/>
  <c i="5" r="P91"/>
  <c i="6" r="BK84"/>
  <c r="R145"/>
  <c i="2" r="T200"/>
  <c r="P294"/>
  <c r="R345"/>
  <c r="R395"/>
  <c i="3" r="T85"/>
  <c r="T84"/>
  <c r="T83"/>
  <c i="4" r="P96"/>
  <c i="5" r="BK97"/>
  <c r="J97"/>
  <c r="J63"/>
  <c i="6" r="BK145"/>
  <c r="J145"/>
  <c r="J62"/>
  <c i="7" r="BK85"/>
  <c r="J85"/>
  <c r="J61"/>
  <c i="2" r="T97"/>
  <c r="T96"/>
  <c r="T262"/>
  <c r="P322"/>
  <c r="R380"/>
  <c r="R379"/>
  <c r="R404"/>
  <c r="R403"/>
  <c i="3" r="P91"/>
  <c i="4" r="P102"/>
  <c i="5" r="T91"/>
  <c i="6" r="P113"/>
  <c i="7" r="T85"/>
  <c r="T84"/>
  <c r="T83"/>
  <c i="2" r="P97"/>
  <c r="P96"/>
  <c r="BK262"/>
  <c r="J262"/>
  <c r="J64"/>
  <c r="T322"/>
  <c r="T395"/>
  <c i="4" r="BK109"/>
  <c r="J109"/>
  <c r="J64"/>
  <c i="5" r="BK85"/>
  <c r="BK84"/>
  <c r="BK83"/>
  <c r="J83"/>
  <c r="R97"/>
  <c i="6" r="T84"/>
  <c r="T83"/>
  <c r="R181"/>
  <c i="2" r="R97"/>
  <c r="R96"/>
  <c r="R95"/>
  <c r="P262"/>
  <c r="BK345"/>
  <c r="J345"/>
  <c r="J69"/>
  <c r="BK404"/>
  <c r="BK403"/>
  <c r="J403"/>
  <c r="J74"/>
  <c i="3" r="R85"/>
  <c r="R84"/>
  <c r="R83"/>
  <c i="4" r="T87"/>
  <c r="T86"/>
  <c r="T85"/>
  <c r="R102"/>
  <c i="5" r="P85"/>
  <c r="P84"/>
  <c r="P83"/>
  <c i="1" r="AU58"/>
  <c i="6" r="R113"/>
  <c i="7" r="P85"/>
  <c r="P84"/>
  <c r="P83"/>
  <c i="1" r="AU60"/>
  <c i="3" r="BK158"/>
  <c r="J158"/>
  <c r="J63"/>
  <c i="2" r="BK282"/>
  <c r="J282"/>
  <c r="J65"/>
  <c i="4" r="BK140"/>
  <c r="J140"/>
  <c r="J65"/>
  <c i="2" r="BK376"/>
  <c r="J376"/>
  <c r="J70"/>
  <c i="7" r="BK108"/>
  <c r="J108"/>
  <c r="J62"/>
  <c i="2" r="BK289"/>
  <c r="J289"/>
  <c r="J66"/>
  <c i="7" r="BK111"/>
  <c r="J111"/>
  <c r="J63"/>
  <c r="J55"/>
  <c r="BE117"/>
  <c r="E48"/>
  <c r="J77"/>
  <c r="BE94"/>
  <c r="BE100"/>
  <c r="BE109"/>
  <c r="BE112"/>
  <c r="BE98"/>
  <c r="BE103"/>
  <c i="6" r="J84"/>
  <c r="J60"/>
  <c i="7" r="BE86"/>
  <c r="BE92"/>
  <c r="F55"/>
  <c r="BE90"/>
  <c i="6" r="J77"/>
  <c r="BE119"/>
  <c r="BE123"/>
  <c r="BE126"/>
  <c r="BE157"/>
  <c i="5" r="J59"/>
  <c r="J85"/>
  <c r="J61"/>
  <c i="6" r="BE106"/>
  <c r="BE136"/>
  <c r="BE155"/>
  <c r="BE163"/>
  <c r="BE176"/>
  <c r="E48"/>
  <c r="BE116"/>
  <c r="BE129"/>
  <c r="BE144"/>
  <c r="BE150"/>
  <c r="BE169"/>
  <c r="BE182"/>
  <c i="5" r="J84"/>
  <c r="J60"/>
  <c i="6" r="F55"/>
  <c r="J80"/>
  <c r="BE87"/>
  <c r="BE101"/>
  <c r="BE117"/>
  <c r="BE174"/>
  <c r="BE183"/>
  <c r="BE187"/>
  <c r="BE188"/>
  <c r="BE191"/>
  <c r="BE192"/>
  <c r="BE93"/>
  <c r="BE115"/>
  <c r="BE125"/>
  <c r="BE142"/>
  <c r="BE148"/>
  <c r="BE151"/>
  <c r="BE185"/>
  <c r="BE189"/>
  <c r="BE193"/>
  <c r="BE134"/>
  <c r="BE166"/>
  <c r="BE167"/>
  <c r="BE171"/>
  <c r="BE175"/>
  <c r="BE184"/>
  <c r="BE91"/>
  <c r="BE95"/>
  <c r="BE105"/>
  <c r="BE138"/>
  <c r="BE149"/>
  <c r="BE168"/>
  <c r="BE108"/>
  <c r="BE154"/>
  <c r="BE158"/>
  <c r="BE177"/>
  <c r="BE85"/>
  <c r="BE89"/>
  <c r="BE96"/>
  <c r="BE114"/>
  <c r="BE121"/>
  <c r="BE127"/>
  <c r="BE140"/>
  <c r="BE146"/>
  <c r="BE159"/>
  <c r="BE165"/>
  <c r="BE98"/>
  <c r="BE111"/>
  <c r="BE131"/>
  <c r="BE147"/>
  <c r="BE173"/>
  <c r="BE179"/>
  <c r="BE100"/>
  <c r="BE103"/>
  <c r="BE107"/>
  <c r="BE109"/>
  <c r="BE132"/>
  <c r="BE160"/>
  <c r="BE170"/>
  <c r="BE152"/>
  <c r="BE156"/>
  <c r="BE161"/>
  <c r="BE172"/>
  <c r="BE186"/>
  <c i="5" r="J52"/>
  <c r="BE92"/>
  <c r="BE96"/>
  <c r="BE99"/>
  <c r="BE101"/>
  <c i="4" r="BK86"/>
  <c r="BK85"/>
  <c r="J85"/>
  <c r="J59"/>
  <c i="5" r="BE86"/>
  <c r="BE89"/>
  <c r="BE102"/>
  <c r="BE87"/>
  <c r="BE94"/>
  <c r="BE104"/>
  <c r="J55"/>
  <c r="F80"/>
  <c r="BE88"/>
  <c r="BE93"/>
  <c r="BE100"/>
  <c r="BE90"/>
  <c r="E48"/>
  <c r="BE98"/>
  <c r="BE95"/>
  <c r="BE103"/>
  <c i="4" r="J52"/>
  <c r="BE97"/>
  <c r="BE116"/>
  <c r="BE132"/>
  <c r="BE88"/>
  <c r="BE105"/>
  <c r="BE135"/>
  <c r="E75"/>
  <c r="BE90"/>
  <c r="BE93"/>
  <c r="BE122"/>
  <c r="BE141"/>
  <c r="BE113"/>
  <c r="F82"/>
  <c r="BE99"/>
  <c i="3" r="BK84"/>
  <c r="BK83"/>
  <c r="J83"/>
  <c i="4" r="BE103"/>
  <c r="BE110"/>
  <c i="2" r="J404"/>
  <c r="J75"/>
  <c i="3" r="BE86"/>
  <c r="BE96"/>
  <c r="BE136"/>
  <c i="2" r="BK379"/>
  <c r="J379"/>
  <c r="J71"/>
  <c i="3" r="E48"/>
  <c r="BE94"/>
  <c r="BE99"/>
  <c r="BE116"/>
  <c r="BE139"/>
  <c r="F55"/>
  <c r="BE92"/>
  <c r="BE102"/>
  <c r="BE119"/>
  <c r="BE125"/>
  <c r="BE150"/>
  <c r="BE152"/>
  <c r="BE112"/>
  <c r="BE147"/>
  <c r="BE104"/>
  <c r="BE131"/>
  <c r="BE159"/>
  <c r="J77"/>
  <c r="BE127"/>
  <c i="2" r="J97"/>
  <c r="J61"/>
  <c i="3" r="BE122"/>
  <c r="BE155"/>
  <c r="BE108"/>
  <c r="BE142"/>
  <c r="BE89"/>
  <c i="2" r="E48"/>
  <c r="BE98"/>
  <c r="BE118"/>
  <c r="BE213"/>
  <c r="BE231"/>
  <c r="BE247"/>
  <c r="BE408"/>
  <c r="BE107"/>
  <c r="BE115"/>
  <c r="BE120"/>
  <c r="BE176"/>
  <c r="BE381"/>
  <c r="BE399"/>
  <c r="BE157"/>
  <c r="BE166"/>
  <c r="BE187"/>
  <c r="BE201"/>
  <c r="BE234"/>
  <c r="BE386"/>
  <c r="BE393"/>
  <c r="BE396"/>
  <c r="BE108"/>
  <c r="BE113"/>
  <c r="BE218"/>
  <c r="BE242"/>
  <c r="BE268"/>
  <c r="BE290"/>
  <c r="BE301"/>
  <c r="BE311"/>
  <c r="BE391"/>
  <c r="BE401"/>
  <c r="BE405"/>
  <c r="BE407"/>
  <c r="F55"/>
  <c r="BE193"/>
  <c r="BE211"/>
  <c r="BE266"/>
  <c r="BE298"/>
  <c r="BE388"/>
  <c r="BE103"/>
  <c r="BE144"/>
  <c r="BE196"/>
  <c r="BE252"/>
  <c r="BE335"/>
  <c r="BE339"/>
  <c r="BE361"/>
  <c r="BE370"/>
  <c r="J89"/>
  <c r="BE123"/>
  <c r="BE151"/>
  <c r="BE208"/>
  <c r="BE373"/>
  <c r="BE136"/>
  <c r="BE184"/>
  <c r="BE227"/>
  <c r="BE259"/>
  <c r="BE295"/>
  <c r="BE307"/>
  <c r="BE317"/>
  <c r="BE321"/>
  <c r="BE346"/>
  <c r="BE367"/>
  <c r="BE160"/>
  <c r="BE180"/>
  <c r="BE223"/>
  <c r="BE323"/>
  <c r="BE351"/>
  <c r="BE178"/>
  <c r="BE182"/>
  <c r="BE189"/>
  <c r="BE244"/>
  <c r="BE257"/>
  <c r="BE263"/>
  <c r="BE278"/>
  <c r="BE320"/>
  <c r="BE331"/>
  <c r="BE342"/>
  <c r="BE111"/>
  <c r="BE154"/>
  <c r="BE220"/>
  <c r="BE272"/>
  <c r="BE283"/>
  <c r="BE305"/>
  <c r="BE313"/>
  <c r="BE364"/>
  <c r="BE127"/>
  <c r="BE131"/>
  <c r="BE143"/>
  <c r="BE236"/>
  <c r="BE258"/>
  <c r="BE275"/>
  <c r="BE326"/>
  <c r="BE357"/>
  <c r="BE377"/>
  <c i="6" r="F37"/>
  <c i="1" r="BD59"/>
  <c i="2" r="F36"/>
  <c i="1" r="BC55"/>
  <c i="6" r="J34"/>
  <c i="1" r="AW59"/>
  <c i="7" r="F36"/>
  <c i="1" r="BC60"/>
  <c i="3" r="J34"/>
  <c i="1" r="AW56"/>
  <c i="4" r="J34"/>
  <c i="1" r="AW57"/>
  <c i="5" r="F34"/>
  <c i="1" r="BA58"/>
  <c i="3" r="F36"/>
  <c i="1" r="BC56"/>
  <c i="4" r="F36"/>
  <c i="1" r="BC57"/>
  <c i="2" r="F34"/>
  <c i="1" r="BA55"/>
  <c i="4" r="F35"/>
  <c i="1" r="BB57"/>
  <c i="2" r="J34"/>
  <c i="1" r="AW55"/>
  <c i="4" r="F34"/>
  <c i="1" r="BA57"/>
  <c i="3" r="F34"/>
  <c i="1" r="BA56"/>
  <c i="3" r="F37"/>
  <c i="1" r="BD56"/>
  <c i="3" r="J30"/>
  <c i="7" r="J34"/>
  <c i="1" r="AW60"/>
  <c i="3" r="F35"/>
  <c i="1" r="BB56"/>
  <c i="5" r="F36"/>
  <c i="1" r="BC58"/>
  <c i="2" r="F35"/>
  <c i="1" r="BB55"/>
  <c i="5" r="F37"/>
  <c i="1" r="BD58"/>
  <c i="5" r="J30"/>
  <c i="6" r="F34"/>
  <c i="1" r="BA59"/>
  <c i="7" r="F34"/>
  <c i="1" r="BA60"/>
  <c i="7" r="F35"/>
  <c i="1" r="BB60"/>
  <c i="4" r="F37"/>
  <c i="1" r="BD57"/>
  <c i="6" r="F36"/>
  <c i="1" r="BC59"/>
  <c i="5" r="F35"/>
  <c i="1" r="BB58"/>
  <c i="2" r="F37"/>
  <c i="1" r="BD55"/>
  <c i="5" r="J34"/>
  <c i="1" r="AW58"/>
  <c i="7" r="F37"/>
  <c i="1" r="BD60"/>
  <c i="6" r="F35"/>
  <c i="1" r="BB59"/>
  <c i="6" l="1" r="BK83"/>
  <c r="J83"/>
  <c r="J59"/>
  <c r="R83"/>
  <c i="4" r="R86"/>
  <c r="R85"/>
  <c r="P86"/>
  <c r="P85"/>
  <c i="1" r="AU57"/>
  <c i="3" r="P84"/>
  <c r="P83"/>
  <c i="1" r="AU56"/>
  <c i="6" r="P83"/>
  <c i="1" r="AU59"/>
  <c i="5" r="R84"/>
  <c r="R83"/>
  <c r="T84"/>
  <c r="T83"/>
  <c i="2" r="P379"/>
  <c r="P95"/>
  <c i="1" r="AU55"/>
  <c i="2" r="T379"/>
  <c r="T95"/>
  <c r="BK96"/>
  <c r="J96"/>
  <c r="J60"/>
  <c i="1" r="AG58"/>
  <c i="7" r="BK84"/>
  <c r="J84"/>
  <c r="J60"/>
  <c i="4" r="J86"/>
  <c r="J60"/>
  <c i="1" r="AG56"/>
  <c i="3" r="J59"/>
  <c r="J84"/>
  <c r="J60"/>
  <c i="2" r="BK95"/>
  <c r="J95"/>
  <c r="J59"/>
  <c i="5" r="F33"/>
  <c i="1" r="AZ58"/>
  <c r="BA54"/>
  <c r="AW54"/>
  <c r="AK30"/>
  <c r="BC54"/>
  <c r="AY54"/>
  <c i="3" r="F33"/>
  <c i="1" r="AZ56"/>
  <c i="7" r="F33"/>
  <c i="1" r="AZ60"/>
  <c i="2" r="F33"/>
  <c i="1" r="AZ55"/>
  <c i="5" r="J33"/>
  <c i="1" r="AV58"/>
  <c r="AT58"/>
  <c r="AN58"/>
  <c i="4" r="F33"/>
  <c i="1" r="AZ57"/>
  <c i="4" r="J30"/>
  <c i="1" r="AG57"/>
  <c i="7" r="J33"/>
  <c i="1" r="AV60"/>
  <c r="AT60"/>
  <c i="6" r="F33"/>
  <c i="1" r="AZ59"/>
  <c r="BB54"/>
  <c r="W31"/>
  <c i="2" r="J33"/>
  <c i="1" r="AV55"/>
  <c r="AT55"/>
  <c i="4" r="J33"/>
  <c i="1" r="AV57"/>
  <c r="AT57"/>
  <c i="3" r="J33"/>
  <c i="1" r="AV56"/>
  <c r="AT56"/>
  <c r="AN56"/>
  <c r="BD54"/>
  <c r="W33"/>
  <c i="6" r="J33"/>
  <c i="1" r="AV59"/>
  <c r="AT59"/>
  <c i="7" l="1" r="BK83"/>
  <c r="J83"/>
  <c r="J59"/>
  <c i="1" r="AN57"/>
  <c i="5" r="J39"/>
  <c i="4" r="J39"/>
  <c i="3" r="J39"/>
  <c i="1" r="W32"/>
  <c i="6" r="J30"/>
  <c i="1" r="AG59"/>
  <c r="AZ54"/>
  <c r="W29"/>
  <c r="AU54"/>
  <c r="AX54"/>
  <c i="2" r="J30"/>
  <c i="1" r="AG55"/>
  <c r="W30"/>
  <c i="6" l="1" r="J39"/>
  <c i="2" r="J39"/>
  <c i="1" r="AN55"/>
  <c r="AN59"/>
  <c i="7" r="J30"/>
  <c i="1" r="AG60"/>
  <c r="AG54"/>
  <c r="AK26"/>
  <c r="AV54"/>
  <c r="AK29"/>
  <c r="AK35"/>
  <c i="7" l="1" r="J39"/>
  <c i="1" r="AN60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<sst xmlns="http://schemas.openxmlformats.org/spreadsheetml/2006/main">
  <si>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</si>
  <si>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</si>
  <si>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</si>
  <si>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</si>
  <si>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</si>
  <si>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{790e756d-cf55-4144-801c-5259a0653a66}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</si>
  <si>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</si>
  <si>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</si>
  <si>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</si>
  <si>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</si>
  <si>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</si>
  <si>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</si>
  <si>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</si>
  <si>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</si>
  <si>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21_365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</si>
  <si>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</si>
  <si>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</si>
  <si>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UL, Propad chodníku v ulici Předmostí</t>
  </si>
  <si>
    <t>KSO:</t>
  </si>
  <si>
    <t/>
  </si>
  <si>
    <t>CC-CZ:</t>
  </si>
  <si>
    <t>Místo:</t>
  </si>
  <si>
    <t>Ústí nad Labem</t>
  </si>
  <si>
    <t>Datum:</t>
  </si>
  <si>
    <t>12. 8. 2024</t>
  </si>
  <si>
    <t>Zadavatel:</t>
  </si>
  <si>
    <t>IČ:</t>
  </si>
  <si>
    <t>00081531</t>
  </si>
  <si>
    <t>Statutární město Ústí nad Labem</t>
  </si>
  <si>
    <t>DIČ:</t>
  </si>
  <si>
    <t>CZ00081531</t>
  </si>
  <si>
    <t>Uchazeč:</t>
  </si>
  <si>
    <t>Vyplň údaj</t>
  </si>
  <si>
    <t>Projektant:</t>
  </si>
  <si>
    <t>44567430</t>
  </si>
  <si>
    <t>AZ Consult, spol. s r.o.</t>
  </si>
  <si>
    <t>CZ44567430</t>
  </si>
  <si>
    <t>True</t>
  </si>
  <si>
    <t>Zpracovatel:</t>
  </si>
  <si>
    <t>Dagmar Sedláčková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</si>
  <si>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</si>
  <si>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</si>
  <si>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</si>
  <si>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</si>
  <si>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</si>
  <si>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</si>
  <si>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</si>
  <si>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</si>
  <si>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</si>
  <si>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</si>
  <si>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</si>
  <si>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</si>
  <si>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</si>
  <si>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</si>
  <si>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</si>
  <si>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</si>
  <si>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</si>
  <si>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</si>
  <si>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</si>
  <si>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</si>
  <si>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</si>
  <si>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</si>
  <si>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</si>
  <si>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</si>
  <si>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</si>
  <si>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</si>
  <si>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</si>
  <si>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</si>
  <si>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</si>
  <si>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</si>
  <si>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</si>
  <si>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</si>
  <si>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</si>
  <si>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</si>
  <si>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</si>
  <si>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</si>
  <si>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</si>
  <si>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</si>
  <si>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</si>
  <si>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</si>
  <si>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</si>
  <si>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</si>
  <si>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Reko zakryté části Stříbrnického potoka</t>
  </si>
  <si>
    <t>STA</t>
  </si>
  <si>
    <t>1</t>
  </si>
  <si>
    <t>{3ea7d674-e158-4f07-8656-ac126acc0253}</t>
  </si>
  <si>
    <t>2</t>
  </si>
  <si>
    <t>SO 01.1</t>
  </si>
  <si>
    <t>Dočasné dopravní značení</t>
  </si>
  <si>
    <t>{ffd2a041-40f2-4510-8a05-ea2f5c1e3175}</t>
  </si>
  <si>
    <t>SO 101</t>
  </si>
  <si>
    <t>Obnova zámkové dlažby</t>
  </si>
  <si>
    <t>{049ed6d8-4a7d-423d-a633-66b0553fdfe9}</t>
  </si>
  <si>
    <t>SO 401</t>
  </si>
  <si>
    <t>Stranová překládka komunikačního vedení</t>
  </si>
  <si>
    <t>{910b8ad3-10eb-478a-b691-d1177b12acc4}</t>
  </si>
  <si>
    <t>SO 501</t>
  </si>
  <si>
    <t>Přeložka plynovodní přípojky</t>
  </si>
  <si>
    <t>{9108dedf-bd00-4b6c-9ffc-1beaac098522}</t>
  </si>
  <si>
    <t>VON</t>
  </si>
  <si>
    <t>Vedlejší a ostatní náklady</t>
  </si>
  <si>
    <t>{8a3af2dd-3bc7-46ad-9d0a-6271ea7a72c5}</t>
  </si>
  <si>
    <t>KRYCÍ LIST SOUPISU PRACÍ</t>
  </si>
  <si>
    <t>Objekt:</t>
  </si>
  <si>
    <t>SO 01 - Reko zakryté části Stříbrnického potoka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</si>
  <si>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</si>
  <si>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</si>
  <si>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</si>
  <si>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</si>
  <si>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</si>
  <si>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</si>
  <si>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</si>
  <si>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</si>
  <si>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</si>
  <si>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</si>
  <si>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</si>
  <si>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</si>
  <si>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</si>
  <si>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</si>
  <si>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</si>
  <si>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</si>
  <si>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</si>
  <si>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715 - Izolace proti chemickým vlivům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</si>
  <si>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</si>
  <si>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</si>
  <si>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</si>
  <si>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</si>
  <si>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</si>
  <si>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</si>
  <si>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</si>
  <si>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</si>
  <si>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</si>
  <si>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</si>
  <si>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</si>
  <si>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</si>
  <si>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</si>
  <si>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</si>
  <si>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</si>
  <si>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</si>
  <si>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</si>
  <si>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</si>
  <si>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</si>
  <si>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</si>
  <si>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</si>
  <si>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</si>
  <si>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m2</t>
  </si>
  <si>
    <t>CS ÚRS 2024 02</t>
  </si>
  <si>
    <t>4</t>
  </si>
  <si>
    <t>-1957159714</t>
  </si>
  <si>
    <t>Online PSC</t>
  </si>
  <si>
    <t>https://podminky.urs.cz/item/CS_URS_2024_02/113106171</t>
  </si>
  <si>
    <t>VV</t>
  </si>
  <si>
    <t>50 % zachovat pro zpětné použití</t>
  </si>
  <si>
    <t>212,0 "odečteno z výkresu</t>
  </si>
  <si>
    <t>Součet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</si>
  <si>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</si>
  <si>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</si>
  <si>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1338296876</t>
  </si>
  <si>
    <t>https://podminky.urs.cz/item/CS_URS_2024_02/113107122</t>
  </si>
  <si>
    <t>212,0 "ŠD tl. 150 mm</t>
  </si>
  <si>
    <t>3</t>
  </si>
  <si>
    <t>115001101R</t>
  </si>
  <si>
    <t>Zajištění vodovodní stoky Stříbrnického potoka - zahrazení šachty pytlováním (cca 1m3), převedení vody PVC KG DN 300 + 2x koleno 30° a trvalé čerpání průsaků po dobu realizace</t>
  </si>
  <si>
    <t>kpl</t>
  </si>
  <si>
    <t>-681074449</t>
  </si>
  <si>
    <t>115101201</t>
  </si>
  <si>
    <t>Čerpání vody na dopravní výšku do 10 m s uvažovaným průměrným přítokem do 500 l/min</t>
  </si>
  <si>
    <t>hod</t>
  </si>
  <si>
    <t>1013350455</t>
  </si>
  <si>
    <t>m3 x 1000 l/m3 / (500 l/min x 60 min/hod)</t>
  </si>
  <si>
    <t>35,58*1000/(500*60) "vyčerpání vody ze dna po zahrázkování</t>
  </si>
  <si>
    <t>5</t>
  </si>
  <si>
    <t>119003223</t>
  </si>
  <si>
    <t>Pomocné konstrukce při zabezpečení výkopu svislé ocelové mobilní oplocení, výšky přes 1,5 do 2,2 m panely vyplněné profilovaným plechem zřízení</t>
  </si>
  <si>
    <t>m</t>
  </si>
  <si>
    <t>-1413947309</t>
  </si>
  <si>
    <t>https://podminky.urs.cz/item/CS_URS_2024_02/119003223</t>
  </si>
  <si>
    <t>6</t>
  </si>
  <si>
    <t>119003224</t>
  </si>
  <si>
    <t>Pomocné konstrukce při zabezpečení výkopu svislé ocelové mobilní oplocení, výšky přes 1,5 do 2,2 m panely vyplněné profilovaným plechem odstranění</t>
  </si>
  <si>
    <t>405077056</t>
  </si>
  <si>
    <t>https://podminky.urs.cz/item/CS_URS_2024_02/119003224</t>
  </si>
  <si>
    <t>7</t>
  </si>
  <si>
    <t>119004111</t>
  </si>
  <si>
    <t>Pomocné konstrukce při zabezpečení výkopu bezpečný vstup nebo výstup žebříkem zřízení</t>
  </si>
  <si>
    <t>-1864448519</t>
  </si>
  <si>
    <t>https://podminky.urs.cz/item/CS_URS_2024_02/119004111</t>
  </si>
  <si>
    <t>2*5,0</t>
  </si>
  <si>
    <t>8</t>
  </si>
  <si>
    <t>119004112</t>
  </si>
  <si>
    <t>Pomocné konstrukce při zabezpečení výkopu bezpečný vstup nebo výstup žebříkem odstranění</t>
  </si>
  <si>
    <t>1459927514</t>
  </si>
  <si>
    <t>https://podminky.urs.cz/item/CS_URS_2024_02/119004112</t>
  </si>
  <si>
    <t>9</t>
  </si>
  <si>
    <t>131351104</t>
  </si>
  <si>
    <t>Hloubení nezapažených jam a zářezů strojně s urovnáním dna do předepsaného profilu a spádu v hornině třídy těžitelnosti II skupiny 4 přes 100 do 500 m3</t>
  </si>
  <si>
    <t>m3</t>
  </si>
  <si>
    <t>1693993693</t>
  </si>
  <si>
    <t>https://podminky.urs.cz/item/CS_URS_2024_02/131351104</t>
  </si>
  <si>
    <t>8*23,5 "výkop I. fáze</t>
  </si>
  <si>
    <t>10</t>
  </si>
  <si>
    <t>131351202</t>
  </si>
  <si>
    <t>Hloubení zapažených jam a zářezů strojně s urovnáním dna do předepsaného profilu a spádu v hornině třídy těžitelnosti II skupiny 4 přes 20 do 50 m3</t>
  </si>
  <si>
    <t>-1464830156</t>
  </si>
  <si>
    <t>https://podminky.urs.cz/item/CS_URS_2024_02/131351202</t>
  </si>
  <si>
    <t>výkop II. fáze</t>
  </si>
  <si>
    <t>4,3*3,1+1,8*4,3</t>
  </si>
  <si>
    <t>11</t>
  </si>
  <si>
    <t>151721111</t>
  </si>
  <si>
    <t>Pažení do ocelových zápor bez ohledu na druh pažin, s odstraněním pažení, hloubky výkopu do 4 m</t>
  </si>
  <si>
    <t>56796010</t>
  </si>
  <si>
    <t>https://podminky.urs.cz/item/CS_URS_2024_02/151721111</t>
  </si>
  <si>
    <t>pažiny - dřevěný hranol 80x160mm</t>
  </si>
  <si>
    <t>(9+7,5+21)*4 "odstranění jen nad novým propustkem</t>
  </si>
  <si>
    <t>153116111</t>
  </si>
  <si>
    <t>Kleštiny nebo převázky pro hradící stěny beraněné, nasazené, tabulové z oceli jakéhokoliv druhu z terénu opracování</t>
  </si>
  <si>
    <t>t</t>
  </si>
  <si>
    <t>1236422843</t>
  </si>
  <si>
    <t>https://podminky.urs.cz/item/CS_URS_2024_02/153116111</t>
  </si>
  <si>
    <t xml:space="preserve">37,5*120,0/1000  "převázky</t>
  </si>
  <si>
    <t>(2,5+2,5+2,5+3,06+3,06+2,5+2,5+2,5+2,5)*120,0/100 "vzpěry</t>
  </si>
  <si>
    <t>13</t>
  </si>
  <si>
    <t>153116112</t>
  </si>
  <si>
    <t>Kleštiny nebo převázky pro hradící stěny beraněné, nasazené, tabulové z oceli jakéhokoliv druhu z terénu montáž</t>
  </si>
  <si>
    <t>-2080822315</t>
  </si>
  <si>
    <t>https://podminky.urs.cz/item/CS_URS_2024_02/153116112</t>
  </si>
  <si>
    <t>svařeno z 8 kusů</t>
  </si>
  <si>
    <t>37,5*120,0/1000</t>
  </si>
  <si>
    <t>9 ks, navařeno za převázky - 18 svarů</t>
  </si>
  <si>
    <t>14</t>
  </si>
  <si>
    <t>M</t>
  </si>
  <si>
    <t>13010990</t>
  </si>
  <si>
    <t>ocel profilová jakost S235JR (11 375) průřez HEB 300</t>
  </si>
  <si>
    <t>-2048250319</t>
  </si>
  <si>
    <t>15</t>
  </si>
  <si>
    <t>162751135</t>
  </si>
  <si>
    <t>Vodorovné přemístění výkopku nebo sypaniny po suchu na obvyklém dopravním prostředku, bez naložení výkopku, avšak se složením bez rozhrnutí z horniny třídy těžitelnosti II skupiny 4 a 5 na vzdálenost přes 7 000 do 8 000 m</t>
  </si>
  <si>
    <t>-1098798009</t>
  </si>
  <si>
    <t>https://podminky.urs.cz/item/CS_URS_2024_02/162751135</t>
  </si>
  <si>
    <t>188,0 "výkopek I. fáze na meziskládku/skládku</t>
  </si>
  <si>
    <t>83,48 "pro zásyp i. fáze na stavbu</t>
  </si>
  <si>
    <t>21,07 "výkopek II. fáze na meziskládku/skládku</t>
  </si>
  <si>
    <t>124,85 "pro zásyp II. fáze na stavbu</t>
  </si>
  <si>
    <t>16</t>
  </si>
  <si>
    <t>167151112</t>
  </si>
  <si>
    <t>Nakládání, skládání a překládání neulehlého výkopku nebo sypaniny strojně nakládání, množství přes 100 m3, z hornin třídy těžitelnosti II, skupiny 4 a 5</t>
  </si>
  <si>
    <t>1766941700</t>
  </si>
  <si>
    <t>https://podminky.urs.cz/item/CS_URS_2024_02/167151112</t>
  </si>
  <si>
    <t>188,0+21,07 "na meziskládce</t>
  </si>
  <si>
    <t>17</t>
  </si>
  <si>
    <t>171152501</t>
  </si>
  <si>
    <t>Zhutnění podloží pod násypy z rostlé horniny třídy těžitelnosti I a II, skupiny 1 až 4 z hornin soudružných a nesoudržných</t>
  </si>
  <si>
    <t>1639529526</t>
  </si>
  <si>
    <t>https://podminky.urs.cz/item/CS_URS_2024_02/171152501</t>
  </si>
  <si>
    <t>21,3*3,1</t>
  </si>
  <si>
    <t>18</t>
  </si>
  <si>
    <t>171201231</t>
  </si>
  <si>
    <t>Poplatek za uložení stavebního odpadu na recyklační skládce (skládkovné) zeminy a kamení zatříděného do Katalogu odpadů pod kódem 17 05 04</t>
  </si>
  <si>
    <t>-1974682648</t>
  </si>
  <si>
    <t>https://podminky.urs.cz/item/CS_URS_2024_02/171201231</t>
  </si>
  <si>
    <t>(188,0+21,07-83,48-124,85)*2,0</t>
  </si>
  <si>
    <t>19</t>
  </si>
  <si>
    <t>171251201</t>
  </si>
  <si>
    <t>Uložení sypaniny na skládky nebo meziskládky bez hutnění s upravením uložené sypaniny do předepsaného tvaru</t>
  </si>
  <si>
    <t>1913228833</t>
  </si>
  <si>
    <t>https://podminky.urs.cz/item/CS_URS_2024_02/171251201</t>
  </si>
  <si>
    <t>na meziskládku k vytřídění</t>
  </si>
  <si>
    <t>188,0 "výkopek I. fáze</t>
  </si>
  <si>
    <t xml:space="preserve">21,07 "výkopek II. fáze </t>
  </si>
  <si>
    <t>20</t>
  </si>
  <si>
    <t>174151101</t>
  </si>
  <si>
    <t>Zásyp sypaninou z jakékoliv horniny strojně s uložením výkopku ve vrstvách se zhutněním jam, šachet, rýh nebo kolem objektů v těchto vykopávkách</t>
  </si>
  <si>
    <t>33364496</t>
  </si>
  <si>
    <t>https://podminky.urs.cz/item/CS_URS_2024_02/174151101</t>
  </si>
  <si>
    <t>zpětný zásyp I. fáze</t>
  </si>
  <si>
    <t>2*23,5+1,9*19,2 "částečně zasypáno - nad klenbou bez zásypu</t>
  </si>
  <si>
    <t>zpětný zásyp II. fáze</t>
  </si>
  <si>
    <t>0,95*15,85+0,95*(7,5+9)+1,8*4,3+2,6*4,3+3,2*23,5</t>
  </si>
  <si>
    <t>nový trakční stožár</t>
  </si>
  <si>
    <t>0,75*2*2-(PI*0,25*0,25)*0,75 "výkopek</t>
  </si>
  <si>
    <t>Zakládání</t>
  </si>
  <si>
    <t>1531161R</t>
  </si>
  <si>
    <t>Odklonění a zpětné otevření Stříbrnického potoka v uzavřeném korytě - vč. dopravy hradidel tam a zpět</t>
  </si>
  <si>
    <t>927300749</t>
  </si>
  <si>
    <t>2*2,0 "1x osazení a 1x demontáž</t>
  </si>
  <si>
    <t>22</t>
  </si>
  <si>
    <t>1531162R</t>
  </si>
  <si>
    <t>Bezpečnostní přehrazení Předmostí před výpustí do Labe (pod železnicí) - vč. dopravy hradidel tam a zpět</t>
  </si>
  <si>
    <t>-406446432</t>
  </si>
  <si>
    <t>23</t>
  </si>
  <si>
    <t>1531162R1</t>
  </si>
  <si>
    <t>Opatření proti případným zvýšeným průtokům stoky v ul. Hrnčířská a U Nádraží - zahrazení odtoku do odlehčovací stoky, pohotovostní čerpadlo a hadice v délce 61,0+44,0 m - dodávka, montáž a demontáž vč. čerpání.</t>
  </si>
  <si>
    <t>1353069216</t>
  </si>
  <si>
    <t>P</t>
  </si>
  <si>
    <t xml:space="preserve">Poznámka k položce:_x000d_
V odlehčovací komoře na stoce v ulici Hrnčířská  a v ulici U Nádraží bude zahrazen odtok do odlehčovací stoky DN 800 a DN 1000. U poklopu odlehčovací komory bude připraveno pohotovostní čerpadlo, které bude v případě nutnosti přečerpávat vodu za pracovní prostor u kamenné klenby. Přečerpávání bude probíhat pomocí hadice, která bude protažena do následné revizní šachty za odlehčovací komorou do odlehčovací stoky DN 800 a DN 1000 a  bude ukončena až za stavebním prostorem. Celková délka přečerpávaného prostoru činí 61,0 m v ul. Hnčířská a 44,0 m v ul. U Nádraží._x000d_
- projednats provozovatelem - SčVK</t>
  </si>
  <si>
    <t>24</t>
  </si>
  <si>
    <t>232211112</t>
  </si>
  <si>
    <t>Úprava ocelových jehel, pilot nebo zápor pro zaražení nebo zaberanění z válcovaných tyčí o hmotnosti přes 15 do 70 kg/m</t>
  </si>
  <si>
    <t>1850377809</t>
  </si>
  <si>
    <t>https://podminky.urs.cz/item/CS_URS_2024_02/232211112</t>
  </si>
  <si>
    <t>25</t>
  </si>
  <si>
    <t>232221123</t>
  </si>
  <si>
    <t>Zaražení nebo nastražení a zaberanění ocelových jehel, pilot nebo zápor z válcovaných tyčí nebo kolejnic, s případným zarovnáním volných konců svislých, o hmotnosti přes 15 do 70 kg/m, na délku od 0 do 7 m</t>
  </si>
  <si>
    <t>146699390</t>
  </si>
  <si>
    <t>https://podminky.urs.cz/item/CS_URS_2024_02/232221123</t>
  </si>
  <si>
    <t>59*6,0 "zápory HEB 160 beraněné vně kam. klenby</t>
  </si>
  <si>
    <t>26</t>
  </si>
  <si>
    <t>13010976</t>
  </si>
  <si>
    <t>ocel profilová jakost S235JR (11 375) průřez HEB 160</t>
  </si>
  <si>
    <t>1820833611</t>
  </si>
  <si>
    <t>59*6,0*43,7/1000</t>
  </si>
  <si>
    <t>27</t>
  </si>
  <si>
    <t>273322511</t>
  </si>
  <si>
    <t>Základy z betonu železového (bez výztuže) desky z betonu se zvýšenými nároky na prostředí tř. C 25/30</t>
  </si>
  <si>
    <t>-1563249882</t>
  </si>
  <si>
    <t>https://podminky.urs.cz/item/CS_URS_2024_02/273322511</t>
  </si>
  <si>
    <t>0,2*2,0*2,0-(PI*0,25*0,25)*0,2 "věnec</t>
  </si>
  <si>
    <t>28</t>
  </si>
  <si>
    <t>275313811R</t>
  </si>
  <si>
    <t>Základy z betonu prostého patky a bloky z betonu kamenem neprokládaného tř. C 25/30 XF3</t>
  </si>
  <si>
    <t>-2009524666</t>
  </si>
  <si>
    <t>2*2*0,7-(PI*0,25*0,25)*0,7 "základ</t>
  </si>
  <si>
    <t>29</t>
  </si>
  <si>
    <t>275361821</t>
  </si>
  <si>
    <t>Výztuž základů patek z betonářské oceli 10 505 (R)</t>
  </si>
  <si>
    <t>939286848</t>
  </si>
  <si>
    <t>https://podminky.urs.cz/item/CS_URS_2024_02/275361821</t>
  </si>
  <si>
    <t>věnec základu pro nový stožár trakčního vedení</t>
  </si>
  <si>
    <t>2*8,0*1,578/1000 "2 x r.d. 8,0 m pr. 16 mm</t>
  </si>
  <si>
    <t>Svislé a kompletní konstrukce</t>
  </si>
  <si>
    <t>30</t>
  </si>
  <si>
    <t>351321123</t>
  </si>
  <si>
    <t>Zdivo části stok ze železobetonu se zvýšenými nároky na prostředí spodní v otevřeném výkopu tl. přes 150 do 300 mm tř. C 30/37</t>
  </si>
  <si>
    <t>1859956216</t>
  </si>
  <si>
    <t>https://podminky.urs.cz/item/CS_URS_2024_02/351321123</t>
  </si>
  <si>
    <t>ŽB monolitický rámový propustek</t>
  </si>
  <si>
    <t>2,64*5,1/2 "beton C30/37 XC2, XM1, XF4</t>
  </si>
  <si>
    <t>výplňový beton mezi pažením a propustkem</t>
  </si>
  <si>
    <t>0,72*5,1 "beton C30/37 XC2, XM1, XF4</t>
  </si>
  <si>
    <t>31</t>
  </si>
  <si>
    <t>351351171</t>
  </si>
  <si>
    <t>Vnitřní bednění spodní části stok v otevřeném výkopu, světlé výšky stoky přes 1500 do 2000 mm zřízení</t>
  </si>
  <si>
    <t>-1582279848</t>
  </si>
  <si>
    <t>https://podminky.urs.cz/item/CS_URS_2024_02/351351171</t>
  </si>
  <si>
    <t>0,95*5,15*2</t>
  </si>
  <si>
    <t>32</t>
  </si>
  <si>
    <t>351351172</t>
  </si>
  <si>
    <t>Vnitřní bednění spodní části stok v otevřeném výkopu, světlé výšky stoky přes 1500 do 2000 mm odstranění</t>
  </si>
  <si>
    <t>1941908122</t>
  </si>
  <si>
    <t>https://podminky.urs.cz/item/CS_URS_2024_02/351351172</t>
  </si>
  <si>
    <t>33</t>
  </si>
  <si>
    <t>351352111</t>
  </si>
  <si>
    <t>Vnější bednění části stok jakékoliv výšky spodní zřízení</t>
  </si>
  <si>
    <t>1655125818</t>
  </si>
  <si>
    <t>https://podminky.urs.cz/item/CS_URS_2024_02/351352111</t>
  </si>
  <si>
    <t>1,25*5,15*2 "stěny monolit. části</t>
  </si>
  <si>
    <t>0,45*0,95*4 "čela monolit. části</t>
  </si>
  <si>
    <t>34</t>
  </si>
  <si>
    <t>351352112</t>
  </si>
  <si>
    <t>Vnější bednění části stok jakékoliv výšky spodní odstranění</t>
  </si>
  <si>
    <t>-692258616</t>
  </si>
  <si>
    <t>https://podminky.urs.cz/item/CS_URS_2024_02/351352112</t>
  </si>
  <si>
    <t>35</t>
  </si>
  <si>
    <t>351368112</t>
  </si>
  <si>
    <t>Výztuž části stok spodní v otevřeném výkopu z betonářské oceli 10 505 (R) nebo BSt 500</t>
  </si>
  <si>
    <t>32550838</t>
  </si>
  <si>
    <t>https://podminky.urs.cz/item/CS_URS_2024_02/351368112</t>
  </si>
  <si>
    <t>2335,34/1000/2 "viz D.1.5</t>
  </si>
  <si>
    <t>36</t>
  </si>
  <si>
    <t>352311112</t>
  </si>
  <si>
    <t>Zdivo části stok z prostého betonu se zvýšenými nároky na prostředí horní v otevřeném výkopu tl. do 150 mm tř. C 25/30</t>
  </si>
  <si>
    <t>52111846</t>
  </si>
  <si>
    <t>https://podminky.urs.cz/item/CS_URS_2024_02/352311112</t>
  </si>
  <si>
    <t>přebetonování rámových prefa dílců v tl. 100 mm</t>
  </si>
  <si>
    <t>8,1*2,5*0,1*2 "beton C25/30 XF3</t>
  </si>
  <si>
    <t>37</t>
  </si>
  <si>
    <t>352321123</t>
  </si>
  <si>
    <t>Zdivo části stok ze železobetonu se zvýšenými nároky na prostředí horní v otevřeném výkopu tl. přes 150 do 300 mm tř. C 30/37</t>
  </si>
  <si>
    <t>1464589421</t>
  </si>
  <si>
    <t>https://podminky.urs.cz/item/CS_URS_2024_02/352321123</t>
  </si>
  <si>
    <t>38</t>
  </si>
  <si>
    <t>352351171</t>
  </si>
  <si>
    <t>Vnitřní bednění horní části stok v otevřeném výkopu, světlé výšky stoky přes 1500 do 2000 mm zřízení</t>
  </si>
  <si>
    <t>-1357849233</t>
  </si>
  <si>
    <t>https://podminky.urs.cz/item/CS_URS_2024_02/352351171</t>
  </si>
  <si>
    <t>0,95*5,15*2+1,9*5,15</t>
  </si>
  <si>
    <t>39</t>
  </si>
  <si>
    <t>352351172</t>
  </si>
  <si>
    <t>Vnitřní bednění horní části stok v otevřeném výkopu, světlé výšky stoky přes 1500 do 2000 mm odstranění</t>
  </si>
  <si>
    <t>-1819420092</t>
  </si>
  <si>
    <t>https://podminky.urs.cz/item/CS_URS_2024_02/352351172</t>
  </si>
  <si>
    <t>40</t>
  </si>
  <si>
    <t>352352111</t>
  </si>
  <si>
    <t>Vnější bednění části stok jakékoliv výšky horní zřízení</t>
  </si>
  <si>
    <t>-860950274</t>
  </si>
  <si>
    <t>https://podminky.urs.cz/item/CS_URS_2024_02/352352111</t>
  </si>
  <si>
    <t>1,25*5,15*2 "stěna monol. části</t>
  </si>
  <si>
    <t>8,1*0,1*4 "přebetonování prefabrikátů</t>
  </si>
  <si>
    <t>41</t>
  </si>
  <si>
    <t>352352112</t>
  </si>
  <si>
    <t>Vnější bednění části stok jakékoliv výšky horní odstranění</t>
  </si>
  <si>
    <t>918283120</t>
  </si>
  <si>
    <t>https://podminky.urs.cz/item/CS_URS_2024_02/352352112</t>
  </si>
  <si>
    <t>42</t>
  </si>
  <si>
    <t>352368112</t>
  </si>
  <si>
    <t>Výztuž části stok horní v otevřeném výkopu z betonářské oceli 10 505 (R) nebo BSt 500</t>
  </si>
  <si>
    <t>-1448445860</t>
  </si>
  <si>
    <t>https://podminky.urs.cz/item/CS_URS_2024_02/352368112</t>
  </si>
  <si>
    <t>43</t>
  </si>
  <si>
    <t>358215115</t>
  </si>
  <si>
    <t>Bourání stoky kompletní nebo vybourání otvorů průřezové plochy přes 4 m2 ve stokách ze zdiva kamenného</t>
  </si>
  <si>
    <t>1349931390</t>
  </si>
  <si>
    <t>https://podminky.urs.cz/item/CS_URS_2024_02/358215115</t>
  </si>
  <si>
    <t xml:space="preserve">stávající kamenná klenba </t>
  </si>
  <si>
    <t>6,15*21,0 "plocha v řezu x délka</t>
  </si>
  <si>
    <t>44</t>
  </si>
  <si>
    <t>389121111</t>
  </si>
  <si>
    <t>Osazení dílců rámové konstrukce propustků a podchodů hmotnosti jednotlivě do 5 t</t>
  </si>
  <si>
    <t>kus</t>
  </si>
  <si>
    <t>-1539232996</t>
  </si>
  <si>
    <t>https://podminky.urs.cz/item/CS_URS_2024_02/389121111</t>
  </si>
  <si>
    <t>9 "délka 1,5 m</t>
  </si>
  <si>
    <t>2 "délka 0,5 m</t>
  </si>
  <si>
    <t>45</t>
  </si>
  <si>
    <t>59383464R</t>
  </si>
  <si>
    <t>prefabrikovaný ŽB rámový propustek 1,9x1,9x0,50m</t>
  </si>
  <si>
    <t>-2081165604</t>
  </si>
  <si>
    <t>46</t>
  </si>
  <si>
    <t>59383466R</t>
  </si>
  <si>
    <t>prefabrikovaný ŽB rámový propustek 1,9x1,9x1,50m</t>
  </si>
  <si>
    <t>-1396571194</t>
  </si>
  <si>
    <t>47</t>
  </si>
  <si>
    <t>389361003</t>
  </si>
  <si>
    <t>Výztuž doplňková uzavírací nebo petlicové spáry dílců rámové konstrukce z betonářské oceli 10 505 (R) nebo BSt 500 průměru do 12 mm</t>
  </si>
  <si>
    <t>-1482055196</t>
  </si>
  <si>
    <t>https://podminky.urs.cz/item/CS_URS_2024_02/389361003</t>
  </si>
  <si>
    <t>9*0,01 "spojení dílců propustku</t>
  </si>
  <si>
    <t>Vodorovné konstrukce</t>
  </si>
  <si>
    <t>48</t>
  </si>
  <si>
    <t>411354315</t>
  </si>
  <si>
    <t>Podpěrná konstrukce stropů - desek, kleneb a skořepin výška podepření do 4 m tloušťka stropu přes 25 do 35 cm zřízení</t>
  </si>
  <si>
    <t>-1456358023</t>
  </si>
  <si>
    <t>https://podminky.urs.cz/item/CS_URS_2024_02/411354315</t>
  </si>
  <si>
    <t>1,9*5,15</t>
  </si>
  <si>
    <t>49</t>
  </si>
  <si>
    <t>411354316</t>
  </si>
  <si>
    <t>Podpěrná konstrukce stropů - desek, kleneb a skořepin výška podepření do 4 m tloušťka stropu přes 25 do 35 cm odstranění</t>
  </si>
  <si>
    <t>1521737284</t>
  </si>
  <si>
    <t>https://podminky.urs.cz/item/CS_URS_2024_02/411354316</t>
  </si>
  <si>
    <t>50</t>
  </si>
  <si>
    <t>451541111</t>
  </si>
  <si>
    <t>Lože pod potrubí, stoky a drobné objekty v otevřeném výkopu ze štěrkodrtě 0-63 mm</t>
  </si>
  <si>
    <t>445811146</t>
  </si>
  <si>
    <t>https://podminky.urs.cz/item/CS_URS_2024_02/451541111</t>
  </si>
  <si>
    <t>hutněno na Id=0,85</t>
  </si>
  <si>
    <t>21,0*3,1*0,2 "podkl. ŠD tl. 200 mm</t>
  </si>
  <si>
    <t>51</t>
  </si>
  <si>
    <t>451572111</t>
  </si>
  <si>
    <t>Lože pod potrubí, stoky a drobné objekty v otevřeném výkopu z kameniva drobného těženého 0 až 4 mm</t>
  </si>
  <si>
    <t>-822168320</t>
  </si>
  <si>
    <t>https://podminky.urs.cz/item/CS_URS_2024_02/451572111</t>
  </si>
  <si>
    <t>16,5*0,8*0,1 "pod navrácené LT potrubí</t>
  </si>
  <si>
    <t>52</t>
  </si>
  <si>
    <t>452311141</t>
  </si>
  <si>
    <t>Podkladní a zajišťovací konstrukce z betonu prostého v otevřeném výkopu bez zvýšených nároků na prostředí desky pod potrubí, stoky a drobné objekty z betonu tř. C 16/20</t>
  </si>
  <si>
    <t>-878307868</t>
  </si>
  <si>
    <t>https://podminky.urs.cz/item/CS_URS_2024_02/452311141</t>
  </si>
  <si>
    <t>21,0*3,1*0,2 "podkl. beton tl. 200 mm</t>
  </si>
  <si>
    <t>53</t>
  </si>
  <si>
    <t>452311162</t>
  </si>
  <si>
    <t>Podkladní a zajišťovací konstrukce z betonu prostého v otevřeném výkopu se zvýšenými nároky na prostředí desky pod potrubí, stoky a drobné objekty z betonu tř. C 25/30</t>
  </si>
  <si>
    <t>-315606293</t>
  </si>
  <si>
    <t>https://podminky.urs.cz/item/CS_URS_2024_02/452311162</t>
  </si>
  <si>
    <t>beton C25/30 XF3 - nový trakční stožár</t>
  </si>
  <si>
    <t>2,0*2,0*0,2 "podkl. beton tl. 200 mm</t>
  </si>
  <si>
    <t>Komunikace pozemní</t>
  </si>
  <si>
    <t>54</t>
  </si>
  <si>
    <t>548133111</t>
  </si>
  <si>
    <t>Řezání a vrtání řez příčný žlábkové kolejnice pilou</t>
  </si>
  <si>
    <t>-1783419144</t>
  </si>
  <si>
    <t>https://podminky.urs.cz/item/CS_URS_2024_02/548133111</t>
  </si>
  <si>
    <t>59 "zápory HEB 160</t>
  </si>
  <si>
    <t>9 "vzpěry HEB 300</t>
  </si>
  <si>
    <t>8 "převázky HEB 300</t>
  </si>
  <si>
    <t>Úpravy povrchů, podlahy a osazování výplní</t>
  </si>
  <si>
    <t>55</t>
  </si>
  <si>
    <t>631313312</t>
  </si>
  <si>
    <t>Vytvarování dna z betonu prostého žlabů, kanálů, nádrží nebo vodárenských rychlofiltrů s bedněním bez potěru, hlazeno dřevěným hladítkem nádrží nebo vodárenských rychlofiltrů s jedním dnem, z betonu se zvýšenými nároky na prostředí C 25/30</t>
  </si>
  <si>
    <t>259070440</t>
  </si>
  <si>
    <t>https://podminky.urs.cz/item/CS_URS_2024_02/631313312</t>
  </si>
  <si>
    <t>spádový beton na celou délku propustku</t>
  </si>
  <si>
    <t>0,12*21,0 "C25/30 XF3</t>
  </si>
  <si>
    <t>Trubní vedení</t>
  </si>
  <si>
    <t>56</t>
  </si>
  <si>
    <t>820471811</t>
  </si>
  <si>
    <t>Bourání stávajícího potrubí ze železobetonu v otevřeném výkopu DN přes 600 do 800</t>
  </si>
  <si>
    <t>-15878690</t>
  </si>
  <si>
    <t>https://podminky.urs.cz/item/CS_URS_2024_02/820471811</t>
  </si>
  <si>
    <t>1,5 "DN 800</t>
  </si>
  <si>
    <t>57</t>
  </si>
  <si>
    <t>820491811</t>
  </si>
  <si>
    <t>Bourání stávajícího potrubí ze železobetonu v otevřeném výkopu DN přes 800 do 1000</t>
  </si>
  <si>
    <t>1220324312</t>
  </si>
  <si>
    <t>https://podminky.urs.cz/item/CS_URS_2024_02/820491811</t>
  </si>
  <si>
    <t>1,5 "DN 1000</t>
  </si>
  <si>
    <t>58</t>
  </si>
  <si>
    <t>822472112</t>
  </si>
  <si>
    <t>Montáž potrubí z trub železobetonových hrdlových v otevřeném výkopu ve sklonu do 20 % s integrovaným pryžovým těsněním DN 800</t>
  </si>
  <si>
    <t>-749043090</t>
  </si>
  <si>
    <t>https://podminky.urs.cz/item/CS_URS_2024_02/822472112</t>
  </si>
  <si>
    <t>obnova zaústění odlehčovacího potrubí SčVK</t>
  </si>
  <si>
    <t>1,5</t>
  </si>
  <si>
    <t>59</t>
  </si>
  <si>
    <t>59222002</t>
  </si>
  <si>
    <t>trouba ŽB hrdlová DN 800</t>
  </si>
  <si>
    <t>-1507626960</t>
  </si>
  <si>
    <t>1,5*1,01 'Přepočtené koeficientem množství</t>
  </si>
  <si>
    <t>60</t>
  </si>
  <si>
    <t>822492112</t>
  </si>
  <si>
    <t>Montáž potrubí z trub železobetonových hrdlových v otevřeném výkopu ve sklonu do 20 % s integrovaným pryžovým těsněním DN 1000</t>
  </si>
  <si>
    <t>1798181779</t>
  </si>
  <si>
    <t>https://podminky.urs.cz/item/CS_URS_2024_02/822492112</t>
  </si>
  <si>
    <t>61</t>
  </si>
  <si>
    <t>59222003</t>
  </si>
  <si>
    <t>trouba ŽB hrdlová DN 1000</t>
  </si>
  <si>
    <t>71000830</t>
  </si>
  <si>
    <t>62</t>
  </si>
  <si>
    <t>850311811</t>
  </si>
  <si>
    <t>Bourání stávajícího potrubí z trub litinových hrdlových nebo přírubových v otevřeném výkopu DN do 150</t>
  </si>
  <si>
    <t>-1757653647</t>
  </si>
  <si>
    <t>https://podminky.urs.cz/item/CS_URS_2024_02/850311811</t>
  </si>
  <si>
    <t>odkalení vodovodu LT DN 80</t>
  </si>
  <si>
    <t>16,5 "rozebrání a dočasné uložení</t>
  </si>
  <si>
    <t>63</t>
  </si>
  <si>
    <t>851241131</t>
  </si>
  <si>
    <t>Montáž potrubí z trub litinových tlakových hrdlových v otevřeném výkopu s integrovaným těsněním DN 80</t>
  </si>
  <si>
    <t>-2105960390</t>
  </si>
  <si>
    <t>https://podminky.urs.cz/item/CS_URS_2024_02/851241131</t>
  </si>
  <si>
    <t>16,5 "znovusestavení odkalení vodovodu LT DN 80</t>
  </si>
  <si>
    <t>64</t>
  </si>
  <si>
    <t>899001R</t>
  </si>
  <si>
    <t>Dočasné odpojení odkalení vodovodu DN LT 80 = uzavření stav. šoupěte ve stav. armaturní komoře</t>
  </si>
  <si>
    <t>-755692294</t>
  </si>
  <si>
    <t>65</t>
  </si>
  <si>
    <t>899002R</t>
  </si>
  <si>
    <t>Obnova zaústění ostatních IS - DN 150 - DN 300</t>
  </si>
  <si>
    <t>1519662306</t>
  </si>
  <si>
    <t>Ostatní konstrukce a práce, bourání</t>
  </si>
  <si>
    <t>66</t>
  </si>
  <si>
    <t>953333115</t>
  </si>
  <si>
    <t>PVC těsnící pás do betonových konstrukcí do pracovních spar vnitřní, pokládaný doprostřed konstrukce mezi výztuž šířky 150 mm</t>
  </si>
  <si>
    <t>-63856986</t>
  </si>
  <si>
    <t>https://podminky.urs.cz/item/CS_URS_2024_02/953333115</t>
  </si>
  <si>
    <t>4*5,1 "monolit. ŽB rám. propustek</t>
  </si>
  <si>
    <t>67</t>
  </si>
  <si>
    <t>961044111</t>
  </si>
  <si>
    <t>Bourání základů z betonu prostého</t>
  </si>
  <si>
    <t>1370693930</t>
  </si>
  <si>
    <t>https://podminky.urs.cz/item/CS_URS_2024_02/961044111</t>
  </si>
  <si>
    <t>beton mimo hlavní konstrukci propustku</t>
  </si>
  <si>
    <t>- z předchozího zajištění havarijního stavu</t>
  </si>
  <si>
    <t>20,6*0,5+3,6*0,6+4,5*0,9</t>
  </si>
  <si>
    <t>68</t>
  </si>
  <si>
    <t>977213116</t>
  </si>
  <si>
    <t>Řezání trub betonových, železobetonových nebo kameninových kruhových kolmý řez DN 800</t>
  </si>
  <si>
    <t>1583602459</t>
  </si>
  <si>
    <t>https://podminky.urs.cz/item/CS_URS_2024_02/977213116</t>
  </si>
  <si>
    <t>1 "DN 800</t>
  </si>
  <si>
    <t>69</t>
  </si>
  <si>
    <t>977213117</t>
  </si>
  <si>
    <t>Řezání trub betonových, železobetonových nebo kameninových kruhových kolmý řez DN 1000</t>
  </si>
  <si>
    <t>-1379642347</t>
  </si>
  <si>
    <t>https://podminky.urs.cz/item/CS_URS_2024_02/977213117</t>
  </si>
  <si>
    <t>1 "DN 1000</t>
  </si>
  <si>
    <t>70</t>
  </si>
  <si>
    <t>977213216</t>
  </si>
  <si>
    <t>Řezání trub betonových, železobetonových nebo kameninových kruhových šikmý řez DN 800</t>
  </si>
  <si>
    <t>1738848067</t>
  </si>
  <si>
    <t>https://podminky.urs.cz/item/CS_URS_2024_02/977213216</t>
  </si>
  <si>
    <t>1 "úkos pro napojení do propustku</t>
  </si>
  <si>
    <t>71</t>
  </si>
  <si>
    <t>977213217</t>
  </si>
  <si>
    <t>Řezání trub betonových, železobetonových nebo kameninových kruhových šikmý řez DN 1000</t>
  </si>
  <si>
    <t>-899078868</t>
  </si>
  <si>
    <t>https://podminky.urs.cz/item/CS_URS_2024_02/977213217</t>
  </si>
  <si>
    <t>997</t>
  </si>
  <si>
    <t>Přesun sutě</t>
  </si>
  <si>
    <t>72</t>
  </si>
  <si>
    <t>997013501</t>
  </si>
  <si>
    <t>Odvoz suti a vybouraných hmot na skládku nebo meziskládku se složením, na vzdálenost do 1 km</t>
  </si>
  <si>
    <t>1230059393</t>
  </si>
  <si>
    <t>https://podminky.urs.cz/item/CS_URS_2024_02/997013501</t>
  </si>
  <si>
    <t>322,875 "kamenná klenba</t>
  </si>
  <si>
    <t>33,02 "beton z předchozí akce mimo nosnou kci</t>
  </si>
  <si>
    <t>73</t>
  </si>
  <si>
    <t>997013509</t>
  </si>
  <si>
    <t>Odvoz suti a vybouraných hmot na skládku nebo meziskládku se složením, na vzdálenost Příplatek k ceně za každý další započatý 1 km přes 1 km</t>
  </si>
  <si>
    <t>-1417998985</t>
  </si>
  <si>
    <t>https://podminky.urs.cz/item/CS_URS_2024_02/997013509</t>
  </si>
  <si>
    <t>355,895*7 'Přepočtené koeficientem množství</t>
  </si>
  <si>
    <t>74</t>
  </si>
  <si>
    <t>997221551</t>
  </si>
  <si>
    <t>Vodorovná doprava suti bez naložení, ale se složením a s hrubým urovnáním ze sypkých materiálů, na vzdálenost do 1 km</t>
  </si>
  <si>
    <t>-1881053682</t>
  </si>
  <si>
    <t>https://podminky.urs.cz/item/CS_URS_2024_02/997221551</t>
  </si>
  <si>
    <t>ŠD pod dlažbou (10% plochy) a kopané sondy IS</t>
  </si>
  <si>
    <t>7,83</t>
  </si>
  <si>
    <t>75</t>
  </si>
  <si>
    <t>997221559</t>
  </si>
  <si>
    <t>Vodorovná doprava suti bez naložení, ale se složením a s hrubým urovnáním Příplatek k ceně za každý další započatý 1 km přes 1 km</t>
  </si>
  <si>
    <t>80103045</t>
  </si>
  <si>
    <t>https://podminky.urs.cz/item/CS_URS_2024_02/997221559</t>
  </si>
  <si>
    <t>7,83*9 'Přepočtené koeficientem množství</t>
  </si>
  <si>
    <t>76</t>
  </si>
  <si>
    <t>997221561</t>
  </si>
  <si>
    <t>Vodorovná doprava suti bez naložení, ale se složením a s hrubým urovnáním z kusových materiálů, na vzdálenost do 1 km</t>
  </si>
  <si>
    <t>-1072057000</t>
  </si>
  <si>
    <t>https://podminky.urs.cz/item/CS_URS_2024_02/997221561</t>
  </si>
  <si>
    <t>(17,0+110,0*0,1)*0,295 "plochy s výměnou dlažby x hmotnost</t>
  </si>
  <si>
    <t>77</t>
  </si>
  <si>
    <t>997221569</t>
  </si>
  <si>
    <t>-1928377901</t>
  </si>
  <si>
    <t>https://podminky.urs.cz/item/CS_URS_2024_02/997221569</t>
  </si>
  <si>
    <t>8,26*9 'Přepočtené koeficientem množství</t>
  </si>
  <si>
    <t>78</t>
  </si>
  <si>
    <t>997221861</t>
  </si>
  <si>
    <t>Poplatek za uložení stavebního odpadu na recyklační skládce (skládkovné) z prostého betonu zatříděného do Katalogu odpadů pod kódem 17 01 01</t>
  </si>
  <si>
    <t>1957024379</t>
  </si>
  <si>
    <t>https://podminky.urs.cz/item/CS_URS_2024_02/997221861</t>
  </si>
  <si>
    <t>79</t>
  </si>
  <si>
    <t>997221873</t>
  </si>
  <si>
    <t>-1368241669</t>
  </si>
  <si>
    <t>https://podminky.urs.cz/item/CS_URS_2024_02/997221873</t>
  </si>
  <si>
    <t>998</t>
  </si>
  <si>
    <t>Přesun hmot</t>
  </si>
  <si>
    <t>80</t>
  </si>
  <si>
    <t>998271211</t>
  </si>
  <si>
    <t>Přesun hmot pro kanalizace (stoky) hloubené zděné ve štole dopravní vzdálenost do 50 m</t>
  </si>
  <si>
    <t>-1901093241</t>
  </si>
  <si>
    <t>https://podminky.urs.cz/item/CS_URS_2024_02/998271211</t>
  </si>
  <si>
    <t>PSV</t>
  </si>
  <si>
    <t>Práce a dodávky PSV</t>
  </si>
  <si>
    <t>711</t>
  </si>
  <si>
    <t>Izolace proti vodě, vlhkosti a plynům</t>
  </si>
  <si>
    <t>81</t>
  </si>
  <si>
    <t>711112001</t>
  </si>
  <si>
    <t>Provedení izolace proti zemní vlhkosti natěradly a tmely za studena na ploše svislé S nátěrem penetračním</t>
  </si>
  <si>
    <t>-1111683623</t>
  </si>
  <si>
    <t>https://podminky.urs.cz/item/CS_URS_2024_02/711112001</t>
  </si>
  <si>
    <t>Poznámka k položce:_x000d_
hydroizolační nátěr spodní stavby 1xALP (min. 0,30 kg/m2) + 2xALN, všechny plochy spodní stavby ve styku se zemní vlhkostí, včetně ploch pod hydroizolací NAIP</t>
  </si>
  <si>
    <t>7,6*21,0</t>
  </si>
  <si>
    <t>82</t>
  </si>
  <si>
    <t>11163150</t>
  </si>
  <si>
    <t>lak penetrační asfaltový</t>
  </si>
  <si>
    <t>-297606627</t>
  </si>
  <si>
    <t>159,6*0,00034 'Přepočtené koeficientem množství</t>
  </si>
  <si>
    <t>83</t>
  </si>
  <si>
    <t>711112002</t>
  </si>
  <si>
    <t>Provedení izolace proti zemní vlhkosti natěradly a tmely za studena na ploše svislé S nátěrem lakem asfaltovým</t>
  </si>
  <si>
    <t>-2145108271</t>
  </si>
  <si>
    <t>https://podminky.urs.cz/item/CS_URS_2024_02/711112002</t>
  </si>
  <si>
    <t>7,6*21,0*2</t>
  </si>
  <si>
    <t>84</t>
  </si>
  <si>
    <t>11163152</t>
  </si>
  <si>
    <t>lak hydroizolační asfaltový</t>
  </si>
  <si>
    <t>-189848081</t>
  </si>
  <si>
    <t>319,2*0,00041 'Přepočtené koeficientem množství</t>
  </si>
  <si>
    <t>85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</si>
  <si>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</si>
  <si>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</si>
  <si>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-100430985</t>
  </si>
  <si>
    <t>https://podminky.urs.cz/item/CS_URS_2024_02/998711121</t>
  </si>
  <si>
    <t>715</t>
  </si>
  <si>
    <t>Izolace proti chemickým vlivům</t>
  </si>
  <si>
    <t>86</t>
  </si>
  <si>
    <t>715174022R</t>
  </si>
  <si>
    <t>Provedení izolace stavebních konstrukcí speciální dlažbami do tmelů, s úpravou spár čedičovými tl. 25 až 50 mm</t>
  </si>
  <si>
    <t>1996779740</t>
  </si>
  <si>
    <t>na spádovém betonu ve dně propustku</t>
  </si>
  <si>
    <t>1,92*21,0 "lepeno na speciální maltu tl. 20 mm</t>
  </si>
  <si>
    <t>87</t>
  </si>
  <si>
    <t>63232608R</t>
  </si>
  <si>
    <t>dlaždice z taveného čediče průmyslové jemný rastr 200x100x50mm</t>
  </si>
  <si>
    <t>-1670710070</t>
  </si>
  <si>
    <t>40,32*1,08 'Přepočtené koeficientem množství</t>
  </si>
  <si>
    <t>88</t>
  </si>
  <si>
    <t>998715121</t>
  </si>
  <si>
    <t>Přesun hmot pro izolace proti chemickým vlivům stanovený z hmotnosti přesunovaného materiálu vodorovná dopravní vzdálenost do 50 m ruční (bez užití mechanizace) v objektech výšky do 6 m</t>
  </si>
  <si>
    <t>-1378468316</t>
  </si>
  <si>
    <t>https://podminky.urs.cz/item/CS_URS_2024_02/998715121</t>
  </si>
  <si>
    <t>Práce a dodávky M</t>
  </si>
  <si>
    <t>21-M</t>
  </si>
  <si>
    <t>Elektromontáže</t>
  </si>
  <si>
    <t>89</t>
  </si>
  <si>
    <t>210030R</t>
  </si>
  <si>
    <t>Trakční stožár trojevého vedení ocelový pr. 500 mm vč. ochranného krytu - dodávka a montáž (dle specifikace DPmUL)</t>
  </si>
  <si>
    <t>-2109783658</t>
  </si>
  <si>
    <t>Poznámka k položce:_x000d_
Dopravní podnik města Ústí nad Labem provedena na náklady stavby finální přepojení na posunutý stožár nosného lana trakčního vedení.</t>
  </si>
  <si>
    <t>90</t>
  </si>
  <si>
    <t>210041R</t>
  </si>
  <si>
    <t>Zřízení mobilního trakčního stožáru pro MHD + přeložení trolejového vedení (doprava, montáž a demontáž stožáru)</t>
  </si>
  <si>
    <t>2059782534</t>
  </si>
  <si>
    <t>91</t>
  </si>
  <si>
    <t>210042R</t>
  </si>
  <si>
    <t xml:space="preserve">Pronájem mobilního trakčního stožáru pro MHD </t>
  </si>
  <si>
    <t>den</t>
  </si>
  <si>
    <t>489666960</t>
  </si>
  <si>
    <t>SO 01.1 - Dočasné dopravní značení</t>
  </si>
  <si>
    <t>-257739495</t>
  </si>
  <si>
    <t>38 "oplocení výšky 1,8 m</t>
  </si>
  <si>
    <t>281409847</t>
  </si>
  <si>
    <t>913111115</t>
  </si>
  <si>
    <t>Montáž a demontáž dočasných dopravních značek samostatných značek základních</t>
  </si>
  <si>
    <t>1110956657</t>
  </si>
  <si>
    <t>https://podminky.urs.cz/item/CS_URS_2024_02/913111115</t>
  </si>
  <si>
    <t>40445650</t>
  </si>
  <si>
    <t>dodatkové tabulky E7, E12, E13 500x300mm</t>
  </si>
  <si>
    <t>916986830</t>
  </si>
  <si>
    <t>1 " MIMO VOZIDEL MHD</t>
  </si>
  <si>
    <t>913111215</t>
  </si>
  <si>
    <t>Montáž a demontáž dočasných dopravních značek Příplatek za první a každý další den použití dočasných dopravních značek k ceně 11-1115</t>
  </si>
  <si>
    <t>-765163540</t>
  </si>
  <si>
    <t>https://podminky.urs.cz/item/CS_URS_2024_02/913111215</t>
  </si>
  <si>
    <t>3*30*3</t>
  </si>
  <si>
    <t>913121111</t>
  </si>
  <si>
    <t>Montáž a demontáž dočasných dopravních značek kompletních značek vč. podstavce a sloupku základních</t>
  </si>
  <si>
    <t>-2087085405</t>
  </si>
  <si>
    <t>https://podminky.urs.cz/item/CS_URS_2024_02/913121111</t>
  </si>
  <si>
    <t>1+2+4+3</t>
  </si>
  <si>
    <t>40445601</t>
  </si>
  <si>
    <t>výstražné dopravní značky A1-A30, A33, A34 900mm</t>
  </si>
  <si>
    <t>-760858999</t>
  </si>
  <si>
    <t>1 "A15</t>
  </si>
  <si>
    <t>40445620</t>
  </si>
  <si>
    <t>zákazové, příkazové dopravní značky B1-B34, C1-15 700mm</t>
  </si>
  <si>
    <t>-270170828</t>
  </si>
  <si>
    <t>1 "B30</t>
  </si>
  <si>
    <t>1 "C2b</t>
  </si>
  <si>
    <t>40445635</t>
  </si>
  <si>
    <t>informativní značky směrové IS9-IS11a 1000x1500mm</t>
  </si>
  <si>
    <t>452672404</t>
  </si>
  <si>
    <t>návěšť před objížďkou</t>
  </si>
  <si>
    <t>4 "IS11a PRŮJEZD DO CENTRA ZAKÁZÁN</t>
  </si>
  <si>
    <t>40445631</t>
  </si>
  <si>
    <t>informativní značky směrové IS1c,e,f, IS2c,e,f, IS3c, IS4c, IS5, IS11b, d, IS19c 1350x330mm</t>
  </si>
  <si>
    <t>-1144394500</t>
  </si>
  <si>
    <t>směrová tabule pro označení objížďky</t>
  </si>
  <si>
    <t>3 "IS 11b</t>
  </si>
  <si>
    <t>913121211</t>
  </si>
  <si>
    <t>Montáž a demontáž dočasných dopravních značek Příplatek za první a každý další den použití dočasných dopravních značek k ceně 12-1111</t>
  </si>
  <si>
    <t>934543933</t>
  </si>
  <si>
    <t>https://podminky.urs.cz/item/CS_URS_2024_02/913121211</t>
  </si>
  <si>
    <t>10*30*3</t>
  </si>
  <si>
    <t>913221112</t>
  </si>
  <si>
    <t>Montáž a demontáž dočasných dopravních zábran světelných včetně zásobníku na akumulátor, šířky 2,5 m, 5 světel</t>
  </si>
  <si>
    <t>-1849634576</t>
  </si>
  <si>
    <t>https://podminky.urs.cz/item/CS_URS_2024_02/913221112</t>
  </si>
  <si>
    <t>1 "Z2</t>
  </si>
  <si>
    <t>913221212</t>
  </si>
  <si>
    <t>Montáž a demontáž dočasných dopravních zábran Příplatek za první a každý další den použití dočasných dopravních zábran k ceně 22-1112</t>
  </si>
  <si>
    <t>246568605</t>
  </si>
  <si>
    <t>https://podminky.urs.cz/item/CS_URS_2024_02/913221212</t>
  </si>
  <si>
    <t>1*30*3</t>
  </si>
  <si>
    <t>913321111</t>
  </si>
  <si>
    <t>Montáž a demontáž dočasných dopravních vodících zařízení směrové desky základní</t>
  </si>
  <si>
    <t>-823494843</t>
  </si>
  <si>
    <t>https://podminky.urs.cz/item/CS_URS_2024_02/913321111</t>
  </si>
  <si>
    <t>40445642</t>
  </si>
  <si>
    <t>informativní značky směrové Z4 250x1000mm</t>
  </si>
  <si>
    <t>1713652486</t>
  </si>
  <si>
    <t>směrovací desky</t>
  </si>
  <si>
    <t>8 "Z4a šikmé pruhy sklon vlevo</t>
  </si>
  <si>
    <t>913321116</t>
  </si>
  <si>
    <t>Montáž a demontáž dočasných dopravních vodících zařízení soupravy směrových desek s výstražným světlem 5 desek</t>
  </si>
  <si>
    <t>-1652994088</t>
  </si>
  <si>
    <t>https://podminky.urs.cz/item/CS_URS_2024_02/913321116</t>
  </si>
  <si>
    <t>"11x Z4b šikmé pruhy sklon vpravo</t>
  </si>
  <si>
    <t>"3x Z4c směrovací deska středová</t>
  </si>
  <si>
    <t>3 "3x souprava s 5 deskami</t>
  </si>
  <si>
    <t>913321211</t>
  </si>
  <si>
    <t>Montáž a demontáž dočasných dopravních vodících zařízení Příplatek za první a každý další den použití dočasných dopravních vodících zařízení k ceně 32-1111</t>
  </si>
  <si>
    <t>-474078067</t>
  </si>
  <si>
    <t>https://podminky.urs.cz/item/CS_URS_2024_02/913321211</t>
  </si>
  <si>
    <t>8*30*3</t>
  </si>
  <si>
    <t>913321216</t>
  </si>
  <si>
    <t>Montáž a demontáž dočasných dopravních vodících zařízení Příplatek za první a každý další den použití dočasných dopravních vodících zařízení k ceně 32-1116</t>
  </si>
  <si>
    <t>-1001225923</t>
  </si>
  <si>
    <t>https://podminky.urs.cz/item/CS_URS_2024_02/913321216</t>
  </si>
  <si>
    <t>913331115</t>
  </si>
  <si>
    <t>Montáž a demontáž dočasných dopravních vodících zařízení signální svítilny včetně akumulátoru</t>
  </si>
  <si>
    <t>-1263369729</t>
  </si>
  <si>
    <t>https://podminky.urs.cz/item/CS_URS_2024_02/913331115</t>
  </si>
  <si>
    <t>1 "umístit na značku a15</t>
  </si>
  <si>
    <t>1 "umístit na značku B30</t>
  </si>
  <si>
    <t>913331215</t>
  </si>
  <si>
    <t>Montáž a demontáž dočasných dopravních vodících zařízení Příplatek za první a každý další den použití dočasných dopravních vodících zařízení k ceně 33-1115</t>
  </si>
  <si>
    <t>1781584267</t>
  </si>
  <si>
    <t>https://podminky.urs.cz/item/CS_URS_2024_02/913331215</t>
  </si>
  <si>
    <t>2*30*3</t>
  </si>
  <si>
    <t>913911111</t>
  </si>
  <si>
    <t>Montáž a demontáž akumulátorů a zásobníků dočasného dopravního značení akumulátoru olověného 12V/7,2 Ah</t>
  </si>
  <si>
    <t>-1845702671</t>
  </si>
  <si>
    <t>https://podminky.urs.cz/item/CS_URS_2024_02/913911111</t>
  </si>
  <si>
    <t>913911211</t>
  </si>
  <si>
    <t>Montáž a demontáž akumulátorů a zásobníků dočasného dopravního značení Příplatek za první a každý další den použití akumulátorů a zásobníků dočasného dopravního značení k ceně 91-1111</t>
  </si>
  <si>
    <t>-813459239</t>
  </si>
  <si>
    <t>https://podminky.urs.cz/item/CS_URS_2024_02/913911211</t>
  </si>
  <si>
    <t>PSV001</t>
  </si>
  <si>
    <t>Pojízdný signalizační vozík Z7 - pronájem, doprava,obsluha</t>
  </si>
  <si>
    <t>-1608614993</t>
  </si>
  <si>
    <t>dočasné pracovní místo - ul. Velká Hradební</t>
  </si>
  <si>
    <t>3 "pro zahrazení Stříbrnického potoka 2x 2 hod.</t>
  </si>
  <si>
    <t>2014256017</t>
  </si>
  <si>
    <t>SO 101 - Obnova zámkové dlažby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</si>
  <si>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</si>
  <si>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</si>
  <si>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-860191092</t>
  </si>
  <si>
    <t>https://podminky.urs.cz/item/CS_URS_2024_02/113106123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</si>
  <si>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</si>
  <si>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</si>
  <si>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-1020917412</t>
  </si>
  <si>
    <t>https://podminky.urs.cz/item/CS_URS_2024_02/113107222</t>
  </si>
  <si>
    <t>212,0 "pod zámk. dlažbou tl. 150 mm</t>
  </si>
  <si>
    <t>113201112</t>
  </si>
  <si>
    <t>Vytrhání obrub s vybouráním lože, s přemístěním hmot na skládku na vzdálenost do 3 m nebo s naložením na dopravní prostředek silničních ležatých</t>
  </si>
  <si>
    <t>814656656</t>
  </si>
  <si>
    <t>https://podminky.urs.cz/item/CS_URS_2024_02/113201112</t>
  </si>
  <si>
    <t>22,5 "kamenné obrubníky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</si>
  <si>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</si>
  <si>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</si>
  <si>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-824808781</t>
  </si>
  <si>
    <t>https://podminky.urs.cz/item/CS_URS_2024_02/596211112</t>
  </si>
  <si>
    <t>59245015</t>
  </si>
  <si>
    <t>dlažba zámková betonová tvaru I 200x165mm tl 60mm přírodní</t>
  </si>
  <si>
    <t>1105578581</t>
  </si>
  <si>
    <t>212,0*0,5 "dokup 50% dle původní dlažby</t>
  </si>
  <si>
    <t>106*1,02 'Přepočtené koeficientem množství</t>
  </si>
  <si>
    <t>916241113</t>
  </si>
  <si>
    <t>Osazení obrubníku kamenného se zřízením lože, s vyplněním a zatřením spár cementovou maltou ležatého s boční opěrou z betonu prostého, do lože z betonu prostého</t>
  </si>
  <si>
    <t>-973417320</t>
  </si>
  <si>
    <t>https://podminky.urs.cz/item/CS_URS_2024_02/916241113</t>
  </si>
  <si>
    <t>58380004</t>
  </si>
  <si>
    <t>obrubník kamenný žulový přímý 1000x250x200mm</t>
  </si>
  <si>
    <t>-1863357061</t>
  </si>
  <si>
    <t>dokup cca 10 %</t>
  </si>
  <si>
    <t xml:space="preserve">22,5*0,1 "dle stávající obruby </t>
  </si>
  <si>
    <t>2,25*1,02 'Přepočtené koeficientem množství</t>
  </si>
  <si>
    <t>915283670</t>
  </si>
  <si>
    <t>61,48 "ŠD</t>
  </si>
  <si>
    <t>664841747</t>
  </si>
  <si>
    <t>61,48*7 'Přepočtené koeficientem množství</t>
  </si>
  <si>
    <t>-1938820263</t>
  </si>
  <si>
    <t>odvoz na skládku nebo na meziskládku</t>
  </si>
  <si>
    <t>55,12 "zámkvá dlažba</t>
  </si>
  <si>
    <t>6,525 "kamenné obrubníky</t>
  </si>
  <si>
    <t>-768547827</t>
  </si>
  <si>
    <t>zámková dlažba</t>
  </si>
  <si>
    <t>odvoz na skládku nebo meziskládku</t>
  </si>
  <si>
    <t>55,12*8 "zámková dlažba</t>
  </si>
  <si>
    <t>6,525*8 "kamenné obrubníky</t>
  </si>
  <si>
    <t>odvoz z meziskládky na stavbu</t>
  </si>
  <si>
    <t>55,12*0,5*8 "zámková dlažba</t>
  </si>
  <si>
    <t>6,525*0,9*8 "kamenné obrubníky</t>
  </si>
  <si>
    <t>997221615</t>
  </si>
  <si>
    <t>Poplatek za uložení stavebního odpadu na skládce (skládkovné) z prostého betonu zatříděného do Katalogu odpadů pod kódem 17 01 01</t>
  </si>
  <si>
    <t>743728368</t>
  </si>
  <si>
    <t>https://podminky.urs.cz/item/CS_URS_2024_02/997221615</t>
  </si>
  <si>
    <t>55,12*0,5 "50% dlažby na skládku</t>
  </si>
  <si>
    <t>997221655</t>
  </si>
  <si>
    <t>Poplatek za uložení stavebního odpadu na skládce (skládkovné) zeminy a kamení zatříděného do Katalogu odpadů pod kódem 17 05 04</t>
  </si>
  <si>
    <t>-16184049</t>
  </si>
  <si>
    <t>https://podminky.urs.cz/item/CS_URS_2024_02/997221655</t>
  </si>
  <si>
    <t>6,525*0,1 "kamenné obrubníky</t>
  </si>
  <si>
    <t>998223011</t>
  </si>
  <si>
    <t>Přesun hmot pro pozemní komunikace s krytem dlážděným dopravní vzdálenost do 200 m jakékoliv délky objektu</t>
  </si>
  <si>
    <t>-1856831852</t>
  </si>
  <si>
    <t>https://podminky.urs.cz/item/CS_URS_2024_02/998223011</t>
  </si>
  <si>
    <t>SO 401 - Stranová překládka komunikačního vedení</t>
  </si>
  <si>
    <t>HSV - HSV</t>
  </si>
  <si>
    <t xml:space="preserve">    A - Materiál pro pokládku</t>
  </si>
  <si>
    <t xml:space="preserve">    B - Montážní práce</t>
  </si>
  <si>
    <t xml:space="preserve">    C - Ostatní práce</t>
  </si>
  <si>
    <t>A</t>
  </si>
  <si>
    <t>Materiál pro pokládku</t>
  </si>
  <si>
    <t>1.1</t>
  </si>
  <si>
    <t>Fólie výstražná 330 mm PE oranžová</t>
  </si>
  <si>
    <t>-289868448</t>
  </si>
  <si>
    <t>1.2</t>
  </si>
  <si>
    <t>Chránička dělená opravná 110 mm</t>
  </si>
  <si>
    <t>-147231483</t>
  </si>
  <si>
    <t>1.3</t>
  </si>
  <si>
    <t>Chránička dělená opravná 160 mm</t>
  </si>
  <si>
    <t>633492669</t>
  </si>
  <si>
    <t>1.4</t>
  </si>
  <si>
    <t>Držák distanční 8-nás. pro trubku 160 mm</t>
  </si>
  <si>
    <t>ks</t>
  </si>
  <si>
    <t>-366632410</t>
  </si>
  <si>
    <t>1.5</t>
  </si>
  <si>
    <t>Písek kopaný včetně dopravy</t>
  </si>
  <si>
    <t>1341410384</t>
  </si>
  <si>
    <t>B</t>
  </si>
  <si>
    <t>Montážní práce</t>
  </si>
  <si>
    <t>2.1</t>
  </si>
  <si>
    <t>Vybourání jednotlivých chrániček z betonového lože</t>
  </si>
  <si>
    <t>-560152390</t>
  </si>
  <si>
    <t>2.2</t>
  </si>
  <si>
    <t>Přenesení jednotlivých chrániček</t>
  </si>
  <si>
    <t>-1806778123</t>
  </si>
  <si>
    <t>2.3</t>
  </si>
  <si>
    <t>Oprava poškozených chrániček</t>
  </si>
  <si>
    <t>-950632810</t>
  </si>
  <si>
    <t>2.4</t>
  </si>
  <si>
    <t>Zapískování přenesených chrániček</t>
  </si>
  <si>
    <t>-1234456588</t>
  </si>
  <si>
    <t>2.5</t>
  </si>
  <si>
    <t>Pokládka výstražné folie</t>
  </si>
  <si>
    <t>1314139695</t>
  </si>
  <si>
    <t>C</t>
  </si>
  <si>
    <t>Ostatní práce</t>
  </si>
  <si>
    <t>3.1</t>
  </si>
  <si>
    <t>Koordinace prací s jednotlivými správci vč. vytýčení vedení IS</t>
  </si>
  <si>
    <t>-1688365524</t>
  </si>
  <si>
    <t>3.2</t>
  </si>
  <si>
    <t>Geodetické zaměření nové trasy</t>
  </si>
  <si>
    <t>-1559261115</t>
  </si>
  <si>
    <t>3.3</t>
  </si>
  <si>
    <t>Vyhotovení GP pro vklad služebnosti do KN</t>
  </si>
  <si>
    <t>219489442</t>
  </si>
  <si>
    <t>3.4</t>
  </si>
  <si>
    <t>Dokumentace skut. provedení dle požadavků správců + předání</t>
  </si>
  <si>
    <t>253650574</t>
  </si>
  <si>
    <t>3.5</t>
  </si>
  <si>
    <t>Vypracování smlouvy budoucí na služebnost inženýrské sítě</t>
  </si>
  <si>
    <t>-223323415</t>
  </si>
  <si>
    <t>3.6</t>
  </si>
  <si>
    <t>Vypracování smlouvy na vklad služebnost inženýrské sítě + vklad do KN</t>
  </si>
  <si>
    <t>838208952</t>
  </si>
  <si>
    <t>3.7</t>
  </si>
  <si>
    <t>Odvoz odpadu na skládku vč. skládkovnéh a manipulace</t>
  </si>
  <si>
    <t>-42583315</t>
  </si>
  <si>
    <t>SO 501 - Přeložka plynovodní přípojky</t>
  </si>
  <si>
    <t>1 - Pozemní komunikace</t>
  </si>
  <si>
    <t>2 - Zemní práce</t>
  </si>
  <si>
    <t xml:space="preserve">C 23M - Potrubní vedení </t>
  </si>
  <si>
    <t>3 - Ostatní práce-potrubní vedení</t>
  </si>
  <si>
    <t>Pozemní komunikace</t>
  </si>
  <si>
    <t>113106134</t>
  </si>
  <si>
    <t>Rozebrání dlažeb ze zámkových dlaždic</t>
  </si>
  <si>
    <t>Poznámka k položce:_x000d_
(2,0x 2,50)</t>
  </si>
  <si>
    <t>113107021</t>
  </si>
  <si>
    <t>Odstranění podkladu z kameniva drceného</t>
  </si>
  <si>
    <t>Poznámka k položce:_x000d_
tl. 100-200mm - (22,0x1,0)+(1,6x1,5)x2</t>
  </si>
  <si>
    <t>113107021.1</t>
  </si>
  <si>
    <t>Odstranění podkladu z kameniva těženého</t>
  </si>
  <si>
    <t>Poznámka k položce:_x000d_
tl. do 100mm -(1,7x1,6)</t>
  </si>
  <si>
    <t>113107030</t>
  </si>
  <si>
    <t>Odstranění podkladu z betonu tl.100 mm</t>
  </si>
  <si>
    <t>Poznámka k položce:_x000d_
(22,0x1,2) + (1,7x1,6)</t>
  </si>
  <si>
    <t>113107041</t>
  </si>
  <si>
    <t>Odstranění krytu živičného ručně tl.50 mm</t>
  </si>
  <si>
    <t>Poznámka k položce:_x000d_
(22,0x1,3) + (1,8x1,7)</t>
  </si>
  <si>
    <t>919735112</t>
  </si>
  <si>
    <t>Řezání stáv. živič. krytu hl. 50-100mm</t>
  </si>
  <si>
    <t>919735122</t>
  </si>
  <si>
    <t>Řezání stáv.beton. krytu nebo podkladu</t>
  </si>
  <si>
    <t>Poznámka k položce:_x000d_
hl. 50-100mm</t>
  </si>
  <si>
    <t>Vodorovná doprava suti do 1 km</t>
  </si>
  <si>
    <t>Poznámka k položce:_x000d_
a) (31,66x0,15) = 4,75 AB _x000d_
b) (58,64x0,31) = 18,18 podklady</t>
  </si>
  <si>
    <t>Příplatek za další km (22,93 x 10km)</t>
  </si>
  <si>
    <t>997221875</t>
  </si>
  <si>
    <t>Poplatek za uložení odpadu na recyklační</t>
  </si>
  <si>
    <t>Poznámka k položce:_x000d_
skládku asfaltového bez dehtu</t>
  </si>
  <si>
    <t>Poplatek za uložení odpadu na skládku</t>
  </si>
  <si>
    <t>Poznámka k položce:_x000d_
zeminy a kameniva</t>
  </si>
  <si>
    <t>564732111</t>
  </si>
  <si>
    <t>Podklad z vibrovaného štěrku .tl.100</t>
  </si>
  <si>
    <t>564732111.1</t>
  </si>
  <si>
    <t>Podklad z vibrovného štěrku tl. 100mm</t>
  </si>
  <si>
    <t>565175101</t>
  </si>
  <si>
    <t>Asfalt. beton podkladní ACP16, 100mm</t>
  </si>
  <si>
    <t>577144111</t>
  </si>
  <si>
    <t>Asfalt. beton obrusný ACO11, 50mm</t>
  </si>
  <si>
    <t>596211110</t>
  </si>
  <si>
    <t>Kladení dlažby ze zámkové dlažby</t>
  </si>
  <si>
    <t>Poznámka k položce:_x000d_
tl. 60mm</t>
  </si>
  <si>
    <t>919125111</t>
  </si>
  <si>
    <t>Těsnění svislé spáry živičného krytu</t>
  </si>
  <si>
    <t>Poznámka k položce:_x000d_
páskou</t>
  </si>
  <si>
    <t>119001402</t>
  </si>
  <si>
    <t>Dočasné zajištění potrubí</t>
  </si>
  <si>
    <t>119001421</t>
  </si>
  <si>
    <t>Dočasné zajištění kabelů (do 3 volně)</t>
  </si>
  <si>
    <t>119001423</t>
  </si>
  <si>
    <t>Dočasné zajištění kabelových tratí</t>
  </si>
  <si>
    <t>129001101</t>
  </si>
  <si>
    <t>Příplatek za ztížení vykopávky</t>
  </si>
  <si>
    <t>Poznámka k položce:_x000d_
(13,0x0,8x1,0)</t>
  </si>
  <si>
    <t>133112811</t>
  </si>
  <si>
    <t>Hloubení nezapaž. šachet v horň. tř. 4</t>
  </si>
  <si>
    <t>Poznámka k položce:_x000d_
(1,60x1,50x1,40)x2</t>
  </si>
  <si>
    <t>132351101</t>
  </si>
  <si>
    <t>Hloubení rýh š. do 800mm v horň. tř. 4</t>
  </si>
  <si>
    <t>Poznámka k položce:_x000d_
(22,0x0,80x0,80) chodníky = 14,08</t>
  </si>
  <si>
    <t>151101102</t>
  </si>
  <si>
    <t>Zřízení pažení příložné do hl. 2-4 m</t>
  </si>
  <si>
    <t>Poznámka k položce:_x000d_
(1,6x2,1)+(1,5x2,1)x4</t>
  </si>
  <si>
    <t>151101112</t>
  </si>
  <si>
    <t>Odstranění pažení - pol. č.6</t>
  </si>
  <si>
    <t>139911111</t>
  </si>
  <si>
    <t>Bourání konstrukcí ze zdiva kam. na nast.</t>
  </si>
  <si>
    <t>162751137</t>
  </si>
  <si>
    <t>Vodorov. přemístění výkop. z hor. 4,</t>
  </si>
  <si>
    <t>Poznámka k položce:_x000d_
do 10km</t>
  </si>
  <si>
    <t>162751139</t>
  </si>
  <si>
    <t>Příplatek za každých započatých 1000m</t>
  </si>
  <si>
    <t>Poznámka k položce:_x000d_
(21,50x1)</t>
  </si>
  <si>
    <t>Uložení sypaniny na skládku</t>
  </si>
  <si>
    <t>174111101</t>
  </si>
  <si>
    <t>Zásyp rýh a šachet se zhutněním - ŠD</t>
  </si>
  <si>
    <t>Poznámka k položce:_x000d_
(pol.9) - (pol. 13+17)</t>
  </si>
  <si>
    <t>175111101</t>
  </si>
  <si>
    <t>Obsyp potrubí a dílů se zhutněním - písek</t>
  </si>
  <si>
    <t>Poznámka k položce:_x000d_
(1,60x1,50,0x0,40)x2 +_x000d_
(22,0x0,80x0,25)</t>
  </si>
  <si>
    <t>1001M</t>
  </si>
  <si>
    <t>Štěrkopísek (A3),fr. 0-8 - obsyp</t>
  </si>
  <si>
    <t>Poznámka k položce:_x000d_
(6,32x1,2x1,95) zhutnění, hmotnost</t>
  </si>
  <si>
    <t>1002M</t>
  </si>
  <si>
    <t>Štěrkodrť,fr. 0-22 - zásyp</t>
  </si>
  <si>
    <t>Poznámka k položce:_x000d_
(10,62x1,2x1,9) zhutnění, hmotnost</t>
  </si>
  <si>
    <t>Skládkovné-poplatek za uložení na</t>
  </si>
  <si>
    <t>Poznámka k položce:_x000d_
recyklační skládce</t>
  </si>
  <si>
    <t>Lože pod potrubí z kopaného písku</t>
  </si>
  <si>
    <t>Poznámka k položce:_x000d_
(1,60x1,50,0x0,40)x2 +_x000d_
(22,0x0,80x0,15)</t>
  </si>
  <si>
    <t>899722114</t>
  </si>
  <si>
    <t>Výstražná folie</t>
  </si>
  <si>
    <t>C 23M</t>
  </si>
  <si>
    <t xml:space="preserve">Potrubní vedení </t>
  </si>
  <si>
    <t>23020542</t>
  </si>
  <si>
    <t>Montáž trub PE do Ø 63 mm</t>
  </si>
  <si>
    <t>230202032</t>
  </si>
  <si>
    <t>Montáž chráničky PE do Ø 110 mm</t>
  </si>
  <si>
    <t>230205242</t>
  </si>
  <si>
    <t>Montáž trubních dílů PE do Ø 63mm</t>
  </si>
  <si>
    <t>230202051s</t>
  </si>
  <si>
    <t>Nasunutí potrubní sekce 50 do chráničky</t>
  </si>
  <si>
    <t>230202119s</t>
  </si>
  <si>
    <t>Montáž kluzných objímek 60-70mm</t>
  </si>
  <si>
    <t>230202213s</t>
  </si>
  <si>
    <t>Montáž manžety na chráničku110</t>
  </si>
  <si>
    <t>230200353</t>
  </si>
  <si>
    <t>Jednostranné přerušení průtoku plynu</t>
  </si>
  <si>
    <t>Poznámka k položce:_x000d_
trnováním</t>
  </si>
  <si>
    <t>230210014</t>
  </si>
  <si>
    <t>Oprava opláštění a izolace svarů za stud.</t>
  </si>
  <si>
    <t>2300230039</t>
  </si>
  <si>
    <t>Montáž trubních dílů DN 50, do 10kg</t>
  </si>
  <si>
    <t>230210013s</t>
  </si>
  <si>
    <t>Ochrana opláštění a izolace svarů -ovin</t>
  </si>
  <si>
    <t>92</t>
  </si>
  <si>
    <t>230082045</t>
  </si>
  <si>
    <t>Demontáž potrubí DN 50 do 50kg</t>
  </si>
  <si>
    <t>94</t>
  </si>
  <si>
    <t>230220006</t>
  </si>
  <si>
    <t>Montáž poklopu</t>
  </si>
  <si>
    <t>96</t>
  </si>
  <si>
    <t>230220018s</t>
  </si>
  <si>
    <t>Montáž čichačky</t>
  </si>
  <si>
    <t>98</t>
  </si>
  <si>
    <t>230208513</t>
  </si>
  <si>
    <t>Odplynění a inertizace potrubí do DN 100</t>
  </si>
  <si>
    <t>100</t>
  </si>
  <si>
    <t>1003M</t>
  </si>
  <si>
    <t>Trubka PE- těžká řada SDR11</t>
  </si>
  <si>
    <t>102</t>
  </si>
  <si>
    <t xml:space="preserve">Poznámka k položce:_x000d_
s OP  Ø 63x5,8mm, PE 100</t>
  </si>
  <si>
    <t>1004M</t>
  </si>
  <si>
    <t xml:space="preserve">Trubka PE min  SDR 26</t>
  </si>
  <si>
    <t>104</t>
  </si>
  <si>
    <t>Poznámka k položce:_x000d_
Ø110x4,2mm(min.), PE 100 - chránička</t>
  </si>
  <si>
    <t>1005M</t>
  </si>
  <si>
    <t>Přechod zemní DN50/63PE, PE 100</t>
  </si>
  <si>
    <t>106</t>
  </si>
  <si>
    <t>1006M</t>
  </si>
  <si>
    <t>Přesuvný kus (1/2), DN 50, PN 16</t>
  </si>
  <si>
    <t>108</t>
  </si>
  <si>
    <t>1006M.1</t>
  </si>
  <si>
    <t>Trnovací tvarovka DN 50 + krycí víko</t>
  </si>
  <si>
    <t>110</t>
  </si>
  <si>
    <t>1007M</t>
  </si>
  <si>
    <t>Elektrospojka Ø 63 (PE100)</t>
  </si>
  <si>
    <t>112</t>
  </si>
  <si>
    <t>1008M</t>
  </si>
  <si>
    <t>Elektrokoleno Ø 63 (PE100) - 90st</t>
  </si>
  <si>
    <t>114</t>
  </si>
  <si>
    <t>1009M</t>
  </si>
  <si>
    <t>Elektrokoleno Ø 63 (PE100) - 45st</t>
  </si>
  <si>
    <t>116</t>
  </si>
  <si>
    <t>1010M</t>
  </si>
  <si>
    <t>Teleskopická čichačka PE do poklopu</t>
  </si>
  <si>
    <t>kpl.</t>
  </si>
  <si>
    <t>118</t>
  </si>
  <si>
    <t>1011M</t>
  </si>
  <si>
    <t>Těsnící manžeta 63x110</t>
  </si>
  <si>
    <t>120</t>
  </si>
  <si>
    <t>1012M</t>
  </si>
  <si>
    <t>Kluzné objímky 63/110</t>
  </si>
  <si>
    <t>122</t>
  </si>
  <si>
    <t>1013M</t>
  </si>
  <si>
    <t>Izolační páska zastudena š. 50mm</t>
  </si>
  <si>
    <t>124</t>
  </si>
  <si>
    <t>1014M</t>
  </si>
  <si>
    <t>Ochrana izolace - páska</t>
  </si>
  <si>
    <t>126</t>
  </si>
  <si>
    <t>1015M</t>
  </si>
  <si>
    <t>Zajištění těsnosti při propojích</t>
  </si>
  <si>
    <t>128</t>
  </si>
  <si>
    <t>1016M</t>
  </si>
  <si>
    <t>Propoje a odpoje DN 50</t>
  </si>
  <si>
    <t>130</t>
  </si>
  <si>
    <t>Poznámka k položce:_x000d_
vč. zajištění, odplynění, napuštění</t>
  </si>
  <si>
    <t>1017M</t>
  </si>
  <si>
    <t>Napojení signal. vodiče na stávající potrubí</t>
  </si>
  <si>
    <t>132</t>
  </si>
  <si>
    <t>Poznámka k položce:_x000d_
vč. zaizolování_x000d_
Součet</t>
  </si>
  <si>
    <t>Ostatní práce-potrubní vedení</t>
  </si>
  <si>
    <t>2001</t>
  </si>
  <si>
    <t>Signalizační vodič CU.Y. 2,5 mm2</t>
  </si>
  <si>
    <t>134</t>
  </si>
  <si>
    <t>230230016</t>
  </si>
  <si>
    <t>Provedení hlavní tlakové zkoušky-pevnost</t>
  </si>
  <si>
    <t>136</t>
  </si>
  <si>
    <t>230230016.1</t>
  </si>
  <si>
    <t>Provedení hlavní tlakové zkoušky-těsnost</t>
  </si>
  <si>
    <t>138</t>
  </si>
  <si>
    <t>230170002</t>
  </si>
  <si>
    <t>Příprava TZ do DN 200</t>
  </si>
  <si>
    <t>140</t>
  </si>
  <si>
    <t>2002</t>
  </si>
  <si>
    <t>Odzkoušení propojů</t>
  </si>
  <si>
    <t>142</t>
  </si>
  <si>
    <t>2003</t>
  </si>
  <si>
    <t>Elektrojiskrová zkouška izolace</t>
  </si>
  <si>
    <t>144</t>
  </si>
  <si>
    <t>2004</t>
  </si>
  <si>
    <t>Proměření vodiče</t>
  </si>
  <si>
    <t>146</t>
  </si>
  <si>
    <t>2005</t>
  </si>
  <si>
    <t>Odstavení a zprovoznění odběratelů -</t>
  </si>
  <si>
    <t>148</t>
  </si>
  <si>
    <t>Poznámka k položce:_x000d_
dva odběratelé</t>
  </si>
  <si>
    <t>2006</t>
  </si>
  <si>
    <t>Geodetické zaměření</t>
  </si>
  <si>
    <t>150</t>
  </si>
  <si>
    <t>2007</t>
  </si>
  <si>
    <t>Revize zařízení</t>
  </si>
  <si>
    <t>152</t>
  </si>
  <si>
    <t>2008</t>
  </si>
  <si>
    <t>Technické práce (doklady-přejímka-ostat.)</t>
  </si>
  <si>
    <t>154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</si>
  <si>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</si>
  <si>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</si>
  <si>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</si>
  <si>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</si>
  <si>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</si>
  <si>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</si>
  <si>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</si>
  <si>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</si>
  <si>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</si>
  <si>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</si>
  <si>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Zeměměřičské práce</t>
  </si>
  <si>
    <t>Kč</t>
  </si>
  <si>
    <t>1024</t>
  </si>
  <si>
    <t>-1195737457</t>
  </si>
  <si>
    <t>https://podminky.urs.cz/item/CS_URS_2024_02/012002000</t>
  </si>
  <si>
    <t>vytýčení stavby před, v průběhu a po výstavbě</t>
  </si>
  <si>
    <t>012164000</t>
  </si>
  <si>
    <t>Vytyčení a zaměření inženýrských sítí</t>
  </si>
  <si>
    <t>-1185533835</t>
  </si>
  <si>
    <t>https://podminky.urs.cz/item/CS_URS_2024_02/012164000</t>
  </si>
  <si>
    <t>013254000</t>
  </si>
  <si>
    <t>Dokumentace skutečného provedení stavby</t>
  </si>
  <si>
    <t>820623061</t>
  </si>
  <si>
    <t>https://podminky.urs.cz/item/CS_URS_2024_02/013254000</t>
  </si>
  <si>
    <t>013274000</t>
  </si>
  <si>
    <t>Pasportizace objektu před započetím prací</t>
  </si>
  <si>
    <t>318989404</t>
  </si>
  <si>
    <t>https://podminky.urs.cz/item/CS_URS_2024_02/013274000</t>
  </si>
  <si>
    <t>pasport č.p. 2879, č.p. 2880 a žel. Mostu ž.km 517,085</t>
  </si>
  <si>
    <t>013284000</t>
  </si>
  <si>
    <t>Pasportizace objektu po provedení prací</t>
  </si>
  <si>
    <t>1232478548</t>
  </si>
  <si>
    <t>https://podminky.urs.cz/item/CS_URS_2024_02/013284000</t>
  </si>
  <si>
    <t>013294001</t>
  </si>
  <si>
    <t>Ostatní dokumentace stavby - Havarijní a Povodňový plán</t>
  </si>
  <si>
    <t>-922098670</t>
  </si>
  <si>
    <t>Havarijní a Povodňový plán</t>
  </si>
  <si>
    <t>013294002</t>
  </si>
  <si>
    <t>Ostatní dokumentace stavby - Dílenská dokumentace</t>
  </si>
  <si>
    <t>-1133977053</t>
  </si>
  <si>
    <t>dílenská dokumentace</t>
  </si>
  <si>
    <t>- speciální pažení výkopu</t>
  </si>
  <si>
    <t>- prefa díly rámového propustku</t>
  </si>
  <si>
    <t>VRN3</t>
  </si>
  <si>
    <t>Zařízení staveniště</t>
  </si>
  <si>
    <t>030001000</t>
  </si>
  <si>
    <t>983200410</t>
  </si>
  <si>
    <t>https://podminky.urs.cz/item/CS_URS_2024_02/030001000</t>
  </si>
  <si>
    <t>VRN4</t>
  </si>
  <si>
    <t>Inženýrská činnost</t>
  </si>
  <si>
    <t>041002000</t>
  </si>
  <si>
    <t>Dozory</t>
  </si>
  <si>
    <t>389976781</t>
  </si>
  <si>
    <t>https://podminky.urs.cz/item/CS_URS_2024_02/041002000</t>
  </si>
  <si>
    <t>- geotechnický dozor při speiálním pažení</t>
  </si>
  <si>
    <t>- kontrola hrazení a přečerpávání odlehčovacích stok</t>
  </si>
  <si>
    <t>043203000</t>
  </si>
  <si>
    <t>Měření, monitoring, rozbory</t>
  </si>
  <si>
    <t>-1313538260</t>
  </si>
  <si>
    <t>https://podminky.urs.cz/item/CS_URS_2024_02/043203000</t>
  </si>
  <si>
    <t>geotechnický monitoring - č.p. 2879,č.p. 2880 a žel. Mostu ž.km 517,085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</si>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</sst>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71" TargetMode="External" /><Relationship Id="rId2" Type="http://schemas.openxmlformats.org/officeDocument/2006/relationships/hyperlink" Target="https://podminky.urs.cz/item/CS_URS_2024_02/113107122" TargetMode="External" /><Relationship Id="rId3" Type="http://schemas.openxmlformats.org/officeDocument/2006/relationships/hyperlink" Target="https://podminky.urs.cz/item/CS_URS_2024_02/119003223" TargetMode="External" /><Relationship Id="rId4" Type="http://schemas.openxmlformats.org/officeDocument/2006/relationships/hyperlink" Target="https://podminky.urs.cz/item/CS_URS_2024_02/119003224" TargetMode="External" /><Relationship Id="rId5" Type="http://schemas.openxmlformats.org/officeDocument/2006/relationships/hyperlink" Target="https://podminky.urs.cz/item/CS_URS_2024_02/119004111" TargetMode="External" /><Relationship Id="rId6" Type="http://schemas.openxmlformats.org/officeDocument/2006/relationships/hyperlink" Target="https://podminky.urs.cz/item/CS_URS_2024_02/119004112" TargetMode="External" /><Relationship Id="rId7" Type="http://schemas.openxmlformats.org/officeDocument/2006/relationships/hyperlink" Target="https://podminky.urs.cz/item/CS_URS_2024_02/131351104" TargetMode="External" /><Relationship Id="rId8" Type="http://schemas.openxmlformats.org/officeDocument/2006/relationships/hyperlink" Target="https://podminky.urs.cz/item/CS_URS_2024_02/131351202" TargetMode="External" /><Relationship Id="rId9" Type="http://schemas.openxmlformats.org/officeDocument/2006/relationships/hyperlink" Target="https://podminky.urs.cz/item/CS_URS_2024_02/151721111" TargetMode="External" /><Relationship Id="rId10" Type="http://schemas.openxmlformats.org/officeDocument/2006/relationships/hyperlink" Target="https://podminky.urs.cz/item/CS_URS_2024_02/153116111" TargetMode="External" /><Relationship Id="rId11" Type="http://schemas.openxmlformats.org/officeDocument/2006/relationships/hyperlink" Target="https://podminky.urs.cz/item/CS_URS_2024_02/153116112" TargetMode="External" /><Relationship Id="rId12" Type="http://schemas.openxmlformats.org/officeDocument/2006/relationships/hyperlink" Target="https://podminky.urs.cz/item/CS_URS_2024_02/162751135" TargetMode="External" /><Relationship Id="rId13" Type="http://schemas.openxmlformats.org/officeDocument/2006/relationships/hyperlink" Target="https://podminky.urs.cz/item/CS_URS_2024_02/167151112" TargetMode="External" /><Relationship Id="rId14" Type="http://schemas.openxmlformats.org/officeDocument/2006/relationships/hyperlink" Target="https://podminky.urs.cz/item/CS_URS_2024_02/171152501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74151101" TargetMode="External" /><Relationship Id="rId18" Type="http://schemas.openxmlformats.org/officeDocument/2006/relationships/hyperlink" Target="https://podminky.urs.cz/item/CS_URS_2024_02/232211112" TargetMode="External" /><Relationship Id="rId19" Type="http://schemas.openxmlformats.org/officeDocument/2006/relationships/hyperlink" Target="https://podminky.urs.cz/item/CS_URS_2024_02/232221123" TargetMode="External" /><Relationship Id="rId20" Type="http://schemas.openxmlformats.org/officeDocument/2006/relationships/hyperlink" Target="https://podminky.urs.cz/item/CS_URS_2024_02/273322511" TargetMode="External" /><Relationship Id="rId21" Type="http://schemas.openxmlformats.org/officeDocument/2006/relationships/hyperlink" Target="https://podminky.urs.cz/item/CS_URS_2024_02/275361821" TargetMode="External" /><Relationship Id="rId22" Type="http://schemas.openxmlformats.org/officeDocument/2006/relationships/hyperlink" Target="https://podminky.urs.cz/item/CS_URS_2024_02/351321123" TargetMode="External" /><Relationship Id="rId23" Type="http://schemas.openxmlformats.org/officeDocument/2006/relationships/hyperlink" Target="https://podminky.urs.cz/item/CS_URS_2024_02/351351171" TargetMode="External" /><Relationship Id="rId24" Type="http://schemas.openxmlformats.org/officeDocument/2006/relationships/hyperlink" Target="https://podminky.urs.cz/item/CS_URS_2024_02/351351172" TargetMode="External" /><Relationship Id="rId25" Type="http://schemas.openxmlformats.org/officeDocument/2006/relationships/hyperlink" Target="https://podminky.urs.cz/item/CS_URS_2024_02/351352111" TargetMode="External" /><Relationship Id="rId26" Type="http://schemas.openxmlformats.org/officeDocument/2006/relationships/hyperlink" Target="https://podminky.urs.cz/item/CS_URS_2024_02/351352112" TargetMode="External" /><Relationship Id="rId27" Type="http://schemas.openxmlformats.org/officeDocument/2006/relationships/hyperlink" Target="https://podminky.urs.cz/item/CS_URS_2024_02/351368112" TargetMode="External" /><Relationship Id="rId28" Type="http://schemas.openxmlformats.org/officeDocument/2006/relationships/hyperlink" Target="https://podminky.urs.cz/item/CS_URS_2024_02/352311112" TargetMode="External" /><Relationship Id="rId29" Type="http://schemas.openxmlformats.org/officeDocument/2006/relationships/hyperlink" Target="https://podminky.urs.cz/item/CS_URS_2024_02/352321123" TargetMode="External" /><Relationship Id="rId30" Type="http://schemas.openxmlformats.org/officeDocument/2006/relationships/hyperlink" Target="https://podminky.urs.cz/item/CS_URS_2024_02/352351171" TargetMode="External" /><Relationship Id="rId31" Type="http://schemas.openxmlformats.org/officeDocument/2006/relationships/hyperlink" Target="https://podminky.urs.cz/item/CS_URS_2024_02/352351172" TargetMode="External" /><Relationship Id="rId32" Type="http://schemas.openxmlformats.org/officeDocument/2006/relationships/hyperlink" Target="https://podminky.urs.cz/item/CS_URS_2024_02/352352111" TargetMode="External" /><Relationship Id="rId33" Type="http://schemas.openxmlformats.org/officeDocument/2006/relationships/hyperlink" Target="https://podminky.urs.cz/item/CS_URS_2024_02/352352112" TargetMode="External" /><Relationship Id="rId34" Type="http://schemas.openxmlformats.org/officeDocument/2006/relationships/hyperlink" Target="https://podminky.urs.cz/item/CS_URS_2024_02/352368112" TargetMode="External" /><Relationship Id="rId35" Type="http://schemas.openxmlformats.org/officeDocument/2006/relationships/hyperlink" Target="https://podminky.urs.cz/item/CS_URS_2024_02/358215115" TargetMode="External" /><Relationship Id="rId36" Type="http://schemas.openxmlformats.org/officeDocument/2006/relationships/hyperlink" Target="https://podminky.urs.cz/item/CS_URS_2024_02/389121111" TargetMode="External" /><Relationship Id="rId37" Type="http://schemas.openxmlformats.org/officeDocument/2006/relationships/hyperlink" Target="https://podminky.urs.cz/item/CS_URS_2024_02/389361003" TargetMode="External" /><Relationship Id="rId38" Type="http://schemas.openxmlformats.org/officeDocument/2006/relationships/hyperlink" Target="https://podminky.urs.cz/item/CS_URS_2024_02/411354315" TargetMode="External" /><Relationship Id="rId39" Type="http://schemas.openxmlformats.org/officeDocument/2006/relationships/hyperlink" Target="https://podminky.urs.cz/item/CS_URS_2024_02/411354316" TargetMode="External" /><Relationship Id="rId40" Type="http://schemas.openxmlformats.org/officeDocument/2006/relationships/hyperlink" Target="https://podminky.urs.cz/item/CS_URS_2024_02/451541111" TargetMode="External" /><Relationship Id="rId41" Type="http://schemas.openxmlformats.org/officeDocument/2006/relationships/hyperlink" Target="https://podminky.urs.cz/item/CS_URS_2024_02/451572111" TargetMode="External" /><Relationship Id="rId42" Type="http://schemas.openxmlformats.org/officeDocument/2006/relationships/hyperlink" Target="https://podminky.urs.cz/item/CS_URS_2024_02/452311141" TargetMode="External" /><Relationship Id="rId43" Type="http://schemas.openxmlformats.org/officeDocument/2006/relationships/hyperlink" Target="https://podminky.urs.cz/item/CS_URS_2024_02/452311162" TargetMode="External" /><Relationship Id="rId44" Type="http://schemas.openxmlformats.org/officeDocument/2006/relationships/hyperlink" Target="https://podminky.urs.cz/item/CS_URS_2024_02/548133111" TargetMode="External" /><Relationship Id="rId45" Type="http://schemas.openxmlformats.org/officeDocument/2006/relationships/hyperlink" Target="https://podminky.urs.cz/item/CS_URS_2024_02/631313312" TargetMode="External" /><Relationship Id="rId46" Type="http://schemas.openxmlformats.org/officeDocument/2006/relationships/hyperlink" Target="https://podminky.urs.cz/item/CS_URS_2024_02/820471811" TargetMode="External" /><Relationship Id="rId47" Type="http://schemas.openxmlformats.org/officeDocument/2006/relationships/hyperlink" Target="https://podminky.urs.cz/item/CS_URS_2024_02/820491811" TargetMode="External" /><Relationship Id="rId48" Type="http://schemas.openxmlformats.org/officeDocument/2006/relationships/hyperlink" Target="https://podminky.urs.cz/item/CS_URS_2024_02/822472112" TargetMode="External" /><Relationship Id="rId49" Type="http://schemas.openxmlformats.org/officeDocument/2006/relationships/hyperlink" Target="https://podminky.urs.cz/item/CS_URS_2024_02/822492112" TargetMode="External" /><Relationship Id="rId50" Type="http://schemas.openxmlformats.org/officeDocument/2006/relationships/hyperlink" Target="https://podminky.urs.cz/item/CS_URS_2024_02/850311811" TargetMode="External" /><Relationship Id="rId51" Type="http://schemas.openxmlformats.org/officeDocument/2006/relationships/hyperlink" Target="https://podminky.urs.cz/item/CS_URS_2024_02/851241131" TargetMode="External" /><Relationship Id="rId52" Type="http://schemas.openxmlformats.org/officeDocument/2006/relationships/hyperlink" Target="https://podminky.urs.cz/item/CS_URS_2024_02/953333115" TargetMode="External" /><Relationship Id="rId53" Type="http://schemas.openxmlformats.org/officeDocument/2006/relationships/hyperlink" Target="https://podminky.urs.cz/item/CS_URS_2024_02/961044111" TargetMode="External" /><Relationship Id="rId54" Type="http://schemas.openxmlformats.org/officeDocument/2006/relationships/hyperlink" Target="https://podminky.urs.cz/item/CS_URS_2024_02/977213116" TargetMode="External" /><Relationship Id="rId55" Type="http://schemas.openxmlformats.org/officeDocument/2006/relationships/hyperlink" Target="https://podminky.urs.cz/item/CS_URS_2024_02/977213117" TargetMode="External" /><Relationship Id="rId56" Type="http://schemas.openxmlformats.org/officeDocument/2006/relationships/hyperlink" Target="https://podminky.urs.cz/item/CS_URS_2024_02/977213216" TargetMode="External" /><Relationship Id="rId57" Type="http://schemas.openxmlformats.org/officeDocument/2006/relationships/hyperlink" Target="https://podminky.urs.cz/item/CS_URS_2024_02/977213217" TargetMode="External" /><Relationship Id="rId58" Type="http://schemas.openxmlformats.org/officeDocument/2006/relationships/hyperlink" Target="https://podminky.urs.cz/item/CS_URS_2024_02/997013501" TargetMode="External" /><Relationship Id="rId59" Type="http://schemas.openxmlformats.org/officeDocument/2006/relationships/hyperlink" Target="https://podminky.urs.cz/item/CS_URS_2024_02/997013509" TargetMode="External" /><Relationship Id="rId60" Type="http://schemas.openxmlformats.org/officeDocument/2006/relationships/hyperlink" Target="https://podminky.urs.cz/item/CS_URS_2024_02/997221551" TargetMode="External" /><Relationship Id="rId61" Type="http://schemas.openxmlformats.org/officeDocument/2006/relationships/hyperlink" Target="https://podminky.urs.cz/item/CS_URS_2024_02/997221559" TargetMode="External" /><Relationship Id="rId62" Type="http://schemas.openxmlformats.org/officeDocument/2006/relationships/hyperlink" Target="https://podminky.urs.cz/item/CS_URS_2024_02/997221561" TargetMode="External" /><Relationship Id="rId63" Type="http://schemas.openxmlformats.org/officeDocument/2006/relationships/hyperlink" Target="https://podminky.urs.cz/item/CS_URS_2024_02/997221569" TargetMode="External" /><Relationship Id="rId64" Type="http://schemas.openxmlformats.org/officeDocument/2006/relationships/hyperlink" Target="https://podminky.urs.cz/item/CS_URS_2024_02/997221861" TargetMode="External" /><Relationship Id="rId65" Type="http://schemas.openxmlformats.org/officeDocument/2006/relationships/hyperlink" Target="https://podminky.urs.cz/item/CS_URS_2024_02/997221873" TargetMode="External" /><Relationship Id="rId66" Type="http://schemas.openxmlformats.org/officeDocument/2006/relationships/hyperlink" Target="https://podminky.urs.cz/item/CS_URS_2024_02/998271211" TargetMode="External" /><Relationship Id="rId67" Type="http://schemas.openxmlformats.org/officeDocument/2006/relationships/hyperlink" Target="https://podminky.urs.cz/item/CS_URS_2024_02/711112001" TargetMode="External" /><Relationship Id="rId68" Type="http://schemas.openxmlformats.org/officeDocument/2006/relationships/hyperlink" Target="https://podminky.urs.cz/item/CS_URS_2024_02/711112002" TargetMode="External" /><Relationship Id="rId69" Type="http://schemas.openxmlformats.org/officeDocument/2006/relationships/hyperlink" Target="https://podminky.urs.cz/item/CS_URS_2024_02/998711121" TargetMode="External" /><Relationship Id="rId70" Type="http://schemas.openxmlformats.org/officeDocument/2006/relationships/hyperlink" Target="https://podminky.urs.cz/item/CS_URS_2024_02/998715121" TargetMode="External" /><Relationship Id="rId7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9003223" TargetMode="External" /><Relationship Id="rId2" Type="http://schemas.openxmlformats.org/officeDocument/2006/relationships/hyperlink" Target="https://podminky.urs.cz/item/CS_URS_2024_02/119003224" TargetMode="External" /><Relationship Id="rId3" Type="http://schemas.openxmlformats.org/officeDocument/2006/relationships/hyperlink" Target="https://podminky.urs.cz/item/CS_URS_2024_02/913111115" TargetMode="External" /><Relationship Id="rId4" Type="http://schemas.openxmlformats.org/officeDocument/2006/relationships/hyperlink" Target="https://podminky.urs.cz/item/CS_URS_2024_02/913111215" TargetMode="External" /><Relationship Id="rId5" Type="http://schemas.openxmlformats.org/officeDocument/2006/relationships/hyperlink" Target="https://podminky.urs.cz/item/CS_URS_2024_02/913121111" TargetMode="External" /><Relationship Id="rId6" Type="http://schemas.openxmlformats.org/officeDocument/2006/relationships/hyperlink" Target="https://podminky.urs.cz/item/CS_URS_2024_02/913121211" TargetMode="External" /><Relationship Id="rId7" Type="http://schemas.openxmlformats.org/officeDocument/2006/relationships/hyperlink" Target="https://podminky.urs.cz/item/CS_URS_2024_02/913221112" TargetMode="External" /><Relationship Id="rId8" Type="http://schemas.openxmlformats.org/officeDocument/2006/relationships/hyperlink" Target="https://podminky.urs.cz/item/CS_URS_2024_02/913221212" TargetMode="External" /><Relationship Id="rId9" Type="http://schemas.openxmlformats.org/officeDocument/2006/relationships/hyperlink" Target="https://podminky.urs.cz/item/CS_URS_2024_02/913321111" TargetMode="External" /><Relationship Id="rId10" Type="http://schemas.openxmlformats.org/officeDocument/2006/relationships/hyperlink" Target="https://podminky.urs.cz/item/CS_URS_2024_02/913321116" TargetMode="External" /><Relationship Id="rId11" Type="http://schemas.openxmlformats.org/officeDocument/2006/relationships/hyperlink" Target="https://podminky.urs.cz/item/CS_URS_2024_02/913321211" TargetMode="External" /><Relationship Id="rId12" Type="http://schemas.openxmlformats.org/officeDocument/2006/relationships/hyperlink" Target="https://podminky.urs.cz/item/CS_URS_2024_02/913321216" TargetMode="External" /><Relationship Id="rId13" Type="http://schemas.openxmlformats.org/officeDocument/2006/relationships/hyperlink" Target="https://podminky.urs.cz/item/CS_URS_2024_02/913331115" TargetMode="External" /><Relationship Id="rId14" Type="http://schemas.openxmlformats.org/officeDocument/2006/relationships/hyperlink" Target="https://podminky.urs.cz/item/CS_URS_2024_02/913331215" TargetMode="External" /><Relationship Id="rId15" Type="http://schemas.openxmlformats.org/officeDocument/2006/relationships/hyperlink" Target="https://podminky.urs.cz/item/CS_URS_2024_02/913911111" TargetMode="External" /><Relationship Id="rId16" Type="http://schemas.openxmlformats.org/officeDocument/2006/relationships/hyperlink" Target="https://podminky.urs.cz/item/CS_URS_2024_02/913911211" TargetMode="External" /><Relationship Id="rId17" Type="http://schemas.openxmlformats.org/officeDocument/2006/relationships/hyperlink" Target="https://podminky.urs.cz/item/CS_URS_2024_02/998271211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222" TargetMode="External" /><Relationship Id="rId3" Type="http://schemas.openxmlformats.org/officeDocument/2006/relationships/hyperlink" Target="https://podminky.urs.cz/item/CS_URS_2024_02/113201112" TargetMode="External" /><Relationship Id="rId4" Type="http://schemas.openxmlformats.org/officeDocument/2006/relationships/hyperlink" Target="https://podminky.urs.cz/item/CS_URS_2024_02/596211112" TargetMode="External" /><Relationship Id="rId5" Type="http://schemas.openxmlformats.org/officeDocument/2006/relationships/hyperlink" Target="https://podminky.urs.cz/item/CS_URS_2024_02/916241113" TargetMode="External" /><Relationship Id="rId6" Type="http://schemas.openxmlformats.org/officeDocument/2006/relationships/hyperlink" Target="https://podminky.urs.cz/item/CS_URS_2024_02/997221551" TargetMode="External" /><Relationship Id="rId7" Type="http://schemas.openxmlformats.org/officeDocument/2006/relationships/hyperlink" Target="https://podminky.urs.cz/item/CS_URS_2024_02/997221559" TargetMode="External" /><Relationship Id="rId8" Type="http://schemas.openxmlformats.org/officeDocument/2006/relationships/hyperlink" Target="https://podminky.urs.cz/item/CS_URS_2024_02/997221561" TargetMode="External" /><Relationship Id="rId9" Type="http://schemas.openxmlformats.org/officeDocument/2006/relationships/hyperlink" Target="https://podminky.urs.cz/item/CS_URS_2024_02/997221569" TargetMode="External" /><Relationship Id="rId10" Type="http://schemas.openxmlformats.org/officeDocument/2006/relationships/hyperlink" Target="https://podminky.urs.cz/item/CS_URS_2024_02/997221615" TargetMode="External" /><Relationship Id="rId11" Type="http://schemas.openxmlformats.org/officeDocument/2006/relationships/hyperlink" Target="https://podminky.urs.cz/item/CS_URS_2024_02/997221655" TargetMode="External" /><Relationship Id="rId12" Type="http://schemas.openxmlformats.org/officeDocument/2006/relationships/hyperlink" Target="https://podminky.urs.cz/item/CS_URS_2024_02/998223011" TargetMode="External" /><Relationship Id="rId1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2164000" TargetMode="External" /><Relationship Id="rId3" Type="http://schemas.openxmlformats.org/officeDocument/2006/relationships/hyperlink" Target="https://podminky.urs.cz/item/CS_URS_2024_02/013254000" TargetMode="External" /><Relationship Id="rId4" Type="http://schemas.openxmlformats.org/officeDocument/2006/relationships/hyperlink" Target="https://podminky.urs.cz/item/CS_URS_2024_02/013274000" TargetMode="External" /><Relationship Id="rId5" Type="http://schemas.openxmlformats.org/officeDocument/2006/relationships/hyperlink" Target="https://podminky.urs.cz/item/CS_URS_2024_02/013284000" TargetMode="External" /><Relationship Id="rId6" Type="http://schemas.openxmlformats.org/officeDocument/2006/relationships/hyperlink" Target="https://podminky.urs.cz/item/CS_URS_2024_02/030001000" TargetMode="External" /><Relationship Id="rId7" Type="http://schemas.openxmlformats.org/officeDocument/2006/relationships/hyperlink" Target="https://podminky.urs.cz/item/CS_URS_2024_02/041002000" TargetMode="External" /><Relationship Id="rId8" Type="http://schemas.openxmlformats.org/officeDocument/2006/relationships/hyperlink" Target="https://podminky.urs.cz/item/CS_URS_2024_02/043203000" TargetMode="External" /><Relationship Id="rId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21_365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UL, Propad chodníku v ulici Předmostí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Ústí nad Labem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12. 8. 2024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Ústí nad Labem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AZ Consult, spol. s 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Dagmar Sedláčková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Reko zakryté část...'!J30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'SO 01 - Reko zakryté část...'!P95</f>
        <v>0</v>
      </c>
      <c r="AV55" s="122">
        <f>'SO 01 - Reko zakryté část...'!J33</f>
        <v>0</v>
      </c>
      <c r="AW55" s="122">
        <f>'SO 01 - Reko zakryté část...'!J34</f>
        <v>0</v>
      </c>
      <c r="AX55" s="122">
        <f>'SO 01 - Reko zakryté část...'!J35</f>
        <v>0</v>
      </c>
      <c r="AY55" s="122">
        <f>'SO 01 - Reko zakryté část...'!J36</f>
        <v>0</v>
      </c>
      <c r="AZ55" s="122">
        <f>'SO 01 - Reko zakryté část...'!F33</f>
        <v>0</v>
      </c>
      <c r="BA55" s="122">
        <f>'SO 01 - Reko zakryté část...'!F34</f>
        <v>0</v>
      </c>
      <c r="BB55" s="122">
        <f>'SO 01 - Reko zakryté část...'!F35</f>
        <v>0</v>
      </c>
      <c r="BC55" s="122">
        <f>'SO 01 - Reko zakryté část...'!F36</f>
        <v>0</v>
      </c>
      <c r="BD55" s="124">
        <f>'SO 01 - Reko zakryté část...'!F37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24.7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01.1 - Dočasné dopravn...'!J30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'SO 01.1 - Dočasné dopravn...'!P83</f>
        <v>0</v>
      </c>
      <c r="AV56" s="122">
        <f>'SO 01.1 - Dočasné dopravn...'!J33</f>
        <v>0</v>
      </c>
      <c r="AW56" s="122">
        <f>'SO 01.1 - Dočasné dopravn...'!J34</f>
        <v>0</v>
      </c>
      <c r="AX56" s="122">
        <f>'SO 01.1 - Dočasné dopravn...'!J35</f>
        <v>0</v>
      </c>
      <c r="AY56" s="122">
        <f>'SO 01.1 - Dočasné dopravn...'!J36</f>
        <v>0</v>
      </c>
      <c r="AZ56" s="122">
        <f>'SO 01.1 - Dočasné dopravn...'!F33</f>
        <v>0</v>
      </c>
      <c r="BA56" s="122">
        <f>'SO 01.1 - Dočasné dopravn...'!F34</f>
        <v>0</v>
      </c>
      <c r="BB56" s="122">
        <f>'SO 01.1 - Dočasné dopravn...'!F35</f>
        <v>0</v>
      </c>
      <c r="BC56" s="122">
        <f>'SO 01.1 - Dočasné dopravn...'!F36</f>
        <v>0</v>
      </c>
      <c r="BD56" s="124">
        <f>'SO 01.1 - Dočasné dopravn...'!F37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6.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101 - Obnova zámkové d...'!J30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'SO 101 - Obnova zámkové d...'!P85</f>
        <v>0</v>
      </c>
      <c r="AV57" s="122">
        <f>'SO 101 - Obnova zámkové d...'!J33</f>
        <v>0</v>
      </c>
      <c r="AW57" s="122">
        <f>'SO 101 - Obnova zámkové d...'!J34</f>
        <v>0</v>
      </c>
      <c r="AX57" s="122">
        <f>'SO 101 - Obnova zámkové d...'!J35</f>
        <v>0</v>
      </c>
      <c r="AY57" s="122">
        <f>'SO 101 - Obnova zámkové d...'!J36</f>
        <v>0</v>
      </c>
      <c r="AZ57" s="122">
        <f>'SO 101 - Obnova zámkové d...'!F33</f>
        <v>0</v>
      </c>
      <c r="BA57" s="122">
        <f>'SO 101 - Obnova zámkové d...'!F34</f>
        <v>0</v>
      </c>
      <c r="BB57" s="122">
        <f>'SO 101 - Obnova zámkové d...'!F35</f>
        <v>0</v>
      </c>
      <c r="BC57" s="122">
        <f>'SO 101 - Obnova zámkové d...'!F36</f>
        <v>0</v>
      </c>
      <c r="BD57" s="124">
        <f>'SO 101 - Obnova zámkové d...'!F37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6.5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401 - Stranová překlád...'!J30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1">
        <v>0</v>
      </c>
      <c r="AT58" s="122">
        <f>ROUND(SUM(AV58:AW58),2)</f>
        <v>0</v>
      </c>
      <c r="AU58" s="123">
        <f>'SO 401 - Stranová překlád...'!P83</f>
        <v>0</v>
      </c>
      <c r="AV58" s="122">
        <f>'SO 401 - Stranová překlád...'!J33</f>
        <v>0</v>
      </c>
      <c r="AW58" s="122">
        <f>'SO 401 - Stranová překlád...'!J34</f>
        <v>0</v>
      </c>
      <c r="AX58" s="122">
        <f>'SO 401 - Stranová překlád...'!J35</f>
        <v>0</v>
      </c>
      <c r="AY58" s="122">
        <f>'SO 401 - Stranová překlád...'!J36</f>
        <v>0</v>
      </c>
      <c r="AZ58" s="122">
        <f>'SO 401 - Stranová překlád...'!F33</f>
        <v>0</v>
      </c>
      <c r="BA58" s="122">
        <f>'SO 401 - Stranová překlád...'!F34</f>
        <v>0</v>
      </c>
      <c r="BB58" s="122">
        <f>'SO 401 - Stranová překlád...'!F35</f>
        <v>0</v>
      </c>
      <c r="BC58" s="122">
        <f>'SO 401 - Stranová překlád...'!F36</f>
        <v>0</v>
      </c>
      <c r="BD58" s="124">
        <f>'SO 401 - Stranová překlád...'!F37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7" customFormat="1" ht="16.5" customHeight="1">
      <c r="A59" s="113" t="s">
        <v>80</v>
      </c>
      <c r="B59" s="114"/>
      <c r="C59" s="115"/>
      <c r="D59" s="116" t="s">
        <v>96</v>
      </c>
      <c r="E59" s="116"/>
      <c r="F59" s="116"/>
      <c r="G59" s="116"/>
      <c r="H59" s="116"/>
      <c r="I59" s="117"/>
      <c r="J59" s="116" t="s">
        <v>97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501 - Přeložka plynovo...'!J30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83</v>
      </c>
      <c r="AR59" s="120"/>
      <c r="AS59" s="121">
        <v>0</v>
      </c>
      <c r="AT59" s="122">
        <f>ROUND(SUM(AV59:AW59),2)</f>
        <v>0</v>
      </c>
      <c r="AU59" s="123">
        <f>'SO 501 - Přeložka plynovo...'!P83</f>
        <v>0</v>
      </c>
      <c r="AV59" s="122">
        <f>'SO 501 - Přeložka plynovo...'!J33</f>
        <v>0</v>
      </c>
      <c r="AW59" s="122">
        <f>'SO 501 - Přeložka plynovo...'!J34</f>
        <v>0</v>
      </c>
      <c r="AX59" s="122">
        <f>'SO 501 - Přeložka plynovo...'!J35</f>
        <v>0</v>
      </c>
      <c r="AY59" s="122">
        <f>'SO 501 - Přeložka plynovo...'!J36</f>
        <v>0</v>
      </c>
      <c r="AZ59" s="122">
        <f>'SO 501 - Přeložka plynovo...'!F33</f>
        <v>0</v>
      </c>
      <c r="BA59" s="122">
        <f>'SO 501 - Přeložka plynovo...'!F34</f>
        <v>0</v>
      </c>
      <c r="BB59" s="122">
        <f>'SO 501 - Přeložka plynovo...'!F35</f>
        <v>0</v>
      </c>
      <c r="BC59" s="122">
        <f>'SO 501 - Přeložka plynovo...'!F36</f>
        <v>0</v>
      </c>
      <c r="BD59" s="124">
        <f>'SO 501 - Přeložka plynovo...'!F37</f>
        <v>0</v>
      </c>
      <c r="BE59" s="7"/>
      <c r="BT59" s="125" t="s">
        <v>84</v>
      </c>
      <c r="BV59" s="125" t="s">
        <v>78</v>
      </c>
      <c r="BW59" s="125" t="s">
        <v>98</v>
      </c>
      <c r="BX59" s="125" t="s">
        <v>5</v>
      </c>
      <c r="CL59" s="125" t="s">
        <v>19</v>
      </c>
      <c r="CM59" s="125" t="s">
        <v>86</v>
      </c>
    </row>
    <row r="60" s="7" customFormat="1" ht="16.5" customHeight="1">
      <c r="A60" s="113" t="s">
        <v>80</v>
      </c>
      <c r="B60" s="114"/>
      <c r="C60" s="115"/>
      <c r="D60" s="116" t="s">
        <v>99</v>
      </c>
      <c r="E60" s="116"/>
      <c r="F60" s="116"/>
      <c r="G60" s="116"/>
      <c r="H60" s="116"/>
      <c r="I60" s="117"/>
      <c r="J60" s="116" t="s">
        <v>100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'VON - Vedlejší a ostatní 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99</v>
      </c>
      <c r="AR60" s="120"/>
      <c r="AS60" s="126">
        <v>0</v>
      </c>
      <c r="AT60" s="127">
        <f>ROUND(SUM(AV60:AW60),2)</f>
        <v>0</v>
      </c>
      <c r="AU60" s="128">
        <f>'VON - Vedlejší a ostatní ...'!P83</f>
        <v>0</v>
      </c>
      <c r="AV60" s="127">
        <f>'VON - Vedlejší a ostatní ...'!J33</f>
        <v>0</v>
      </c>
      <c r="AW60" s="127">
        <f>'VON - Vedlejší a ostatní ...'!J34</f>
        <v>0</v>
      </c>
      <c r="AX60" s="127">
        <f>'VON - Vedlejší a ostatní ...'!J35</f>
        <v>0</v>
      </c>
      <c r="AY60" s="127">
        <f>'VON - Vedlejší a ostatní ...'!J36</f>
        <v>0</v>
      </c>
      <c r="AZ60" s="127">
        <f>'VON - Vedlejší a ostatní ...'!F33</f>
        <v>0</v>
      </c>
      <c r="BA60" s="127">
        <f>'VON - Vedlejší a ostatní ...'!F34</f>
        <v>0</v>
      </c>
      <c r="BB60" s="127">
        <f>'VON - Vedlejší a ostatní ...'!F35</f>
        <v>0</v>
      </c>
      <c r="BC60" s="127">
        <f>'VON - Vedlejší a ostatní ...'!F36</f>
        <v>0</v>
      </c>
      <c r="BD60" s="129">
        <f>'VON - Vedlejší a ostatní ...'!F37</f>
        <v>0</v>
      </c>
      <c r="BE60" s="7"/>
      <c r="BT60" s="125" t="s">
        <v>84</v>
      </c>
      <c r="BV60" s="125" t="s">
        <v>78</v>
      </c>
      <c r="BW60" s="125" t="s">
        <v>101</v>
      </c>
      <c r="BX60" s="125" t="s">
        <v>5</v>
      </c>
      <c r="CL60" s="125" t="s">
        <v>19</v>
      </c>
      <c r="CM60" s="125" t="s">
        <v>86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FFjsYYgMOlBLFZMMPc1haFuNnlZ/+j+g8htTJG2nyKgB5HXDQxfhVSRfdGOIwoT5od9YnU07cbuLIGECWxui0Q==" hashValue="KHWO03zYyt4e/LaPVJOVRMbSqv/og0zfiWedeVcw41qSSJAClMKZVN3mun72neFA1+2cCLFGMQls9DKDNFxpWg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Reko zakryté část...'!C2" display="/"/>
    <hyperlink ref="A56" location="'SO 01.1 - Dočasné dopravn...'!C2" display="/"/>
    <hyperlink ref="A57" location="'SO 101 - Obnova zámkové d...'!C2" display="/"/>
    <hyperlink ref="A58" location="'SO 401 - Stranová překlád...'!C2" display="/"/>
    <hyperlink ref="A59" location="'SO 501 - Přeložka plynovo...'!C2" display="/"/>
    <hyperlink ref="A60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UL, Propad chodníku v ulici Předmostí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ROUND((SUM(BE95:BE408)),  2)</f>
        <v>0</v>
      </c>
      <c r="G33" s="40"/>
      <c r="H33" s="40"/>
      <c r="I33" s="150">
        <v>0.20999999999999999</v>
      </c>
      <c r="J33" s="149">
        <f>ROUND(((SUM(BE95:BE408))*I33),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ROUND((SUM(BF95:BF408)),  2)</f>
        <v>0</v>
      </c>
      <c r="G34" s="40"/>
      <c r="H34" s="40"/>
      <c r="I34" s="150">
        <v>0.12</v>
      </c>
      <c r="J34" s="149">
        <f>ROUND(((SUM(BF95:BF408))*I34),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ROUND((SUM(BG95:BG408)),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ROUND((SUM(BH95:BH408)),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ROUND((SUM(BI95:BI408)),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UL, Propad chodníku v ulici Předmostí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Reko zakryté části Stříbrnického potoka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Ústí nad Labem</v>
      </c>
      <c r="G52" s="42"/>
      <c r="H52" s="42"/>
      <c r="I52" s="34" t="s">
        <v>23</v>
      </c>
      <c r="J52" s="74" t="str">
        <f>IF(J12="","",J12)</f>
        <v>12. 8. 2024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Ústí nad Labem</v>
      </c>
      <c r="G54" s="42"/>
      <c r="H54" s="42"/>
      <c r="I54" s="34" t="s">
        <v>33</v>
      </c>
      <c r="J54" s="38" t="str">
        <f>E21</f>
        <v>AZ Consult,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106</v>
      </c>
      <c r="D57" s="164"/>
      <c r="E57" s="164"/>
      <c r="F57" s="164"/>
      <c r="G57" s="164"/>
      <c r="H57" s="164"/>
      <c r="I57" s="164"/>
      <c r="J57" s="165" t="s">
        <v>107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108</v>
      </c>
    </row>
    <row r="60" s="9" customFormat="1" ht="24.96" customHeight="1">
      <c r="A60" s="9"/>
      <c r="B60" s="167"/>
      <c r="C60" s="168"/>
      <c r="D60" s="169" t="s">
        <v>109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110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111</v>
      </c>
      <c r="E62" s="176"/>
      <c r="F62" s="176"/>
      <c r="G62" s="176"/>
      <c r="H62" s="176"/>
      <c r="I62" s="176"/>
      <c r="J62" s="177">
        <f>J175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112</v>
      </c>
      <c r="E63" s="176"/>
      <c r="F63" s="176"/>
      <c r="G63" s="176"/>
      <c r="H63" s="176"/>
      <c r="I63" s="176"/>
      <c r="J63" s="177">
        <f>J200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113</v>
      </c>
      <c r="E64" s="176"/>
      <c r="F64" s="176"/>
      <c r="G64" s="176"/>
      <c r="H64" s="176"/>
      <c r="I64" s="176"/>
      <c r="J64" s="177">
        <f>J262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114</v>
      </c>
      <c r="E65" s="176"/>
      <c r="F65" s="176"/>
      <c r="G65" s="176"/>
      <c r="H65" s="176"/>
      <c r="I65" s="176"/>
      <c r="J65" s="177">
        <f>J282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115</v>
      </c>
      <c r="E66" s="176"/>
      <c r="F66" s="176"/>
      <c r="G66" s="176"/>
      <c r="H66" s="176"/>
      <c r="I66" s="176"/>
      <c r="J66" s="177">
        <f>J289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116</v>
      </c>
      <c r="E67" s="176"/>
      <c r="F67" s="176"/>
      <c r="G67" s="176"/>
      <c r="H67" s="176"/>
      <c r="I67" s="176"/>
      <c r="J67" s="177">
        <f>J294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117</v>
      </c>
      <c r="E68" s="176"/>
      <c r="F68" s="176"/>
      <c r="G68" s="176"/>
      <c r="H68" s="176"/>
      <c r="I68" s="176"/>
      <c r="J68" s="177">
        <f>J322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118</v>
      </c>
      <c r="E69" s="176"/>
      <c r="F69" s="176"/>
      <c r="G69" s="176"/>
      <c r="H69" s="176"/>
      <c r="I69" s="176"/>
      <c r="J69" s="177">
        <f>J345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119</v>
      </c>
      <c r="E70" s="176"/>
      <c r="F70" s="176"/>
      <c r="G70" s="176"/>
      <c r="H70" s="176"/>
      <c r="I70" s="176"/>
      <c r="J70" s="177">
        <f>J376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120</v>
      </c>
      <c r="E71" s="170"/>
      <c r="F71" s="170"/>
      <c r="G71" s="170"/>
      <c r="H71" s="170"/>
      <c r="I71" s="170"/>
      <c r="J71" s="171">
        <f>J379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121</v>
      </c>
      <c r="E72" s="176"/>
      <c r="F72" s="176"/>
      <c r="G72" s="176"/>
      <c r="H72" s="176"/>
      <c r="I72" s="176"/>
      <c r="J72" s="177">
        <f>J380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122</v>
      </c>
      <c r="E73" s="176"/>
      <c r="F73" s="176"/>
      <c r="G73" s="176"/>
      <c r="H73" s="176"/>
      <c r="I73" s="176"/>
      <c r="J73" s="177">
        <f>J395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7"/>
      <c r="C74" s="168"/>
      <c r="D74" s="169" t="s">
        <v>123</v>
      </c>
      <c r="E74" s="170"/>
      <c r="F74" s="170"/>
      <c r="G74" s="170"/>
      <c r="H74" s="170"/>
      <c r="I74" s="170"/>
      <c r="J74" s="171">
        <f>J403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3"/>
      <c r="C75" s="174"/>
      <c r="D75" s="175" t="s">
        <v>124</v>
      </c>
      <c r="E75" s="176"/>
      <c r="F75" s="176"/>
      <c r="G75" s="176"/>
      <c r="H75" s="176"/>
      <c r="I75" s="176"/>
      <c r="J75" s="177">
        <f>J404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125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UL, Propad chodníku v ulici Předmostí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103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 01 - Reko zakryté části Stříbrnického potoka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Ústí nad Labem</v>
      </c>
      <c r="G89" s="42"/>
      <c r="H89" s="42"/>
      <c r="I89" s="34" t="s">
        <v>23</v>
      </c>
      <c r="J89" s="74" t="str">
        <f>IF(J12="","",J12)</f>
        <v>12. 8. 2024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E15</f>
        <v>Statutární město Ústí nad Labem</v>
      </c>
      <c r="G91" s="42"/>
      <c r="H91" s="42"/>
      <c r="I91" s="34" t="s">
        <v>33</v>
      </c>
      <c r="J91" s="38" t="str">
        <f>E21</f>
        <v>AZ Consult, spol. s r.o.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IF(E18="","",E18)</f>
        <v>Vyplň údaj</v>
      </c>
      <c r="G92" s="42"/>
      <c r="H92" s="42"/>
      <c r="I92" s="34" t="s">
        <v>38</v>
      </c>
      <c r="J92" s="38" t="str">
        <f>E24</f>
        <v>Dagmar Sedláčková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126</v>
      </c>
      <c r="D94" s="182" t="s">
        <v>61</v>
      </c>
      <c r="E94" s="182" t="s">
        <v>57</v>
      </c>
      <c r="F94" s="182" t="s">
        <v>58</v>
      </c>
      <c r="G94" s="182" t="s">
        <v>127</v>
      </c>
      <c r="H94" s="182" t="s">
        <v>128</v>
      </c>
      <c r="I94" s="182" t="s">
        <v>129</v>
      </c>
      <c r="J94" s="182" t="s">
        <v>107</v>
      </c>
      <c r="K94" s="183" t="s">
        <v>130</v>
      </c>
      <c r="L94" s="184"/>
      <c r="M94" s="94" t="s">
        <v>19</v>
      </c>
      <c r="N94" s="95" t="s">
        <v>46</v>
      </c>
      <c r="O94" s="95" t="s">
        <v>131</v>
      </c>
      <c r="P94" s="95" t="s">
        <v>132</v>
      </c>
      <c r="Q94" s="95" t="s">
        <v>133</v>
      </c>
      <c r="R94" s="95" t="s">
        <v>134</v>
      </c>
      <c r="S94" s="95" t="s">
        <v>135</v>
      </c>
      <c r="T94" s="96" t="s">
        <v>136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137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P96+P379+P403</f>
        <v>0</v>
      </c>
      <c r="Q95" s="98"/>
      <c r="R95" s="187">
        <f>R96+R379+R403</f>
        <v>109.138834839252</v>
      </c>
      <c r="S95" s="98"/>
      <c r="T95" s="188">
        <f>T96+T379+T403</f>
        <v>484.91599999999994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108</v>
      </c>
      <c r="BK95" s="189">
        <f>BK96+BK379+BK403</f>
        <v>0</v>
      </c>
    </row>
    <row r="96" s="12" customFormat="1" ht="25.92" customHeight="1">
      <c r="A96" s="12"/>
      <c r="B96" s="190"/>
      <c r="C96" s="191"/>
      <c r="D96" s="192" t="s">
        <v>75</v>
      </c>
      <c r="E96" s="193" t="s">
        <v>138</v>
      </c>
      <c r="F96" s="193" t="s">
        <v>139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P97+P175+P200+P262+P282+P289+P294+P322+P345+P376</f>
        <v>0</v>
      </c>
      <c r="Q96" s="198"/>
      <c r="R96" s="199">
        <f>R97+R175+R200+R262+R282+R289+R294+R322+R345+R376</f>
        <v>104.37182803925199</v>
      </c>
      <c r="S96" s="198"/>
      <c r="T96" s="200">
        <f>T97+T175+T200+T262+T282+T289+T294+T322+T345+T376</f>
        <v>484.91599999999994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84</v>
      </c>
      <c r="AT96" s="202" t="s">
        <v>75</v>
      </c>
      <c r="AU96" s="202" t="s">
        <v>76</v>
      </c>
      <c r="AY96" s="201" t="s">
        <v>140</v>
      </c>
      <c r="BK96" s="203">
        <f>BK97+BK175+BK200+BK262+BK282+BK289+BK294+BK322+BK345+BK376</f>
        <v>0</v>
      </c>
    </row>
    <row r="97" s="12" customFormat="1" ht="22.8" customHeight="1">
      <c r="A97" s="12"/>
      <c r="B97" s="190"/>
      <c r="C97" s="191"/>
      <c r="D97" s="192" t="s">
        <v>75</v>
      </c>
      <c r="E97" s="204" t="s">
        <v>84</v>
      </c>
      <c r="F97" s="204" t="s">
        <v>141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SUM(P98:P174)</f>
        <v>0</v>
      </c>
      <c r="Q97" s="198"/>
      <c r="R97" s="199">
        <f>SUM(R98:R174)</f>
        <v>39.517517859999998</v>
      </c>
      <c r="S97" s="198"/>
      <c r="T97" s="200">
        <f>SUM(T98:T174)</f>
        <v>124.02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84</v>
      </c>
      <c r="AT97" s="202" t="s">
        <v>75</v>
      </c>
      <c r="AU97" s="202" t="s">
        <v>84</v>
      </c>
      <c r="AY97" s="201" t="s">
        <v>140</v>
      </c>
      <c r="BK97" s="203">
        <f>SUM(BK98:BK174)</f>
        <v>0</v>
      </c>
    </row>
    <row r="98" s="2" customFormat="1" ht="33" customHeight="1">
      <c r="A98" s="40"/>
      <c r="B98" s="41"/>
      <c r="C98" s="206" t="s">
        <v>84</v>
      </c>
      <c r="D98" s="206" t="s">
        <v>142</v>
      </c>
      <c r="E98" s="207" t="s">
        <v>143</v>
      </c>
      <c r="F98" s="208" t="s">
        <v>144</v>
      </c>
      <c r="G98" s="209" t="s">
        <v>145</v>
      </c>
      <c r="H98" s="210">
        <v>212</v>
      </c>
      <c r="I98" s="211"/>
      <c r="J98" s="212">
        <f>ROUND(I98*H98,2)</f>
        <v>0</v>
      </c>
      <c r="K98" s="208" t="s">
        <v>146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0.29499999999999998</v>
      </c>
      <c r="T98" s="216">
        <f>S98*H98</f>
        <v>62.539999999999999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147</v>
      </c>
      <c r="AT98" s="217" t="s">
        <v>142</v>
      </c>
      <c r="AU98" s="217" t="s">
        <v>86</v>
      </c>
      <c r="AY98" s="19" t="s">
        <v>140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147</v>
      </c>
      <c r="BM98" s="217" t="s">
        <v>148</v>
      </c>
    </row>
    <row r="99" s="2" customFormat="1">
      <c r="A99" s="40"/>
      <c r="B99" s="41"/>
      <c r="C99" s="42"/>
      <c r="D99" s="219" t="s">
        <v>149</v>
      </c>
      <c r="E99" s="42"/>
      <c r="F99" s="220" t="s">
        <v>150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86</v>
      </c>
    </row>
    <row r="100" s="13" customFormat="1">
      <c r="A100" s="13"/>
      <c r="B100" s="224"/>
      <c r="C100" s="225"/>
      <c r="D100" s="226" t="s">
        <v>151</v>
      </c>
      <c r="E100" s="227" t="s">
        <v>19</v>
      </c>
      <c r="F100" s="228" t="s">
        <v>152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151</v>
      </c>
      <c r="AU100" s="234" t="s">
        <v>86</v>
      </c>
      <c r="AV100" s="13" t="s">
        <v>84</v>
      </c>
      <c r="AW100" s="13" t="s">
        <v>37</v>
      </c>
      <c r="AX100" s="13" t="s">
        <v>76</v>
      </c>
      <c r="AY100" s="234" t="s">
        <v>140</v>
      </c>
    </row>
    <row r="101" s="14" customFormat="1">
      <c r="A101" s="14"/>
      <c r="B101" s="235"/>
      <c r="C101" s="236"/>
      <c r="D101" s="226" t="s">
        <v>151</v>
      </c>
      <c r="E101" s="237" t="s">
        <v>19</v>
      </c>
      <c r="F101" s="238" t="s">
        <v>153</v>
      </c>
      <c r="G101" s="236"/>
      <c r="H101" s="239">
        <v>212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151</v>
      </c>
      <c r="AU101" s="245" t="s">
        <v>86</v>
      </c>
      <c r="AV101" s="14" t="s">
        <v>86</v>
      </c>
      <c r="AW101" s="14" t="s">
        <v>37</v>
      </c>
      <c r="AX101" s="14" t="s">
        <v>76</v>
      </c>
      <c r="AY101" s="245" t="s">
        <v>140</v>
      </c>
    </row>
    <row r="102" s="15" customFormat="1">
      <c r="A102" s="15"/>
      <c r="B102" s="246"/>
      <c r="C102" s="247"/>
      <c r="D102" s="226" t="s">
        <v>151</v>
      </c>
      <c r="E102" s="248" t="s">
        <v>19</v>
      </c>
      <c r="F102" s="249" t="s">
        <v>154</v>
      </c>
      <c r="G102" s="247"/>
      <c r="H102" s="250">
        <v>212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151</v>
      </c>
      <c r="AU102" s="256" t="s">
        <v>86</v>
      </c>
      <c r="AV102" s="15" t="s">
        <v>147</v>
      </c>
      <c r="AW102" s="15" t="s">
        <v>37</v>
      </c>
      <c r="AX102" s="15" t="s">
        <v>84</v>
      </c>
      <c r="AY102" s="256" t="s">
        <v>140</v>
      </c>
    </row>
    <row r="103" s="2" customFormat="1" ht="33" customHeight="1">
      <c r="A103" s="40"/>
      <c r="B103" s="41"/>
      <c r="C103" s="206" t="s">
        <v>86</v>
      </c>
      <c r="D103" s="206" t="s">
        <v>142</v>
      </c>
      <c r="E103" s="207" t="s">
        <v>155</v>
      </c>
      <c r="F103" s="208" t="s">
        <v>156</v>
      </c>
      <c r="G103" s="209" t="s">
        <v>145</v>
      </c>
      <c r="H103" s="210">
        <v>212</v>
      </c>
      <c r="I103" s="211"/>
      <c r="J103" s="212">
        <f>ROUND(I103*H103,2)</f>
        <v>0</v>
      </c>
      <c r="K103" s="208" t="s">
        <v>146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0.28999999999999998</v>
      </c>
      <c r="T103" s="216">
        <f>S103*H103</f>
        <v>61.479999999999997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147</v>
      </c>
      <c r="AT103" s="217" t="s">
        <v>142</v>
      </c>
      <c r="AU103" s="217" t="s">
        <v>86</v>
      </c>
      <c r="AY103" s="19" t="s">
        <v>140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147</v>
      </c>
      <c r="BM103" s="217" t="s">
        <v>157</v>
      </c>
    </row>
    <row r="104" s="2" customFormat="1">
      <c r="A104" s="40"/>
      <c r="B104" s="41"/>
      <c r="C104" s="42"/>
      <c r="D104" s="219" t="s">
        <v>149</v>
      </c>
      <c r="E104" s="42"/>
      <c r="F104" s="220" t="s">
        <v>158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149</v>
      </c>
      <c r="AU104" s="19" t="s">
        <v>86</v>
      </c>
    </row>
    <row r="105" s="14" customFormat="1">
      <c r="A105" s="14"/>
      <c r="B105" s="235"/>
      <c r="C105" s="236"/>
      <c r="D105" s="226" t="s">
        <v>151</v>
      </c>
      <c r="E105" s="237" t="s">
        <v>19</v>
      </c>
      <c r="F105" s="238" t="s">
        <v>159</v>
      </c>
      <c r="G105" s="236"/>
      <c r="H105" s="239">
        <v>212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151</v>
      </c>
      <c r="AU105" s="245" t="s">
        <v>86</v>
      </c>
      <c r="AV105" s="14" t="s">
        <v>86</v>
      </c>
      <c r="AW105" s="14" t="s">
        <v>37</v>
      </c>
      <c r="AX105" s="14" t="s">
        <v>76</v>
      </c>
      <c r="AY105" s="245" t="s">
        <v>140</v>
      </c>
    </row>
    <row r="106" s="15" customFormat="1">
      <c r="A106" s="15"/>
      <c r="B106" s="246"/>
      <c r="C106" s="247"/>
      <c r="D106" s="226" t="s">
        <v>151</v>
      </c>
      <c r="E106" s="248" t="s">
        <v>19</v>
      </c>
      <c r="F106" s="249" t="s">
        <v>154</v>
      </c>
      <c r="G106" s="247"/>
      <c r="H106" s="250">
        <v>212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151</v>
      </c>
      <c r="AU106" s="256" t="s">
        <v>86</v>
      </c>
      <c r="AV106" s="15" t="s">
        <v>147</v>
      </c>
      <c r="AW106" s="15" t="s">
        <v>37</v>
      </c>
      <c r="AX106" s="15" t="s">
        <v>84</v>
      </c>
      <c r="AY106" s="256" t="s">
        <v>140</v>
      </c>
    </row>
    <row r="107" s="2" customFormat="1" ht="24.15" customHeight="1">
      <c r="A107" s="40"/>
      <c r="B107" s="41"/>
      <c r="C107" s="206" t="s">
        <v>160</v>
      </c>
      <c r="D107" s="206" t="s">
        <v>142</v>
      </c>
      <c r="E107" s="207" t="s">
        <v>161</v>
      </c>
      <c r="F107" s="208" t="s">
        <v>162</v>
      </c>
      <c r="G107" s="209" t="s">
        <v>163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2.4278</v>
      </c>
      <c r="R107" s="215">
        <f>Q107*H107</f>
        <v>2.4278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147</v>
      </c>
      <c r="AT107" s="217" t="s">
        <v>142</v>
      </c>
      <c r="AU107" s="217" t="s">
        <v>86</v>
      </c>
      <c r="AY107" s="19" t="s">
        <v>140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147</v>
      </c>
      <c r="BM107" s="217" t="s">
        <v>164</v>
      </c>
    </row>
    <row r="108" s="2" customFormat="1" ht="16.5" customHeight="1">
      <c r="A108" s="40"/>
      <c r="B108" s="41"/>
      <c r="C108" s="206" t="s">
        <v>147</v>
      </c>
      <c r="D108" s="206" t="s">
        <v>142</v>
      </c>
      <c r="E108" s="207" t="s">
        <v>165</v>
      </c>
      <c r="F108" s="208" t="s">
        <v>166</v>
      </c>
      <c r="G108" s="209" t="s">
        <v>167</v>
      </c>
      <c r="H108" s="210">
        <v>1.1859999999999999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3.0000000000000001E-05</v>
      </c>
      <c r="R108" s="215">
        <f>Q108*H108</f>
        <v>3.5580000000000002E-05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147</v>
      </c>
      <c r="AT108" s="217" t="s">
        <v>142</v>
      </c>
      <c r="AU108" s="217" t="s">
        <v>86</v>
      </c>
      <c r="AY108" s="19" t="s">
        <v>140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147</v>
      </c>
      <c r="BM108" s="217" t="s">
        <v>168</v>
      </c>
    </row>
    <row r="109" s="13" customFormat="1">
      <c r="A109" s="13"/>
      <c r="B109" s="224"/>
      <c r="C109" s="225"/>
      <c r="D109" s="226" t="s">
        <v>151</v>
      </c>
      <c r="E109" s="227" t="s">
        <v>19</v>
      </c>
      <c r="F109" s="228" t="s">
        <v>169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151</v>
      </c>
      <c r="AU109" s="234" t="s">
        <v>86</v>
      </c>
      <c r="AV109" s="13" t="s">
        <v>84</v>
      </c>
      <c r="AW109" s="13" t="s">
        <v>37</v>
      </c>
      <c r="AX109" s="13" t="s">
        <v>76</v>
      </c>
      <c r="AY109" s="234" t="s">
        <v>140</v>
      </c>
    </row>
    <row r="110" s="14" customFormat="1">
      <c r="A110" s="14"/>
      <c r="B110" s="235"/>
      <c r="C110" s="236"/>
      <c r="D110" s="226" t="s">
        <v>151</v>
      </c>
      <c r="E110" s="237" t="s">
        <v>19</v>
      </c>
      <c r="F110" s="238" t="s">
        <v>170</v>
      </c>
      <c r="G110" s="236"/>
      <c r="H110" s="239">
        <v>1.1859999999999999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151</v>
      </c>
      <c r="AU110" s="245" t="s">
        <v>86</v>
      </c>
      <c r="AV110" s="14" t="s">
        <v>86</v>
      </c>
      <c r="AW110" s="14" t="s">
        <v>37</v>
      </c>
      <c r="AX110" s="14" t="s">
        <v>84</v>
      </c>
      <c r="AY110" s="245" t="s">
        <v>140</v>
      </c>
    </row>
    <row r="111" s="2" customFormat="1" ht="24.15" customHeight="1">
      <c r="A111" s="40"/>
      <c r="B111" s="41"/>
      <c r="C111" s="206" t="s">
        <v>171</v>
      </c>
      <c r="D111" s="206" t="s">
        <v>142</v>
      </c>
      <c r="E111" s="207" t="s">
        <v>172</v>
      </c>
      <c r="F111" s="208" t="s">
        <v>173</v>
      </c>
      <c r="G111" s="209" t="s">
        <v>174</v>
      </c>
      <c r="H111" s="210">
        <v>75</v>
      </c>
      <c r="I111" s="211"/>
      <c r="J111" s="212">
        <f>ROUND(I111*H111,2)</f>
        <v>0</v>
      </c>
      <c r="K111" s="208" t="s">
        <v>146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0.00029999999999999997</v>
      </c>
      <c r="R111" s="215">
        <f>Q111*H111</f>
        <v>0.022499999999999999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147</v>
      </c>
      <c r="AT111" s="217" t="s">
        <v>142</v>
      </c>
      <c r="AU111" s="217" t="s">
        <v>86</v>
      </c>
      <c r="AY111" s="19" t="s">
        <v>140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147</v>
      </c>
      <c r="BM111" s="217" t="s">
        <v>175</v>
      </c>
    </row>
    <row r="112" s="2" customFormat="1">
      <c r="A112" s="40"/>
      <c r="B112" s="41"/>
      <c r="C112" s="42"/>
      <c r="D112" s="219" t="s">
        <v>149</v>
      </c>
      <c r="E112" s="42"/>
      <c r="F112" s="220" t="s">
        <v>176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149</v>
      </c>
      <c r="AU112" s="19" t="s">
        <v>86</v>
      </c>
    </row>
    <row r="113" s="2" customFormat="1" ht="24.15" customHeight="1">
      <c r="A113" s="40"/>
      <c r="B113" s="41"/>
      <c r="C113" s="206" t="s">
        <v>177</v>
      </c>
      <c r="D113" s="206" t="s">
        <v>142</v>
      </c>
      <c r="E113" s="207" t="s">
        <v>178</v>
      </c>
      <c r="F113" s="208" t="s">
        <v>179</v>
      </c>
      <c r="G113" s="209" t="s">
        <v>174</v>
      </c>
      <c r="H113" s="210">
        <v>75</v>
      </c>
      <c r="I113" s="211"/>
      <c r="J113" s="212">
        <f>ROUND(I113*H113,2)</f>
        <v>0</v>
      </c>
      <c r="K113" s="208" t="s">
        <v>146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147</v>
      </c>
      <c r="AT113" s="217" t="s">
        <v>142</v>
      </c>
      <c r="AU113" s="217" t="s">
        <v>86</v>
      </c>
      <c r="AY113" s="19" t="s">
        <v>140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147</v>
      </c>
      <c r="BM113" s="217" t="s">
        <v>180</v>
      </c>
    </row>
    <row r="114" s="2" customFormat="1">
      <c r="A114" s="40"/>
      <c r="B114" s="41"/>
      <c r="C114" s="42"/>
      <c r="D114" s="219" t="s">
        <v>149</v>
      </c>
      <c r="E114" s="42"/>
      <c r="F114" s="220" t="s">
        <v>181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149</v>
      </c>
      <c r="AU114" s="19" t="s">
        <v>86</v>
      </c>
    </row>
    <row r="115" s="2" customFormat="1" ht="16.5" customHeight="1">
      <c r="A115" s="40"/>
      <c r="B115" s="41"/>
      <c r="C115" s="206" t="s">
        <v>182</v>
      </c>
      <c r="D115" s="206" t="s">
        <v>142</v>
      </c>
      <c r="E115" s="207" t="s">
        <v>183</v>
      </c>
      <c r="F115" s="208" t="s">
        <v>184</v>
      </c>
      <c r="G115" s="209" t="s">
        <v>174</v>
      </c>
      <c r="H115" s="210">
        <v>10</v>
      </c>
      <c r="I115" s="211"/>
      <c r="J115" s="212">
        <f>ROUND(I115*H115,2)</f>
        <v>0</v>
      </c>
      <c r="K115" s="208" t="s">
        <v>146</v>
      </c>
      <c r="L115" s="46"/>
      <c r="M115" s="213" t="s">
        <v>19</v>
      </c>
      <c r="N115" s="214" t="s">
        <v>47</v>
      </c>
      <c r="O115" s="86"/>
      <c r="P115" s="215">
        <f>O115*H115</f>
        <v>0</v>
      </c>
      <c r="Q115" s="215">
        <v>0.00046999999999999999</v>
      </c>
      <c r="R115" s="215">
        <f>Q115*H115</f>
        <v>0.0047000000000000002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147</v>
      </c>
      <c r="AT115" s="217" t="s">
        <v>142</v>
      </c>
      <c r="AU115" s="217" t="s">
        <v>86</v>
      </c>
      <c r="AY115" s="19" t="s">
        <v>140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147</v>
      </c>
      <c r="BM115" s="217" t="s">
        <v>185</v>
      </c>
    </row>
    <row r="116" s="2" customFormat="1">
      <c r="A116" s="40"/>
      <c r="B116" s="41"/>
      <c r="C116" s="42"/>
      <c r="D116" s="219" t="s">
        <v>149</v>
      </c>
      <c r="E116" s="42"/>
      <c r="F116" s="220" t="s">
        <v>186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149</v>
      </c>
      <c r="AU116" s="19" t="s">
        <v>86</v>
      </c>
    </row>
    <row r="117" s="14" customFormat="1">
      <c r="A117" s="14"/>
      <c r="B117" s="235"/>
      <c r="C117" s="236"/>
      <c r="D117" s="226" t="s">
        <v>151</v>
      </c>
      <c r="E117" s="237" t="s">
        <v>19</v>
      </c>
      <c r="F117" s="238" t="s">
        <v>187</v>
      </c>
      <c r="G117" s="236"/>
      <c r="H117" s="239">
        <v>10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151</v>
      </c>
      <c r="AU117" s="245" t="s">
        <v>86</v>
      </c>
      <c r="AV117" s="14" t="s">
        <v>86</v>
      </c>
      <c r="AW117" s="14" t="s">
        <v>37</v>
      </c>
      <c r="AX117" s="14" t="s">
        <v>84</v>
      </c>
      <c r="AY117" s="245" t="s">
        <v>140</v>
      </c>
    </row>
    <row r="118" s="2" customFormat="1" ht="16.5" customHeight="1">
      <c r="A118" s="40"/>
      <c r="B118" s="41"/>
      <c r="C118" s="206" t="s">
        <v>188</v>
      </c>
      <c r="D118" s="206" t="s">
        <v>142</v>
      </c>
      <c r="E118" s="207" t="s">
        <v>189</v>
      </c>
      <c r="F118" s="208" t="s">
        <v>190</v>
      </c>
      <c r="G118" s="209" t="s">
        <v>174</v>
      </c>
      <c r="H118" s="210">
        <v>10</v>
      </c>
      <c r="I118" s="211"/>
      <c r="J118" s="212">
        <f>ROUND(I118*H118,2)</f>
        <v>0</v>
      </c>
      <c r="K118" s="208" t="s">
        <v>146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147</v>
      </c>
      <c r="AT118" s="217" t="s">
        <v>142</v>
      </c>
      <c r="AU118" s="217" t="s">
        <v>86</v>
      </c>
      <c r="AY118" s="19" t="s">
        <v>140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147</v>
      </c>
      <c r="BM118" s="217" t="s">
        <v>191</v>
      </c>
    </row>
    <row r="119" s="2" customFormat="1">
      <c r="A119" s="40"/>
      <c r="B119" s="41"/>
      <c r="C119" s="42"/>
      <c r="D119" s="219" t="s">
        <v>149</v>
      </c>
      <c r="E119" s="42"/>
      <c r="F119" s="220" t="s">
        <v>192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149</v>
      </c>
      <c r="AU119" s="19" t="s">
        <v>86</v>
      </c>
    </row>
    <row r="120" s="2" customFormat="1" ht="24.15" customHeight="1">
      <c r="A120" s="40"/>
      <c r="B120" s="41"/>
      <c r="C120" s="206" t="s">
        <v>193</v>
      </c>
      <c r="D120" s="206" t="s">
        <v>142</v>
      </c>
      <c r="E120" s="207" t="s">
        <v>194</v>
      </c>
      <c r="F120" s="208" t="s">
        <v>195</v>
      </c>
      <c r="G120" s="209" t="s">
        <v>196</v>
      </c>
      <c r="H120" s="210">
        <v>188</v>
      </c>
      <c r="I120" s="211"/>
      <c r="J120" s="212">
        <f>ROUND(I120*H120,2)</f>
        <v>0</v>
      </c>
      <c r="K120" s="208" t="s">
        <v>146</v>
      </c>
      <c r="L120" s="46"/>
      <c r="M120" s="213" t="s">
        <v>19</v>
      </c>
      <c r="N120" s="214" t="s">
        <v>47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147</v>
      </c>
      <c r="AT120" s="217" t="s">
        <v>142</v>
      </c>
      <c r="AU120" s="217" t="s">
        <v>86</v>
      </c>
      <c r="AY120" s="19" t="s">
        <v>140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84</v>
      </c>
      <c r="BK120" s="218">
        <f>ROUND(I120*H120,2)</f>
        <v>0</v>
      </c>
      <c r="BL120" s="19" t="s">
        <v>147</v>
      </c>
      <c r="BM120" s="217" t="s">
        <v>197</v>
      </c>
    </row>
    <row r="121" s="2" customFormat="1">
      <c r="A121" s="40"/>
      <c r="B121" s="41"/>
      <c r="C121" s="42"/>
      <c r="D121" s="219" t="s">
        <v>149</v>
      </c>
      <c r="E121" s="42"/>
      <c r="F121" s="220" t="s">
        <v>198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149</v>
      </c>
      <c r="AU121" s="19" t="s">
        <v>86</v>
      </c>
    </row>
    <row r="122" s="14" customFormat="1">
      <c r="A122" s="14"/>
      <c r="B122" s="235"/>
      <c r="C122" s="236"/>
      <c r="D122" s="226" t="s">
        <v>151</v>
      </c>
      <c r="E122" s="237" t="s">
        <v>19</v>
      </c>
      <c r="F122" s="238" t="s">
        <v>199</v>
      </c>
      <c r="G122" s="236"/>
      <c r="H122" s="239">
        <v>188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151</v>
      </c>
      <c r="AU122" s="245" t="s">
        <v>86</v>
      </c>
      <c r="AV122" s="14" t="s">
        <v>86</v>
      </c>
      <c r="AW122" s="14" t="s">
        <v>37</v>
      </c>
      <c r="AX122" s="14" t="s">
        <v>84</v>
      </c>
      <c r="AY122" s="245" t="s">
        <v>140</v>
      </c>
    </row>
    <row r="123" s="2" customFormat="1" ht="24.15" customHeight="1">
      <c r="A123" s="40"/>
      <c r="B123" s="41"/>
      <c r="C123" s="206" t="s">
        <v>200</v>
      </c>
      <c r="D123" s="206" t="s">
        <v>142</v>
      </c>
      <c r="E123" s="207" t="s">
        <v>201</v>
      </c>
      <c r="F123" s="208" t="s">
        <v>202</v>
      </c>
      <c r="G123" s="209" t="s">
        <v>196</v>
      </c>
      <c r="H123" s="210">
        <v>21.07</v>
      </c>
      <c r="I123" s="211"/>
      <c r="J123" s="212">
        <f>ROUND(I123*H123,2)</f>
        <v>0</v>
      </c>
      <c r="K123" s="208" t="s">
        <v>146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147</v>
      </c>
      <c r="AT123" s="217" t="s">
        <v>142</v>
      </c>
      <c r="AU123" s="217" t="s">
        <v>86</v>
      </c>
      <c r="AY123" s="19" t="s">
        <v>140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147</v>
      </c>
      <c r="BM123" s="217" t="s">
        <v>203</v>
      </c>
    </row>
    <row r="124" s="2" customFormat="1">
      <c r="A124" s="40"/>
      <c r="B124" s="41"/>
      <c r="C124" s="42"/>
      <c r="D124" s="219" t="s">
        <v>149</v>
      </c>
      <c r="E124" s="42"/>
      <c r="F124" s="220" t="s">
        <v>204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149</v>
      </c>
      <c r="AU124" s="19" t="s">
        <v>86</v>
      </c>
    </row>
    <row r="125" s="13" customFormat="1">
      <c r="A125" s="13"/>
      <c r="B125" s="224"/>
      <c r="C125" s="225"/>
      <c r="D125" s="226" t="s">
        <v>151</v>
      </c>
      <c r="E125" s="227" t="s">
        <v>19</v>
      </c>
      <c r="F125" s="228" t="s">
        <v>205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151</v>
      </c>
      <c r="AU125" s="234" t="s">
        <v>86</v>
      </c>
      <c r="AV125" s="13" t="s">
        <v>84</v>
      </c>
      <c r="AW125" s="13" t="s">
        <v>37</v>
      </c>
      <c r="AX125" s="13" t="s">
        <v>76</v>
      </c>
      <c r="AY125" s="234" t="s">
        <v>140</v>
      </c>
    </row>
    <row r="126" s="14" customFormat="1">
      <c r="A126" s="14"/>
      <c r="B126" s="235"/>
      <c r="C126" s="236"/>
      <c r="D126" s="226" t="s">
        <v>151</v>
      </c>
      <c r="E126" s="237" t="s">
        <v>19</v>
      </c>
      <c r="F126" s="238" t="s">
        <v>206</v>
      </c>
      <c r="G126" s="236"/>
      <c r="H126" s="239">
        <v>21.07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151</v>
      </c>
      <c r="AU126" s="245" t="s">
        <v>86</v>
      </c>
      <c r="AV126" s="14" t="s">
        <v>86</v>
      </c>
      <c r="AW126" s="14" t="s">
        <v>37</v>
      </c>
      <c r="AX126" s="14" t="s">
        <v>84</v>
      </c>
      <c r="AY126" s="245" t="s">
        <v>140</v>
      </c>
    </row>
    <row r="127" s="2" customFormat="1" ht="21.75" customHeight="1">
      <c r="A127" s="40"/>
      <c r="B127" s="41"/>
      <c r="C127" s="206" t="s">
        <v>207</v>
      </c>
      <c r="D127" s="206" t="s">
        <v>142</v>
      </c>
      <c r="E127" s="207" t="s">
        <v>208</v>
      </c>
      <c r="F127" s="208" t="s">
        <v>209</v>
      </c>
      <c r="G127" s="209" t="s">
        <v>145</v>
      </c>
      <c r="H127" s="210">
        <v>150</v>
      </c>
      <c r="I127" s="211"/>
      <c r="J127" s="212">
        <f>ROUND(I127*H127,2)</f>
        <v>0</v>
      </c>
      <c r="K127" s="208" t="s">
        <v>146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0.0264</v>
      </c>
      <c r="R127" s="215">
        <f>Q127*H127</f>
        <v>3.96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147</v>
      </c>
      <c r="AT127" s="217" t="s">
        <v>142</v>
      </c>
      <c r="AU127" s="217" t="s">
        <v>86</v>
      </c>
      <c r="AY127" s="19" t="s">
        <v>140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147</v>
      </c>
      <c r="BM127" s="217" t="s">
        <v>210</v>
      </c>
    </row>
    <row r="128" s="2" customFormat="1">
      <c r="A128" s="40"/>
      <c r="B128" s="41"/>
      <c r="C128" s="42"/>
      <c r="D128" s="219" t="s">
        <v>149</v>
      </c>
      <c r="E128" s="42"/>
      <c r="F128" s="220" t="s">
        <v>211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149</v>
      </c>
      <c r="AU128" s="19" t="s">
        <v>86</v>
      </c>
    </row>
    <row r="129" s="13" customFormat="1">
      <c r="A129" s="13"/>
      <c r="B129" s="224"/>
      <c r="C129" s="225"/>
      <c r="D129" s="226" t="s">
        <v>151</v>
      </c>
      <c r="E129" s="227" t="s">
        <v>19</v>
      </c>
      <c r="F129" s="228" t="s">
        <v>212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151</v>
      </c>
      <c r="AU129" s="234" t="s">
        <v>86</v>
      </c>
      <c r="AV129" s="13" t="s">
        <v>84</v>
      </c>
      <c r="AW129" s="13" t="s">
        <v>37</v>
      </c>
      <c r="AX129" s="13" t="s">
        <v>76</v>
      </c>
      <c r="AY129" s="234" t="s">
        <v>140</v>
      </c>
    </row>
    <row r="130" s="14" customFormat="1">
      <c r="A130" s="14"/>
      <c r="B130" s="235"/>
      <c r="C130" s="236"/>
      <c r="D130" s="226" t="s">
        <v>151</v>
      </c>
      <c r="E130" s="237" t="s">
        <v>19</v>
      </c>
      <c r="F130" s="238" t="s">
        <v>213</v>
      </c>
      <c r="G130" s="236"/>
      <c r="H130" s="239">
        <v>150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151</v>
      </c>
      <c r="AU130" s="245" t="s">
        <v>86</v>
      </c>
      <c r="AV130" s="14" t="s">
        <v>86</v>
      </c>
      <c r="AW130" s="14" t="s">
        <v>37</v>
      </c>
      <c r="AX130" s="14" t="s">
        <v>84</v>
      </c>
      <c r="AY130" s="245" t="s">
        <v>140</v>
      </c>
    </row>
    <row r="131" s="2" customFormat="1" ht="24.15" customHeight="1">
      <c r="A131" s="40"/>
      <c r="B131" s="41"/>
      <c r="C131" s="206" t="s">
        <v>8</v>
      </c>
      <c r="D131" s="206" t="s">
        <v>142</v>
      </c>
      <c r="E131" s="207" t="s">
        <v>214</v>
      </c>
      <c r="F131" s="208" t="s">
        <v>215</v>
      </c>
      <c r="G131" s="209" t="s">
        <v>216</v>
      </c>
      <c r="H131" s="210">
        <v>32.844000000000001</v>
      </c>
      <c r="I131" s="211"/>
      <c r="J131" s="212">
        <f>ROUND(I131*H131,2)</f>
        <v>0</v>
      </c>
      <c r="K131" s="208" t="s">
        <v>146</v>
      </c>
      <c r="L131" s="46"/>
      <c r="M131" s="213" t="s">
        <v>19</v>
      </c>
      <c r="N131" s="214" t="s">
        <v>47</v>
      </c>
      <c r="O131" s="86"/>
      <c r="P131" s="215">
        <f>O131*H131</f>
        <v>0</v>
      </c>
      <c r="Q131" s="215">
        <v>0.0020999999999999999</v>
      </c>
      <c r="R131" s="215">
        <f>Q131*H131</f>
        <v>0.068972400000000003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147</v>
      </c>
      <c r="AT131" s="217" t="s">
        <v>142</v>
      </c>
      <c r="AU131" s="217" t="s">
        <v>86</v>
      </c>
      <c r="AY131" s="19" t="s">
        <v>140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84</v>
      </c>
      <c r="BK131" s="218">
        <f>ROUND(I131*H131,2)</f>
        <v>0</v>
      </c>
      <c r="BL131" s="19" t="s">
        <v>147</v>
      </c>
      <c r="BM131" s="217" t="s">
        <v>217</v>
      </c>
    </row>
    <row r="132" s="2" customFormat="1">
      <c r="A132" s="40"/>
      <c r="B132" s="41"/>
      <c r="C132" s="42"/>
      <c r="D132" s="219" t="s">
        <v>149</v>
      </c>
      <c r="E132" s="42"/>
      <c r="F132" s="220" t="s">
        <v>218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149</v>
      </c>
      <c r="AU132" s="19" t="s">
        <v>86</v>
      </c>
    </row>
    <row r="133" s="14" customFormat="1">
      <c r="A133" s="14"/>
      <c r="B133" s="235"/>
      <c r="C133" s="236"/>
      <c r="D133" s="226" t="s">
        <v>151</v>
      </c>
      <c r="E133" s="237" t="s">
        <v>19</v>
      </c>
      <c r="F133" s="238" t="s">
        <v>219</v>
      </c>
      <c r="G133" s="236"/>
      <c r="H133" s="239">
        <v>4.5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151</v>
      </c>
      <c r="AU133" s="245" t="s">
        <v>86</v>
      </c>
      <c r="AV133" s="14" t="s">
        <v>86</v>
      </c>
      <c r="AW133" s="14" t="s">
        <v>37</v>
      </c>
      <c r="AX133" s="14" t="s">
        <v>76</v>
      </c>
      <c r="AY133" s="245" t="s">
        <v>140</v>
      </c>
    </row>
    <row r="134" s="14" customFormat="1">
      <c r="A134" s="14"/>
      <c r="B134" s="235"/>
      <c r="C134" s="236"/>
      <c r="D134" s="226" t="s">
        <v>151</v>
      </c>
      <c r="E134" s="237" t="s">
        <v>19</v>
      </c>
      <c r="F134" s="238" t="s">
        <v>220</v>
      </c>
      <c r="G134" s="236"/>
      <c r="H134" s="239">
        <v>28.344000000000001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151</v>
      </c>
      <c r="AU134" s="245" t="s">
        <v>86</v>
      </c>
      <c r="AV134" s="14" t="s">
        <v>86</v>
      </c>
      <c r="AW134" s="14" t="s">
        <v>37</v>
      </c>
      <c r="AX134" s="14" t="s">
        <v>76</v>
      </c>
      <c r="AY134" s="245" t="s">
        <v>140</v>
      </c>
    </row>
    <row r="135" s="15" customFormat="1">
      <c r="A135" s="15"/>
      <c r="B135" s="246"/>
      <c r="C135" s="247"/>
      <c r="D135" s="226" t="s">
        <v>151</v>
      </c>
      <c r="E135" s="248" t="s">
        <v>19</v>
      </c>
      <c r="F135" s="249" t="s">
        <v>154</v>
      </c>
      <c r="G135" s="247"/>
      <c r="H135" s="250">
        <v>32.844000000000001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151</v>
      </c>
      <c r="AU135" s="256" t="s">
        <v>86</v>
      </c>
      <c r="AV135" s="15" t="s">
        <v>147</v>
      </c>
      <c r="AW135" s="15" t="s">
        <v>37</v>
      </c>
      <c r="AX135" s="15" t="s">
        <v>84</v>
      </c>
      <c r="AY135" s="256" t="s">
        <v>140</v>
      </c>
    </row>
    <row r="136" s="2" customFormat="1" ht="24.15" customHeight="1">
      <c r="A136" s="40"/>
      <c r="B136" s="41"/>
      <c r="C136" s="206" t="s">
        <v>221</v>
      </c>
      <c r="D136" s="206" t="s">
        <v>142</v>
      </c>
      <c r="E136" s="207" t="s">
        <v>222</v>
      </c>
      <c r="F136" s="208" t="s">
        <v>223</v>
      </c>
      <c r="G136" s="209" t="s">
        <v>216</v>
      </c>
      <c r="H136" s="210">
        <v>32.844000000000001</v>
      </c>
      <c r="I136" s="211"/>
      <c r="J136" s="212">
        <f>ROUND(I136*H136,2)</f>
        <v>0</v>
      </c>
      <c r="K136" s="208" t="s">
        <v>146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0.00577</v>
      </c>
      <c r="R136" s="215">
        <f>Q136*H136</f>
        <v>0.18950987999999999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147</v>
      </c>
      <c r="AT136" s="217" t="s">
        <v>142</v>
      </c>
      <c r="AU136" s="217" t="s">
        <v>86</v>
      </c>
      <c r="AY136" s="19" t="s">
        <v>140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147</v>
      </c>
      <c r="BM136" s="217" t="s">
        <v>224</v>
      </c>
    </row>
    <row r="137" s="2" customFormat="1">
      <c r="A137" s="40"/>
      <c r="B137" s="41"/>
      <c r="C137" s="42"/>
      <c r="D137" s="219" t="s">
        <v>149</v>
      </c>
      <c r="E137" s="42"/>
      <c r="F137" s="220" t="s">
        <v>225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149</v>
      </c>
      <c r="AU137" s="19" t="s">
        <v>86</v>
      </c>
    </row>
    <row r="138" s="13" customFormat="1">
      <c r="A138" s="13"/>
      <c r="B138" s="224"/>
      <c r="C138" s="225"/>
      <c r="D138" s="226" t="s">
        <v>151</v>
      </c>
      <c r="E138" s="227" t="s">
        <v>19</v>
      </c>
      <c r="F138" s="228" t="s">
        <v>226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151</v>
      </c>
      <c r="AU138" s="234" t="s">
        <v>86</v>
      </c>
      <c r="AV138" s="13" t="s">
        <v>84</v>
      </c>
      <c r="AW138" s="13" t="s">
        <v>37</v>
      </c>
      <c r="AX138" s="13" t="s">
        <v>76</v>
      </c>
      <c r="AY138" s="234" t="s">
        <v>140</v>
      </c>
    </row>
    <row r="139" s="14" customFormat="1">
      <c r="A139" s="14"/>
      <c r="B139" s="235"/>
      <c r="C139" s="236"/>
      <c r="D139" s="226" t="s">
        <v>151</v>
      </c>
      <c r="E139" s="237" t="s">
        <v>19</v>
      </c>
      <c r="F139" s="238" t="s">
        <v>227</v>
      </c>
      <c r="G139" s="236"/>
      <c r="H139" s="239">
        <v>4.5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151</v>
      </c>
      <c r="AU139" s="245" t="s">
        <v>86</v>
      </c>
      <c r="AV139" s="14" t="s">
        <v>86</v>
      </c>
      <c r="AW139" s="14" t="s">
        <v>37</v>
      </c>
      <c r="AX139" s="14" t="s">
        <v>76</v>
      </c>
      <c r="AY139" s="245" t="s">
        <v>140</v>
      </c>
    </row>
    <row r="140" s="13" customFormat="1">
      <c r="A140" s="13"/>
      <c r="B140" s="224"/>
      <c r="C140" s="225"/>
      <c r="D140" s="226" t="s">
        <v>151</v>
      </c>
      <c r="E140" s="227" t="s">
        <v>19</v>
      </c>
      <c r="F140" s="228" t="s">
        <v>228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151</v>
      </c>
      <c r="AU140" s="234" t="s">
        <v>86</v>
      </c>
      <c r="AV140" s="13" t="s">
        <v>84</v>
      </c>
      <c r="AW140" s="13" t="s">
        <v>37</v>
      </c>
      <c r="AX140" s="13" t="s">
        <v>76</v>
      </c>
      <c r="AY140" s="234" t="s">
        <v>140</v>
      </c>
    </row>
    <row r="141" s="14" customFormat="1">
      <c r="A141" s="14"/>
      <c r="B141" s="235"/>
      <c r="C141" s="236"/>
      <c r="D141" s="226" t="s">
        <v>151</v>
      </c>
      <c r="E141" s="237" t="s">
        <v>19</v>
      </c>
      <c r="F141" s="238" t="s">
        <v>220</v>
      </c>
      <c r="G141" s="236"/>
      <c r="H141" s="239">
        <v>28.344000000000001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151</v>
      </c>
      <c r="AU141" s="245" t="s">
        <v>86</v>
      </c>
      <c r="AV141" s="14" t="s">
        <v>86</v>
      </c>
      <c r="AW141" s="14" t="s">
        <v>37</v>
      </c>
      <c r="AX141" s="14" t="s">
        <v>76</v>
      </c>
      <c r="AY141" s="245" t="s">
        <v>140</v>
      </c>
    </row>
    <row r="142" s="15" customFormat="1">
      <c r="A142" s="15"/>
      <c r="B142" s="246"/>
      <c r="C142" s="247"/>
      <c r="D142" s="226" t="s">
        <v>151</v>
      </c>
      <c r="E142" s="248" t="s">
        <v>19</v>
      </c>
      <c r="F142" s="249" t="s">
        <v>154</v>
      </c>
      <c r="G142" s="247"/>
      <c r="H142" s="250">
        <v>32.844000000000001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151</v>
      </c>
      <c r="AU142" s="256" t="s">
        <v>86</v>
      </c>
      <c r="AV142" s="15" t="s">
        <v>147</v>
      </c>
      <c r="AW142" s="15" t="s">
        <v>37</v>
      </c>
      <c r="AX142" s="15" t="s">
        <v>84</v>
      </c>
      <c r="AY142" s="256" t="s">
        <v>140</v>
      </c>
    </row>
    <row r="143" s="2" customFormat="1" ht="16.5" customHeight="1">
      <c r="A143" s="40"/>
      <c r="B143" s="41"/>
      <c r="C143" s="257" t="s">
        <v>229</v>
      </c>
      <c r="D143" s="257" t="s">
        <v>230</v>
      </c>
      <c r="E143" s="258" t="s">
        <v>231</v>
      </c>
      <c r="F143" s="259" t="s">
        <v>232</v>
      </c>
      <c r="G143" s="260" t="s">
        <v>216</v>
      </c>
      <c r="H143" s="261">
        <v>32.844000000000001</v>
      </c>
      <c r="I143" s="262"/>
      <c r="J143" s="263">
        <f>ROUND(I143*H143,2)</f>
        <v>0</v>
      </c>
      <c r="K143" s="259" t="s">
        <v>146</v>
      </c>
      <c r="L143" s="264"/>
      <c r="M143" s="265" t="s">
        <v>19</v>
      </c>
      <c r="N143" s="266" t="s">
        <v>47</v>
      </c>
      <c r="O143" s="86"/>
      <c r="P143" s="215">
        <f>O143*H143</f>
        <v>0</v>
      </c>
      <c r="Q143" s="215">
        <v>1</v>
      </c>
      <c r="R143" s="215">
        <f>Q143*H143</f>
        <v>32.844000000000001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188</v>
      </c>
      <c r="AT143" s="217" t="s">
        <v>230</v>
      </c>
      <c r="AU143" s="217" t="s">
        <v>86</v>
      </c>
      <c r="AY143" s="19" t="s">
        <v>140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147</v>
      </c>
      <c r="BM143" s="217" t="s">
        <v>233</v>
      </c>
    </row>
    <row r="144" s="2" customFormat="1" ht="37.8" customHeight="1">
      <c r="A144" s="40"/>
      <c r="B144" s="41"/>
      <c r="C144" s="206" t="s">
        <v>234</v>
      </c>
      <c r="D144" s="206" t="s">
        <v>142</v>
      </c>
      <c r="E144" s="207" t="s">
        <v>235</v>
      </c>
      <c r="F144" s="208" t="s">
        <v>236</v>
      </c>
      <c r="G144" s="209" t="s">
        <v>196</v>
      </c>
      <c r="H144" s="210">
        <v>417.39999999999998</v>
      </c>
      <c r="I144" s="211"/>
      <c r="J144" s="212">
        <f>ROUND(I144*H144,2)</f>
        <v>0</v>
      </c>
      <c r="K144" s="208" t="s">
        <v>146</v>
      </c>
      <c r="L144" s="46"/>
      <c r="M144" s="213" t="s">
        <v>19</v>
      </c>
      <c r="N144" s="214" t="s">
        <v>47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147</v>
      </c>
      <c r="AT144" s="217" t="s">
        <v>142</v>
      </c>
      <c r="AU144" s="217" t="s">
        <v>86</v>
      </c>
      <c r="AY144" s="19" t="s">
        <v>140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84</v>
      </c>
      <c r="BK144" s="218">
        <f>ROUND(I144*H144,2)</f>
        <v>0</v>
      </c>
      <c r="BL144" s="19" t="s">
        <v>147</v>
      </c>
      <c r="BM144" s="217" t="s">
        <v>237</v>
      </c>
    </row>
    <row r="145" s="2" customFormat="1">
      <c r="A145" s="40"/>
      <c r="B145" s="41"/>
      <c r="C145" s="42"/>
      <c r="D145" s="219" t="s">
        <v>149</v>
      </c>
      <c r="E145" s="42"/>
      <c r="F145" s="220" t="s">
        <v>238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149</v>
      </c>
      <c r="AU145" s="19" t="s">
        <v>86</v>
      </c>
    </row>
    <row r="146" s="14" customFormat="1">
      <c r="A146" s="14"/>
      <c r="B146" s="235"/>
      <c r="C146" s="236"/>
      <c r="D146" s="226" t="s">
        <v>151</v>
      </c>
      <c r="E146" s="237" t="s">
        <v>19</v>
      </c>
      <c r="F146" s="238" t="s">
        <v>239</v>
      </c>
      <c r="G146" s="236"/>
      <c r="H146" s="239">
        <v>188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151</v>
      </c>
      <c r="AU146" s="245" t="s">
        <v>86</v>
      </c>
      <c r="AV146" s="14" t="s">
        <v>86</v>
      </c>
      <c r="AW146" s="14" t="s">
        <v>37</v>
      </c>
      <c r="AX146" s="14" t="s">
        <v>76</v>
      </c>
      <c r="AY146" s="245" t="s">
        <v>140</v>
      </c>
    </row>
    <row r="147" s="14" customFormat="1">
      <c r="A147" s="14"/>
      <c r="B147" s="235"/>
      <c r="C147" s="236"/>
      <c r="D147" s="226" t="s">
        <v>151</v>
      </c>
      <c r="E147" s="237" t="s">
        <v>19</v>
      </c>
      <c r="F147" s="238" t="s">
        <v>240</v>
      </c>
      <c r="G147" s="236"/>
      <c r="H147" s="239">
        <v>83.480000000000004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151</v>
      </c>
      <c r="AU147" s="245" t="s">
        <v>86</v>
      </c>
      <c r="AV147" s="14" t="s">
        <v>86</v>
      </c>
      <c r="AW147" s="14" t="s">
        <v>37</v>
      </c>
      <c r="AX147" s="14" t="s">
        <v>76</v>
      </c>
      <c r="AY147" s="245" t="s">
        <v>140</v>
      </c>
    </row>
    <row r="148" s="14" customFormat="1">
      <c r="A148" s="14"/>
      <c r="B148" s="235"/>
      <c r="C148" s="236"/>
      <c r="D148" s="226" t="s">
        <v>151</v>
      </c>
      <c r="E148" s="237" t="s">
        <v>19</v>
      </c>
      <c r="F148" s="238" t="s">
        <v>241</v>
      </c>
      <c r="G148" s="236"/>
      <c r="H148" s="239">
        <v>21.07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151</v>
      </c>
      <c r="AU148" s="245" t="s">
        <v>86</v>
      </c>
      <c r="AV148" s="14" t="s">
        <v>86</v>
      </c>
      <c r="AW148" s="14" t="s">
        <v>37</v>
      </c>
      <c r="AX148" s="14" t="s">
        <v>76</v>
      </c>
      <c r="AY148" s="245" t="s">
        <v>140</v>
      </c>
    </row>
    <row r="149" s="14" customFormat="1">
      <c r="A149" s="14"/>
      <c r="B149" s="235"/>
      <c r="C149" s="236"/>
      <c r="D149" s="226" t="s">
        <v>151</v>
      </c>
      <c r="E149" s="237" t="s">
        <v>19</v>
      </c>
      <c r="F149" s="238" t="s">
        <v>242</v>
      </c>
      <c r="G149" s="236"/>
      <c r="H149" s="239">
        <v>124.84999999999999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151</v>
      </c>
      <c r="AU149" s="245" t="s">
        <v>86</v>
      </c>
      <c r="AV149" s="14" t="s">
        <v>86</v>
      </c>
      <c r="AW149" s="14" t="s">
        <v>37</v>
      </c>
      <c r="AX149" s="14" t="s">
        <v>76</v>
      </c>
      <c r="AY149" s="245" t="s">
        <v>140</v>
      </c>
    </row>
    <row r="150" s="15" customFormat="1">
      <c r="A150" s="15"/>
      <c r="B150" s="246"/>
      <c r="C150" s="247"/>
      <c r="D150" s="226" t="s">
        <v>151</v>
      </c>
      <c r="E150" s="248" t="s">
        <v>19</v>
      </c>
      <c r="F150" s="249" t="s">
        <v>154</v>
      </c>
      <c r="G150" s="247"/>
      <c r="H150" s="250">
        <v>417.39999999999998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151</v>
      </c>
      <c r="AU150" s="256" t="s">
        <v>86</v>
      </c>
      <c r="AV150" s="15" t="s">
        <v>147</v>
      </c>
      <c r="AW150" s="15" t="s">
        <v>37</v>
      </c>
      <c r="AX150" s="15" t="s">
        <v>84</v>
      </c>
      <c r="AY150" s="256" t="s">
        <v>140</v>
      </c>
    </row>
    <row r="151" s="2" customFormat="1" ht="24.15" customHeight="1">
      <c r="A151" s="40"/>
      <c r="B151" s="41"/>
      <c r="C151" s="206" t="s">
        <v>243</v>
      </c>
      <c r="D151" s="206" t="s">
        <v>142</v>
      </c>
      <c r="E151" s="207" t="s">
        <v>244</v>
      </c>
      <c r="F151" s="208" t="s">
        <v>245</v>
      </c>
      <c r="G151" s="209" t="s">
        <v>196</v>
      </c>
      <c r="H151" s="210">
        <v>209.06999999999999</v>
      </c>
      <c r="I151" s="211"/>
      <c r="J151" s="212">
        <f>ROUND(I151*H151,2)</f>
        <v>0</v>
      </c>
      <c r="K151" s="208" t="s">
        <v>146</v>
      </c>
      <c r="L151" s="46"/>
      <c r="M151" s="213" t="s">
        <v>19</v>
      </c>
      <c r="N151" s="214" t="s">
        <v>47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147</v>
      </c>
      <c r="AT151" s="217" t="s">
        <v>142</v>
      </c>
      <c r="AU151" s="217" t="s">
        <v>86</v>
      </c>
      <c r="AY151" s="19" t="s">
        <v>140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147</v>
      </c>
      <c r="BM151" s="217" t="s">
        <v>246</v>
      </c>
    </row>
    <row r="152" s="2" customFormat="1">
      <c r="A152" s="40"/>
      <c r="B152" s="41"/>
      <c r="C152" s="42"/>
      <c r="D152" s="219" t="s">
        <v>149</v>
      </c>
      <c r="E152" s="42"/>
      <c r="F152" s="220" t="s">
        <v>247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86</v>
      </c>
    </row>
    <row r="153" s="14" customFormat="1">
      <c r="A153" s="14"/>
      <c r="B153" s="235"/>
      <c r="C153" s="236"/>
      <c r="D153" s="226" t="s">
        <v>151</v>
      </c>
      <c r="E153" s="237" t="s">
        <v>19</v>
      </c>
      <c r="F153" s="238" t="s">
        <v>248</v>
      </c>
      <c r="G153" s="236"/>
      <c r="H153" s="239">
        <v>209.06999999999999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151</v>
      </c>
      <c r="AU153" s="245" t="s">
        <v>86</v>
      </c>
      <c r="AV153" s="14" t="s">
        <v>86</v>
      </c>
      <c r="AW153" s="14" t="s">
        <v>37</v>
      </c>
      <c r="AX153" s="14" t="s">
        <v>84</v>
      </c>
      <c r="AY153" s="245" t="s">
        <v>140</v>
      </c>
    </row>
    <row r="154" s="2" customFormat="1" ht="24.15" customHeight="1">
      <c r="A154" s="40"/>
      <c r="B154" s="41"/>
      <c r="C154" s="206" t="s">
        <v>249</v>
      </c>
      <c r="D154" s="206" t="s">
        <v>142</v>
      </c>
      <c r="E154" s="207" t="s">
        <v>250</v>
      </c>
      <c r="F154" s="208" t="s">
        <v>251</v>
      </c>
      <c r="G154" s="209" t="s">
        <v>145</v>
      </c>
      <c r="H154" s="210">
        <v>66.030000000000001</v>
      </c>
      <c r="I154" s="211"/>
      <c r="J154" s="212">
        <f>ROUND(I154*H154,2)</f>
        <v>0</v>
      </c>
      <c r="K154" s="208" t="s">
        <v>146</v>
      </c>
      <c r="L154" s="46"/>
      <c r="M154" s="213" t="s">
        <v>19</v>
      </c>
      <c r="N154" s="214" t="s">
        <v>47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147</v>
      </c>
      <c r="AT154" s="217" t="s">
        <v>142</v>
      </c>
      <c r="AU154" s="217" t="s">
        <v>86</v>
      </c>
      <c r="AY154" s="19" t="s">
        <v>140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84</v>
      </c>
      <c r="BK154" s="218">
        <f>ROUND(I154*H154,2)</f>
        <v>0</v>
      </c>
      <c r="BL154" s="19" t="s">
        <v>147</v>
      </c>
      <c r="BM154" s="217" t="s">
        <v>252</v>
      </c>
    </row>
    <row r="155" s="2" customFormat="1">
      <c r="A155" s="40"/>
      <c r="B155" s="41"/>
      <c r="C155" s="42"/>
      <c r="D155" s="219" t="s">
        <v>149</v>
      </c>
      <c r="E155" s="42"/>
      <c r="F155" s="220" t="s">
        <v>253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149</v>
      </c>
      <c r="AU155" s="19" t="s">
        <v>86</v>
      </c>
    </row>
    <row r="156" s="14" customFormat="1">
      <c r="A156" s="14"/>
      <c r="B156" s="235"/>
      <c r="C156" s="236"/>
      <c r="D156" s="226" t="s">
        <v>151</v>
      </c>
      <c r="E156" s="237" t="s">
        <v>19</v>
      </c>
      <c r="F156" s="238" t="s">
        <v>254</v>
      </c>
      <c r="G156" s="236"/>
      <c r="H156" s="239">
        <v>66.030000000000001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151</v>
      </c>
      <c r="AU156" s="245" t="s">
        <v>86</v>
      </c>
      <c r="AV156" s="14" t="s">
        <v>86</v>
      </c>
      <c r="AW156" s="14" t="s">
        <v>37</v>
      </c>
      <c r="AX156" s="14" t="s">
        <v>84</v>
      </c>
      <c r="AY156" s="245" t="s">
        <v>140</v>
      </c>
    </row>
    <row r="157" s="2" customFormat="1" ht="24.15" customHeight="1">
      <c r="A157" s="40"/>
      <c r="B157" s="41"/>
      <c r="C157" s="206" t="s">
        <v>255</v>
      </c>
      <c r="D157" s="206" t="s">
        <v>142</v>
      </c>
      <c r="E157" s="207" t="s">
        <v>256</v>
      </c>
      <c r="F157" s="208" t="s">
        <v>257</v>
      </c>
      <c r="G157" s="209" t="s">
        <v>216</v>
      </c>
      <c r="H157" s="210">
        <v>1.48</v>
      </c>
      <c r="I157" s="211"/>
      <c r="J157" s="212">
        <f>ROUND(I157*H157,2)</f>
        <v>0</v>
      </c>
      <c r="K157" s="208" t="s">
        <v>146</v>
      </c>
      <c r="L157" s="46"/>
      <c r="M157" s="213" t="s">
        <v>19</v>
      </c>
      <c r="N157" s="214" t="s">
        <v>47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147</v>
      </c>
      <c r="AT157" s="217" t="s">
        <v>142</v>
      </c>
      <c r="AU157" s="217" t="s">
        <v>86</v>
      </c>
      <c r="AY157" s="19" t="s">
        <v>140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84</v>
      </c>
      <c r="BK157" s="218">
        <f>ROUND(I157*H157,2)</f>
        <v>0</v>
      </c>
      <c r="BL157" s="19" t="s">
        <v>147</v>
      </c>
      <c r="BM157" s="217" t="s">
        <v>258</v>
      </c>
    </row>
    <row r="158" s="2" customFormat="1">
      <c r="A158" s="40"/>
      <c r="B158" s="41"/>
      <c r="C158" s="42"/>
      <c r="D158" s="219" t="s">
        <v>149</v>
      </c>
      <c r="E158" s="42"/>
      <c r="F158" s="220" t="s">
        <v>259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149</v>
      </c>
      <c r="AU158" s="19" t="s">
        <v>86</v>
      </c>
    </row>
    <row r="159" s="14" customFormat="1">
      <c r="A159" s="14"/>
      <c r="B159" s="235"/>
      <c r="C159" s="236"/>
      <c r="D159" s="226" t="s">
        <v>151</v>
      </c>
      <c r="E159" s="237" t="s">
        <v>19</v>
      </c>
      <c r="F159" s="238" t="s">
        <v>260</v>
      </c>
      <c r="G159" s="236"/>
      <c r="H159" s="239">
        <v>1.48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151</v>
      </c>
      <c r="AU159" s="245" t="s">
        <v>86</v>
      </c>
      <c r="AV159" s="14" t="s">
        <v>86</v>
      </c>
      <c r="AW159" s="14" t="s">
        <v>37</v>
      </c>
      <c r="AX159" s="14" t="s">
        <v>84</v>
      </c>
      <c r="AY159" s="245" t="s">
        <v>140</v>
      </c>
    </row>
    <row r="160" s="2" customFormat="1" ht="24.15" customHeight="1">
      <c r="A160" s="40"/>
      <c r="B160" s="41"/>
      <c r="C160" s="206" t="s">
        <v>261</v>
      </c>
      <c r="D160" s="206" t="s">
        <v>142</v>
      </c>
      <c r="E160" s="207" t="s">
        <v>262</v>
      </c>
      <c r="F160" s="208" t="s">
        <v>263</v>
      </c>
      <c r="G160" s="209" t="s">
        <v>196</v>
      </c>
      <c r="H160" s="210">
        <v>209.06999999999999</v>
      </c>
      <c r="I160" s="211"/>
      <c r="J160" s="212">
        <f>ROUND(I160*H160,2)</f>
        <v>0</v>
      </c>
      <c r="K160" s="208" t="s">
        <v>146</v>
      </c>
      <c r="L160" s="46"/>
      <c r="M160" s="213" t="s">
        <v>19</v>
      </c>
      <c r="N160" s="214" t="s">
        <v>47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147</v>
      </c>
      <c r="AT160" s="217" t="s">
        <v>142</v>
      </c>
      <c r="AU160" s="217" t="s">
        <v>86</v>
      </c>
      <c r="AY160" s="19" t="s">
        <v>140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84</v>
      </c>
      <c r="BK160" s="218">
        <f>ROUND(I160*H160,2)</f>
        <v>0</v>
      </c>
      <c r="BL160" s="19" t="s">
        <v>147</v>
      </c>
      <c r="BM160" s="217" t="s">
        <v>264</v>
      </c>
    </row>
    <row r="161" s="2" customFormat="1">
      <c r="A161" s="40"/>
      <c r="B161" s="41"/>
      <c r="C161" s="42"/>
      <c r="D161" s="219" t="s">
        <v>149</v>
      </c>
      <c r="E161" s="42"/>
      <c r="F161" s="220" t="s">
        <v>265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149</v>
      </c>
      <c r="AU161" s="19" t="s">
        <v>86</v>
      </c>
    </row>
    <row r="162" s="13" customFormat="1">
      <c r="A162" s="13"/>
      <c r="B162" s="224"/>
      <c r="C162" s="225"/>
      <c r="D162" s="226" t="s">
        <v>151</v>
      </c>
      <c r="E162" s="227" t="s">
        <v>19</v>
      </c>
      <c r="F162" s="228" t="s">
        <v>266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151</v>
      </c>
      <c r="AU162" s="234" t="s">
        <v>86</v>
      </c>
      <c r="AV162" s="13" t="s">
        <v>84</v>
      </c>
      <c r="AW162" s="13" t="s">
        <v>37</v>
      </c>
      <c r="AX162" s="13" t="s">
        <v>76</v>
      </c>
      <c r="AY162" s="234" t="s">
        <v>140</v>
      </c>
    </row>
    <row r="163" s="14" customFormat="1">
      <c r="A163" s="14"/>
      <c r="B163" s="235"/>
      <c r="C163" s="236"/>
      <c r="D163" s="226" t="s">
        <v>151</v>
      </c>
      <c r="E163" s="237" t="s">
        <v>19</v>
      </c>
      <c r="F163" s="238" t="s">
        <v>267</v>
      </c>
      <c r="G163" s="236"/>
      <c r="H163" s="239">
        <v>188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151</v>
      </c>
      <c r="AU163" s="245" t="s">
        <v>86</v>
      </c>
      <c r="AV163" s="14" t="s">
        <v>86</v>
      </c>
      <c r="AW163" s="14" t="s">
        <v>37</v>
      </c>
      <c r="AX163" s="14" t="s">
        <v>76</v>
      </c>
      <c r="AY163" s="245" t="s">
        <v>140</v>
      </c>
    </row>
    <row r="164" s="14" customFormat="1">
      <c r="A164" s="14"/>
      <c r="B164" s="235"/>
      <c r="C164" s="236"/>
      <c r="D164" s="226" t="s">
        <v>151</v>
      </c>
      <c r="E164" s="237" t="s">
        <v>19</v>
      </c>
      <c r="F164" s="238" t="s">
        <v>268</v>
      </c>
      <c r="G164" s="236"/>
      <c r="H164" s="239">
        <v>21.07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151</v>
      </c>
      <c r="AU164" s="245" t="s">
        <v>86</v>
      </c>
      <c r="AV164" s="14" t="s">
        <v>86</v>
      </c>
      <c r="AW164" s="14" t="s">
        <v>37</v>
      </c>
      <c r="AX164" s="14" t="s">
        <v>76</v>
      </c>
      <c r="AY164" s="245" t="s">
        <v>140</v>
      </c>
    </row>
    <row r="165" s="15" customFormat="1">
      <c r="A165" s="15"/>
      <c r="B165" s="246"/>
      <c r="C165" s="247"/>
      <c r="D165" s="226" t="s">
        <v>151</v>
      </c>
      <c r="E165" s="248" t="s">
        <v>19</v>
      </c>
      <c r="F165" s="249" t="s">
        <v>154</v>
      </c>
      <c r="G165" s="247"/>
      <c r="H165" s="250">
        <v>209.06999999999999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151</v>
      </c>
      <c r="AU165" s="256" t="s">
        <v>86</v>
      </c>
      <c r="AV165" s="15" t="s">
        <v>147</v>
      </c>
      <c r="AW165" s="15" t="s">
        <v>37</v>
      </c>
      <c r="AX165" s="15" t="s">
        <v>84</v>
      </c>
      <c r="AY165" s="256" t="s">
        <v>140</v>
      </c>
    </row>
    <row r="166" s="2" customFormat="1" ht="24.15" customHeight="1">
      <c r="A166" s="40"/>
      <c r="B166" s="41"/>
      <c r="C166" s="206" t="s">
        <v>269</v>
      </c>
      <c r="D166" s="206" t="s">
        <v>142</v>
      </c>
      <c r="E166" s="207" t="s">
        <v>270</v>
      </c>
      <c r="F166" s="208" t="s">
        <v>271</v>
      </c>
      <c r="G166" s="209" t="s">
        <v>196</v>
      </c>
      <c r="H166" s="210">
        <v>211.18600000000001</v>
      </c>
      <c r="I166" s="211"/>
      <c r="J166" s="212">
        <f>ROUND(I166*H166,2)</f>
        <v>0</v>
      </c>
      <c r="K166" s="208" t="s">
        <v>146</v>
      </c>
      <c r="L166" s="46"/>
      <c r="M166" s="213" t="s">
        <v>19</v>
      </c>
      <c r="N166" s="214" t="s">
        <v>47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147</v>
      </c>
      <c r="AT166" s="217" t="s">
        <v>142</v>
      </c>
      <c r="AU166" s="217" t="s">
        <v>86</v>
      </c>
      <c r="AY166" s="19" t="s">
        <v>140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147</v>
      </c>
      <c r="BM166" s="217" t="s">
        <v>272</v>
      </c>
    </row>
    <row r="167" s="2" customFormat="1">
      <c r="A167" s="40"/>
      <c r="B167" s="41"/>
      <c r="C167" s="42"/>
      <c r="D167" s="219" t="s">
        <v>149</v>
      </c>
      <c r="E167" s="42"/>
      <c r="F167" s="220" t="s">
        <v>273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149</v>
      </c>
      <c r="AU167" s="19" t="s">
        <v>86</v>
      </c>
    </row>
    <row r="168" s="13" customFormat="1">
      <c r="A168" s="13"/>
      <c r="B168" s="224"/>
      <c r="C168" s="225"/>
      <c r="D168" s="226" t="s">
        <v>151</v>
      </c>
      <c r="E168" s="227" t="s">
        <v>19</v>
      </c>
      <c r="F168" s="228" t="s">
        <v>274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151</v>
      </c>
      <c r="AU168" s="234" t="s">
        <v>86</v>
      </c>
      <c r="AV168" s="13" t="s">
        <v>84</v>
      </c>
      <c r="AW168" s="13" t="s">
        <v>37</v>
      </c>
      <c r="AX168" s="13" t="s">
        <v>76</v>
      </c>
      <c r="AY168" s="234" t="s">
        <v>140</v>
      </c>
    </row>
    <row r="169" s="14" customFormat="1">
      <c r="A169" s="14"/>
      <c r="B169" s="235"/>
      <c r="C169" s="236"/>
      <c r="D169" s="226" t="s">
        <v>151</v>
      </c>
      <c r="E169" s="237" t="s">
        <v>19</v>
      </c>
      <c r="F169" s="238" t="s">
        <v>275</v>
      </c>
      <c r="G169" s="236"/>
      <c r="H169" s="239">
        <v>83.480000000000004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151</v>
      </c>
      <c r="AU169" s="245" t="s">
        <v>86</v>
      </c>
      <c r="AV169" s="14" t="s">
        <v>86</v>
      </c>
      <c r="AW169" s="14" t="s">
        <v>37</v>
      </c>
      <c r="AX169" s="14" t="s">
        <v>76</v>
      </c>
      <c r="AY169" s="245" t="s">
        <v>140</v>
      </c>
    </row>
    <row r="170" s="13" customFormat="1">
      <c r="A170" s="13"/>
      <c r="B170" s="224"/>
      <c r="C170" s="225"/>
      <c r="D170" s="226" t="s">
        <v>151</v>
      </c>
      <c r="E170" s="227" t="s">
        <v>19</v>
      </c>
      <c r="F170" s="228" t="s">
        <v>276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151</v>
      </c>
      <c r="AU170" s="234" t="s">
        <v>86</v>
      </c>
      <c r="AV170" s="13" t="s">
        <v>84</v>
      </c>
      <c r="AW170" s="13" t="s">
        <v>37</v>
      </c>
      <c r="AX170" s="13" t="s">
        <v>76</v>
      </c>
      <c r="AY170" s="234" t="s">
        <v>140</v>
      </c>
    </row>
    <row r="171" s="14" customFormat="1">
      <c r="A171" s="14"/>
      <c r="B171" s="235"/>
      <c r="C171" s="236"/>
      <c r="D171" s="226" t="s">
        <v>151</v>
      </c>
      <c r="E171" s="237" t="s">
        <v>19</v>
      </c>
      <c r="F171" s="238" t="s">
        <v>277</v>
      </c>
      <c r="G171" s="236"/>
      <c r="H171" s="239">
        <v>124.85299999999999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151</v>
      </c>
      <c r="AU171" s="245" t="s">
        <v>86</v>
      </c>
      <c r="AV171" s="14" t="s">
        <v>86</v>
      </c>
      <c r="AW171" s="14" t="s">
        <v>37</v>
      </c>
      <c r="AX171" s="14" t="s">
        <v>76</v>
      </c>
      <c r="AY171" s="245" t="s">
        <v>140</v>
      </c>
    </row>
    <row r="172" s="13" customFormat="1">
      <c r="A172" s="13"/>
      <c r="B172" s="224"/>
      <c r="C172" s="225"/>
      <c r="D172" s="226" t="s">
        <v>151</v>
      </c>
      <c r="E172" s="227" t="s">
        <v>19</v>
      </c>
      <c r="F172" s="228" t="s">
        <v>278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151</v>
      </c>
      <c r="AU172" s="234" t="s">
        <v>86</v>
      </c>
      <c r="AV172" s="13" t="s">
        <v>84</v>
      </c>
      <c r="AW172" s="13" t="s">
        <v>37</v>
      </c>
      <c r="AX172" s="13" t="s">
        <v>76</v>
      </c>
      <c r="AY172" s="234" t="s">
        <v>140</v>
      </c>
    </row>
    <row r="173" s="14" customFormat="1">
      <c r="A173" s="14"/>
      <c r="B173" s="235"/>
      <c r="C173" s="236"/>
      <c r="D173" s="226" t="s">
        <v>151</v>
      </c>
      <c r="E173" s="237" t="s">
        <v>19</v>
      </c>
      <c r="F173" s="238" t="s">
        <v>279</v>
      </c>
      <c r="G173" s="236"/>
      <c r="H173" s="239">
        <v>2.8530000000000002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151</v>
      </c>
      <c r="AU173" s="245" t="s">
        <v>86</v>
      </c>
      <c r="AV173" s="14" t="s">
        <v>86</v>
      </c>
      <c r="AW173" s="14" t="s">
        <v>37</v>
      </c>
      <c r="AX173" s="14" t="s">
        <v>76</v>
      </c>
      <c r="AY173" s="245" t="s">
        <v>140</v>
      </c>
    </row>
    <row r="174" s="15" customFormat="1">
      <c r="A174" s="15"/>
      <c r="B174" s="246"/>
      <c r="C174" s="247"/>
      <c r="D174" s="226" t="s">
        <v>151</v>
      </c>
      <c r="E174" s="248" t="s">
        <v>19</v>
      </c>
      <c r="F174" s="249" t="s">
        <v>154</v>
      </c>
      <c r="G174" s="247"/>
      <c r="H174" s="250">
        <v>211.18600000000001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151</v>
      </c>
      <c r="AU174" s="256" t="s">
        <v>86</v>
      </c>
      <c r="AV174" s="15" t="s">
        <v>147</v>
      </c>
      <c r="AW174" s="15" t="s">
        <v>37</v>
      </c>
      <c r="AX174" s="15" t="s">
        <v>84</v>
      </c>
      <c r="AY174" s="256" t="s">
        <v>140</v>
      </c>
    </row>
    <row r="175" s="12" customFormat="1" ht="22.8" customHeight="1">
      <c r="A175" s="12"/>
      <c r="B175" s="190"/>
      <c r="C175" s="191"/>
      <c r="D175" s="192" t="s">
        <v>75</v>
      </c>
      <c r="E175" s="204" t="s">
        <v>86</v>
      </c>
      <c r="F175" s="204" t="s">
        <v>280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SUM(P176:P199)</f>
        <v>0</v>
      </c>
      <c r="Q175" s="198"/>
      <c r="R175" s="199">
        <f>SUM(R176:R199)</f>
        <v>24.349476749251998</v>
      </c>
      <c r="S175" s="198"/>
      <c r="T175" s="200">
        <f>SUM(T176:T199)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84</v>
      </c>
      <c r="AT175" s="202" t="s">
        <v>75</v>
      </c>
      <c r="AU175" s="202" t="s">
        <v>84</v>
      </c>
      <c r="AY175" s="201" t="s">
        <v>140</v>
      </c>
      <c r="BK175" s="203">
        <f>SUM(BK176:BK199)</f>
        <v>0</v>
      </c>
    </row>
    <row r="176" s="2" customFormat="1" ht="21.75" customHeight="1">
      <c r="A176" s="40"/>
      <c r="B176" s="41"/>
      <c r="C176" s="206" t="s">
        <v>7</v>
      </c>
      <c r="D176" s="206" t="s">
        <v>142</v>
      </c>
      <c r="E176" s="207" t="s">
        <v>281</v>
      </c>
      <c r="F176" s="208" t="s">
        <v>282</v>
      </c>
      <c r="G176" s="209" t="s">
        <v>167</v>
      </c>
      <c r="H176" s="210">
        <v>4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47</v>
      </c>
      <c r="O176" s="86"/>
      <c r="P176" s="215">
        <f>O176*H176</f>
        <v>0</v>
      </c>
      <c r="Q176" s="215">
        <v>0.030550000000000001</v>
      </c>
      <c r="R176" s="215">
        <f>Q176*H176</f>
        <v>0.1222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147</v>
      </c>
      <c r="AT176" s="217" t="s">
        <v>142</v>
      </c>
      <c r="AU176" s="217" t="s">
        <v>86</v>
      </c>
      <c r="AY176" s="19" t="s">
        <v>140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147</v>
      </c>
      <c r="BM176" s="217" t="s">
        <v>283</v>
      </c>
    </row>
    <row r="177" s="14" customFormat="1">
      <c r="A177" s="14"/>
      <c r="B177" s="235"/>
      <c r="C177" s="236"/>
      <c r="D177" s="226" t="s">
        <v>151</v>
      </c>
      <c r="E177" s="237" t="s">
        <v>19</v>
      </c>
      <c r="F177" s="238" t="s">
        <v>284</v>
      </c>
      <c r="G177" s="236"/>
      <c r="H177" s="239">
        <v>4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151</v>
      </c>
      <c r="AU177" s="245" t="s">
        <v>86</v>
      </c>
      <c r="AV177" s="14" t="s">
        <v>86</v>
      </c>
      <c r="AW177" s="14" t="s">
        <v>37</v>
      </c>
      <c r="AX177" s="14" t="s">
        <v>84</v>
      </c>
      <c r="AY177" s="245" t="s">
        <v>140</v>
      </c>
    </row>
    <row r="178" s="2" customFormat="1" ht="21.75" customHeight="1">
      <c r="A178" s="40"/>
      <c r="B178" s="41"/>
      <c r="C178" s="206" t="s">
        <v>285</v>
      </c>
      <c r="D178" s="206" t="s">
        <v>142</v>
      </c>
      <c r="E178" s="207" t="s">
        <v>286</v>
      </c>
      <c r="F178" s="208" t="s">
        <v>287</v>
      </c>
      <c r="G178" s="209" t="s">
        <v>167</v>
      </c>
      <c r="H178" s="210">
        <v>4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47</v>
      </c>
      <c r="O178" s="86"/>
      <c r="P178" s="215">
        <f>O178*H178</f>
        <v>0</v>
      </c>
      <c r="Q178" s="215">
        <v>0.030550000000000001</v>
      </c>
      <c r="R178" s="215">
        <f>Q178*H178</f>
        <v>0.1222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147</v>
      </c>
      <c r="AT178" s="217" t="s">
        <v>142</v>
      </c>
      <c r="AU178" s="217" t="s">
        <v>86</v>
      </c>
      <c r="AY178" s="19" t="s">
        <v>140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84</v>
      </c>
      <c r="BK178" s="218">
        <f>ROUND(I178*H178,2)</f>
        <v>0</v>
      </c>
      <c r="BL178" s="19" t="s">
        <v>147</v>
      </c>
      <c r="BM178" s="217" t="s">
        <v>288</v>
      </c>
    </row>
    <row r="179" s="14" customFormat="1">
      <c r="A179" s="14"/>
      <c r="B179" s="235"/>
      <c r="C179" s="236"/>
      <c r="D179" s="226" t="s">
        <v>151</v>
      </c>
      <c r="E179" s="237" t="s">
        <v>19</v>
      </c>
      <c r="F179" s="238" t="s">
        <v>284</v>
      </c>
      <c r="G179" s="236"/>
      <c r="H179" s="239">
        <v>4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151</v>
      </c>
      <c r="AU179" s="245" t="s">
        <v>86</v>
      </c>
      <c r="AV179" s="14" t="s">
        <v>86</v>
      </c>
      <c r="AW179" s="14" t="s">
        <v>37</v>
      </c>
      <c r="AX179" s="14" t="s">
        <v>84</v>
      </c>
      <c r="AY179" s="245" t="s">
        <v>140</v>
      </c>
    </row>
    <row r="180" s="2" customFormat="1" ht="37.8" customHeight="1">
      <c r="A180" s="40"/>
      <c r="B180" s="41"/>
      <c r="C180" s="206" t="s">
        <v>289</v>
      </c>
      <c r="D180" s="206" t="s">
        <v>142</v>
      </c>
      <c r="E180" s="207" t="s">
        <v>290</v>
      </c>
      <c r="F180" s="208" t="s">
        <v>291</v>
      </c>
      <c r="G180" s="209" t="s">
        <v>163</v>
      </c>
      <c r="H180" s="210">
        <v>1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47</v>
      </c>
      <c r="O180" s="86"/>
      <c r="P180" s="215">
        <f>O180*H180</f>
        <v>0</v>
      </c>
      <c r="Q180" s="215">
        <v>0.030550000000000001</v>
      </c>
      <c r="R180" s="215">
        <f>Q180*H180</f>
        <v>0.030550000000000001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147</v>
      </c>
      <c r="AT180" s="217" t="s">
        <v>142</v>
      </c>
      <c r="AU180" s="217" t="s">
        <v>86</v>
      </c>
      <c r="AY180" s="19" t="s">
        <v>140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84</v>
      </c>
      <c r="BK180" s="218">
        <f>ROUND(I180*H180,2)</f>
        <v>0</v>
      </c>
      <c r="BL180" s="19" t="s">
        <v>147</v>
      </c>
      <c r="BM180" s="217" t="s">
        <v>292</v>
      </c>
    </row>
    <row r="181" s="2" customFormat="1">
      <c r="A181" s="40"/>
      <c r="B181" s="41"/>
      <c r="C181" s="42"/>
      <c r="D181" s="226" t="s">
        <v>293</v>
      </c>
      <c r="E181" s="42"/>
      <c r="F181" s="267" t="s">
        <v>294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293</v>
      </c>
      <c r="AU181" s="19" t="s">
        <v>86</v>
      </c>
    </row>
    <row r="182" s="2" customFormat="1" ht="24.15" customHeight="1">
      <c r="A182" s="40"/>
      <c r="B182" s="41"/>
      <c r="C182" s="206" t="s">
        <v>295</v>
      </c>
      <c r="D182" s="206" t="s">
        <v>142</v>
      </c>
      <c r="E182" s="207" t="s">
        <v>296</v>
      </c>
      <c r="F182" s="208" t="s">
        <v>297</v>
      </c>
      <c r="G182" s="209" t="s">
        <v>216</v>
      </c>
      <c r="H182" s="210">
        <v>15.470000000000001</v>
      </c>
      <c r="I182" s="211"/>
      <c r="J182" s="212">
        <f>ROUND(I182*H182,2)</f>
        <v>0</v>
      </c>
      <c r="K182" s="208" t="s">
        <v>146</v>
      </c>
      <c r="L182" s="46"/>
      <c r="M182" s="213" t="s">
        <v>19</v>
      </c>
      <c r="N182" s="214" t="s">
        <v>47</v>
      </c>
      <c r="O182" s="86"/>
      <c r="P182" s="215">
        <f>O182*H182</f>
        <v>0</v>
      </c>
      <c r="Q182" s="215">
        <v>0.00075000000000000002</v>
      </c>
      <c r="R182" s="215">
        <f>Q182*H182</f>
        <v>0.0116025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147</v>
      </c>
      <c r="AT182" s="217" t="s">
        <v>142</v>
      </c>
      <c r="AU182" s="217" t="s">
        <v>86</v>
      </c>
      <c r="AY182" s="19" t="s">
        <v>140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84</v>
      </c>
      <c r="BK182" s="218">
        <f>ROUND(I182*H182,2)</f>
        <v>0</v>
      </c>
      <c r="BL182" s="19" t="s">
        <v>147</v>
      </c>
      <c r="BM182" s="217" t="s">
        <v>298</v>
      </c>
    </row>
    <row r="183" s="2" customFormat="1">
      <c r="A183" s="40"/>
      <c r="B183" s="41"/>
      <c r="C183" s="42"/>
      <c r="D183" s="219" t="s">
        <v>149</v>
      </c>
      <c r="E183" s="42"/>
      <c r="F183" s="220" t="s">
        <v>299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149</v>
      </c>
      <c r="AU183" s="19" t="s">
        <v>86</v>
      </c>
    </row>
    <row r="184" s="2" customFormat="1" ht="33" customHeight="1">
      <c r="A184" s="40"/>
      <c r="B184" s="41"/>
      <c r="C184" s="206" t="s">
        <v>300</v>
      </c>
      <c r="D184" s="206" t="s">
        <v>142</v>
      </c>
      <c r="E184" s="207" t="s">
        <v>301</v>
      </c>
      <c r="F184" s="208" t="s">
        <v>302</v>
      </c>
      <c r="G184" s="209" t="s">
        <v>174</v>
      </c>
      <c r="H184" s="210">
        <v>354</v>
      </c>
      <c r="I184" s="211"/>
      <c r="J184" s="212">
        <f>ROUND(I184*H184,2)</f>
        <v>0</v>
      </c>
      <c r="K184" s="208" t="s">
        <v>146</v>
      </c>
      <c r="L184" s="46"/>
      <c r="M184" s="213" t="s">
        <v>19</v>
      </c>
      <c r="N184" s="214" t="s">
        <v>47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147</v>
      </c>
      <c r="AT184" s="217" t="s">
        <v>142</v>
      </c>
      <c r="AU184" s="217" t="s">
        <v>86</v>
      </c>
      <c r="AY184" s="19" t="s">
        <v>140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84</v>
      </c>
      <c r="BK184" s="218">
        <f>ROUND(I184*H184,2)</f>
        <v>0</v>
      </c>
      <c r="BL184" s="19" t="s">
        <v>147</v>
      </c>
      <c r="BM184" s="217" t="s">
        <v>303</v>
      </c>
    </row>
    <row r="185" s="2" customFormat="1">
      <c r="A185" s="40"/>
      <c r="B185" s="41"/>
      <c r="C185" s="42"/>
      <c r="D185" s="219" t="s">
        <v>149</v>
      </c>
      <c r="E185" s="42"/>
      <c r="F185" s="220" t="s">
        <v>304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149</v>
      </c>
      <c r="AU185" s="19" t="s">
        <v>86</v>
      </c>
    </row>
    <row r="186" s="14" customFormat="1">
      <c r="A186" s="14"/>
      <c r="B186" s="235"/>
      <c r="C186" s="236"/>
      <c r="D186" s="226" t="s">
        <v>151</v>
      </c>
      <c r="E186" s="237" t="s">
        <v>19</v>
      </c>
      <c r="F186" s="238" t="s">
        <v>305</v>
      </c>
      <c r="G186" s="236"/>
      <c r="H186" s="239">
        <v>354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151</v>
      </c>
      <c r="AU186" s="245" t="s">
        <v>86</v>
      </c>
      <c r="AV186" s="14" t="s">
        <v>86</v>
      </c>
      <c r="AW186" s="14" t="s">
        <v>37</v>
      </c>
      <c r="AX186" s="14" t="s">
        <v>84</v>
      </c>
      <c r="AY186" s="245" t="s">
        <v>140</v>
      </c>
    </row>
    <row r="187" s="2" customFormat="1" ht="16.5" customHeight="1">
      <c r="A187" s="40"/>
      <c r="B187" s="41"/>
      <c r="C187" s="257" t="s">
        <v>306</v>
      </c>
      <c r="D187" s="257" t="s">
        <v>230</v>
      </c>
      <c r="E187" s="258" t="s">
        <v>307</v>
      </c>
      <c r="F187" s="259" t="s">
        <v>308</v>
      </c>
      <c r="G187" s="260" t="s">
        <v>216</v>
      </c>
      <c r="H187" s="261">
        <v>15.470000000000001</v>
      </c>
      <c r="I187" s="262"/>
      <c r="J187" s="263">
        <f>ROUND(I187*H187,2)</f>
        <v>0</v>
      </c>
      <c r="K187" s="259" t="s">
        <v>146</v>
      </c>
      <c r="L187" s="264"/>
      <c r="M187" s="265" t="s">
        <v>19</v>
      </c>
      <c r="N187" s="266" t="s">
        <v>47</v>
      </c>
      <c r="O187" s="86"/>
      <c r="P187" s="215">
        <f>O187*H187</f>
        <v>0</v>
      </c>
      <c r="Q187" s="215">
        <v>1</v>
      </c>
      <c r="R187" s="215">
        <f>Q187*H187</f>
        <v>15.470000000000001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188</v>
      </c>
      <c r="AT187" s="217" t="s">
        <v>230</v>
      </c>
      <c r="AU187" s="217" t="s">
        <v>86</v>
      </c>
      <c r="AY187" s="19" t="s">
        <v>140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84</v>
      </c>
      <c r="BK187" s="218">
        <f>ROUND(I187*H187,2)</f>
        <v>0</v>
      </c>
      <c r="BL187" s="19" t="s">
        <v>147</v>
      </c>
      <c r="BM187" s="217" t="s">
        <v>309</v>
      </c>
    </row>
    <row r="188" s="14" customFormat="1">
      <c r="A188" s="14"/>
      <c r="B188" s="235"/>
      <c r="C188" s="236"/>
      <c r="D188" s="226" t="s">
        <v>151</v>
      </c>
      <c r="E188" s="237" t="s">
        <v>19</v>
      </c>
      <c r="F188" s="238" t="s">
        <v>310</v>
      </c>
      <c r="G188" s="236"/>
      <c r="H188" s="239">
        <v>15.470000000000001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151</v>
      </c>
      <c r="AU188" s="245" t="s">
        <v>86</v>
      </c>
      <c r="AV188" s="14" t="s">
        <v>86</v>
      </c>
      <c r="AW188" s="14" t="s">
        <v>37</v>
      </c>
      <c r="AX188" s="14" t="s">
        <v>84</v>
      </c>
      <c r="AY188" s="245" t="s">
        <v>140</v>
      </c>
    </row>
    <row r="189" s="2" customFormat="1" ht="21.75" customHeight="1">
      <c r="A189" s="40"/>
      <c r="B189" s="41"/>
      <c r="C189" s="206" t="s">
        <v>311</v>
      </c>
      <c r="D189" s="206" t="s">
        <v>142</v>
      </c>
      <c r="E189" s="207" t="s">
        <v>312</v>
      </c>
      <c r="F189" s="208" t="s">
        <v>313</v>
      </c>
      <c r="G189" s="209" t="s">
        <v>196</v>
      </c>
      <c r="H189" s="210">
        <v>0.76100000000000001</v>
      </c>
      <c r="I189" s="211"/>
      <c r="J189" s="212">
        <f>ROUND(I189*H189,2)</f>
        <v>0</v>
      </c>
      <c r="K189" s="208" t="s">
        <v>146</v>
      </c>
      <c r="L189" s="46"/>
      <c r="M189" s="213" t="s">
        <v>19</v>
      </c>
      <c r="N189" s="214" t="s">
        <v>47</v>
      </c>
      <c r="O189" s="86"/>
      <c r="P189" s="215">
        <f>O189*H189</f>
        <v>0</v>
      </c>
      <c r="Q189" s="215">
        <v>2.5018699999999998</v>
      </c>
      <c r="R189" s="215">
        <f>Q189*H189</f>
        <v>1.9039230699999998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147</v>
      </c>
      <c r="AT189" s="217" t="s">
        <v>142</v>
      </c>
      <c r="AU189" s="217" t="s">
        <v>86</v>
      </c>
      <c r="AY189" s="19" t="s">
        <v>140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147</v>
      </c>
      <c r="BM189" s="217" t="s">
        <v>314</v>
      </c>
    </row>
    <row r="190" s="2" customFormat="1">
      <c r="A190" s="40"/>
      <c r="B190" s="41"/>
      <c r="C190" s="42"/>
      <c r="D190" s="219" t="s">
        <v>149</v>
      </c>
      <c r="E190" s="42"/>
      <c r="F190" s="220" t="s">
        <v>315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149</v>
      </c>
      <c r="AU190" s="19" t="s">
        <v>86</v>
      </c>
    </row>
    <row r="191" s="13" customFormat="1">
      <c r="A191" s="13"/>
      <c r="B191" s="224"/>
      <c r="C191" s="225"/>
      <c r="D191" s="226" t="s">
        <v>151</v>
      </c>
      <c r="E191" s="227" t="s">
        <v>19</v>
      </c>
      <c r="F191" s="228" t="s">
        <v>278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151</v>
      </c>
      <c r="AU191" s="234" t="s">
        <v>86</v>
      </c>
      <c r="AV191" s="13" t="s">
        <v>84</v>
      </c>
      <c r="AW191" s="13" t="s">
        <v>37</v>
      </c>
      <c r="AX191" s="13" t="s">
        <v>76</v>
      </c>
      <c r="AY191" s="234" t="s">
        <v>140</v>
      </c>
    </row>
    <row r="192" s="14" customFormat="1">
      <c r="A192" s="14"/>
      <c r="B192" s="235"/>
      <c r="C192" s="236"/>
      <c r="D192" s="226" t="s">
        <v>151</v>
      </c>
      <c r="E192" s="237" t="s">
        <v>19</v>
      </c>
      <c r="F192" s="238" t="s">
        <v>316</v>
      </c>
      <c r="G192" s="236"/>
      <c r="H192" s="239">
        <v>0.76100000000000001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151</v>
      </c>
      <c r="AU192" s="245" t="s">
        <v>86</v>
      </c>
      <c r="AV192" s="14" t="s">
        <v>86</v>
      </c>
      <c r="AW192" s="14" t="s">
        <v>37</v>
      </c>
      <c r="AX192" s="14" t="s">
        <v>84</v>
      </c>
      <c r="AY192" s="245" t="s">
        <v>140</v>
      </c>
    </row>
    <row r="193" s="2" customFormat="1" ht="16.5" customHeight="1">
      <c r="A193" s="40"/>
      <c r="B193" s="41"/>
      <c r="C193" s="206" t="s">
        <v>317</v>
      </c>
      <c r="D193" s="206" t="s">
        <v>142</v>
      </c>
      <c r="E193" s="207" t="s">
        <v>318</v>
      </c>
      <c r="F193" s="208" t="s">
        <v>319</v>
      </c>
      <c r="G193" s="209" t="s">
        <v>196</v>
      </c>
      <c r="H193" s="210">
        <v>2.6629999999999998</v>
      </c>
      <c r="I193" s="211"/>
      <c r="J193" s="212">
        <f>ROUND(I193*H193,2)</f>
        <v>0</v>
      </c>
      <c r="K193" s="208" t="s">
        <v>19</v>
      </c>
      <c r="L193" s="46"/>
      <c r="M193" s="213" t="s">
        <v>19</v>
      </c>
      <c r="N193" s="214" t="s">
        <v>47</v>
      </c>
      <c r="O193" s="86"/>
      <c r="P193" s="215">
        <f>O193*H193</f>
        <v>0</v>
      </c>
      <c r="Q193" s="215">
        <v>2.5018722040000001</v>
      </c>
      <c r="R193" s="215">
        <f>Q193*H193</f>
        <v>6.6624856792519997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147</v>
      </c>
      <c r="AT193" s="217" t="s">
        <v>142</v>
      </c>
      <c r="AU193" s="217" t="s">
        <v>86</v>
      </c>
      <c r="AY193" s="19" t="s">
        <v>140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84</v>
      </c>
      <c r="BK193" s="218">
        <f>ROUND(I193*H193,2)</f>
        <v>0</v>
      </c>
      <c r="BL193" s="19" t="s">
        <v>147</v>
      </c>
      <c r="BM193" s="217" t="s">
        <v>320</v>
      </c>
    </row>
    <row r="194" s="13" customFormat="1">
      <c r="A194" s="13"/>
      <c r="B194" s="224"/>
      <c r="C194" s="225"/>
      <c r="D194" s="226" t="s">
        <v>151</v>
      </c>
      <c r="E194" s="227" t="s">
        <v>19</v>
      </c>
      <c r="F194" s="228" t="s">
        <v>278</v>
      </c>
      <c r="G194" s="225"/>
      <c r="H194" s="227" t="s">
        <v>19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151</v>
      </c>
      <c r="AU194" s="234" t="s">
        <v>86</v>
      </c>
      <c r="AV194" s="13" t="s">
        <v>84</v>
      </c>
      <c r="AW194" s="13" t="s">
        <v>37</v>
      </c>
      <c r="AX194" s="13" t="s">
        <v>76</v>
      </c>
      <c r="AY194" s="234" t="s">
        <v>140</v>
      </c>
    </row>
    <row r="195" s="14" customFormat="1">
      <c r="A195" s="14"/>
      <c r="B195" s="235"/>
      <c r="C195" s="236"/>
      <c r="D195" s="226" t="s">
        <v>151</v>
      </c>
      <c r="E195" s="237" t="s">
        <v>19</v>
      </c>
      <c r="F195" s="238" t="s">
        <v>321</v>
      </c>
      <c r="G195" s="236"/>
      <c r="H195" s="239">
        <v>2.6629999999999998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151</v>
      </c>
      <c r="AU195" s="245" t="s">
        <v>86</v>
      </c>
      <c r="AV195" s="14" t="s">
        <v>86</v>
      </c>
      <c r="AW195" s="14" t="s">
        <v>37</v>
      </c>
      <c r="AX195" s="14" t="s">
        <v>84</v>
      </c>
      <c r="AY195" s="245" t="s">
        <v>140</v>
      </c>
    </row>
    <row r="196" s="2" customFormat="1" ht="16.5" customHeight="1">
      <c r="A196" s="40"/>
      <c r="B196" s="41"/>
      <c r="C196" s="206" t="s">
        <v>322</v>
      </c>
      <c r="D196" s="206" t="s">
        <v>142</v>
      </c>
      <c r="E196" s="207" t="s">
        <v>323</v>
      </c>
      <c r="F196" s="208" t="s">
        <v>324</v>
      </c>
      <c r="G196" s="209" t="s">
        <v>216</v>
      </c>
      <c r="H196" s="210">
        <v>0.025000000000000001</v>
      </c>
      <c r="I196" s="211"/>
      <c r="J196" s="212">
        <f>ROUND(I196*H196,2)</f>
        <v>0</v>
      </c>
      <c r="K196" s="208" t="s">
        <v>146</v>
      </c>
      <c r="L196" s="46"/>
      <c r="M196" s="213" t="s">
        <v>19</v>
      </c>
      <c r="N196" s="214" t="s">
        <v>47</v>
      </c>
      <c r="O196" s="86"/>
      <c r="P196" s="215">
        <f>O196*H196</f>
        <v>0</v>
      </c>
      <c r="Q196" s="215">
        <v>1.0606199999999999</v>
      </c>
      <c r="R196" s="215">
        <f>Q196*H196</f>
        <v>0.026515499999999997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147</v>
      </c>
      <c r="AT196" s="217" t="s">
        <v>142</v>
      </c>
      <c r="AU196" s="217" t="s">
        <v>86</v>
      </c>
      <c r="AY196" s="19" t="s">
        <v>140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84</v>
      </c>
      <c r="BK196" s="218">
        <f>ROUND(I196*H196,2)</f>
        <v>0</v>
      </c>
      <c r="BL196" s="19" t="s">
        <v>147</v>
      </c>
      <c r="BM196" s="217" t="s">
        <v>325</v>
      </c>
    </row>
    <row r="197" s="2" customFormat="1">
      <c r="A197" s="40"/>
      <c r="B197" s="41"/>
      <c r="C197" s="42"/>
      <c r="D197" s="219" t="s">
        <v>149</v>
      </c>
      <c r="E197" s="42"/>
      <c r="F197" s="220" t="s">
        <v>326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149</v>
      </c>
      <c r="AU197" s="19" t="s">
        <v>86</v>
      </c>
    </row>
    <row r="198" s="13" customFormat="1">
      <c r="A198" s="13"/>
      <c r="B198" s="224"/>
      <c r="C198" s="225"/>
      <c r="D198" s="226" t="s">
        <v>151</v>
      </c>
      <c r="E198" s="227" t="s">
        <v>19</v>
      </c>
      <c r="F198" s="228" t="s">
        <v>327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151</v>
      </c>
      <c r="AU198" s="234" t="s">
        <v>86</v>
      </c>
      <c r="AV198" s="13" t="s">
        <v>84</v>
      </c>
      <c r="AW198" s="13" t="s">
        <v>37</v>
      </c>
      <c r="AX198" s="13" t="s">
        <v>76</v>
      </c>
      <c r="AY198" s="234" t="s">
        <v>140</v>
      </c>
    </row>
    <row r="199" s="14" customFormat="1">
      <c r="A199" s="14"/>
      <c r="B199" s="235"/>
      <c r="C199" s="236"/>
      <c r="D199" s="226" t="s">
        <v>151</v>
      </c>
      <c r="E199" s="237" t="s">
        <v>19</v>
      </c>
      <c r="F199" s="238" t="s">
        <v>328</v>
      </c>
      <c r="G199" s="236"/>
      <c r="H199" s="239">
        <v>0.025000000000000001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151</v>
      </c>
      <c r="AU199" s="245" t="s">
        <v>86</v>
      </c>
      <c r="AV199" s="14" t="s">
        <v>86</v>
      </c>
      <c r="AW199" s="14" t="s">
        <v>37</v>
      </c>
      <c r="AX199" s="14" t="s">
        <v>84</v>
      </c>
      <c r="AY199" s="245" t="s">
        <v>140</v>
      </c>
    </row>
    <row r="200" s="12" customFormat="1" ht="22.8" customHeight="1">
      <c r="A200" s="12"/>
      <c r="B200" s="190"/>
      <c r="C200" s="191"/>
      <c r="D200" s="192" t="s">
        <v>75</v>
      </c>
      <c r="E200" s="204" t="s">
        <v>160</v>
      </c>
      <c r="F200" s="204" t="s">
        <v>329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SUM(P201:P261)</f>
        <v>0</v>
      </c>
      <c r="Q200" s="198"/>
      <c r="R200" s="199">
        <f>SUM(R201:R261)</f>
        <v>30.233270429999997</v>
      </c>
      <c r="S200" s="198"/>
      <c r="T200" s="200">
        <f>SUM(T201:T261)</f>
        <v>322.875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84</v>
      </c>
      <c r="AT200" s="202" t="s">
        <v>75</v>
      </c>
      <c r="AU200" s="202" t="s">
        <v>84</v>
      </c>
      <c r="AY200" s="201" t="s">
        <v>140</v>
      </c>
      <c r="BK200" s="203">
        <f>SUM(BK201:BK261)</f>
        <v>0</v>
      </c>
    </row>
    <row r="201" s="2" customFormat="1" ht="24.15" customHeight="1">
      <c r="A201" s="40"/>
      <c r="B201" s="41"/>
      <c r="C201" s="206" t="s">
        <v>330</v>
      </c>
      <c r="D201" s="206" t="s">
        <v>142</v>
      </c>
      <c r="E201" s="207" t="s">
        <v>331</v>
      </c>
      <c r="F201" s="208" t="s">
        <v>332</v>
      </c>
      <c r="G201" s="209" t="s">
        <v>196</v>
      </c>
      <c r="H201" s="210">
        <v>10.404</v>
      </c>
      <c r="I201" s="211"/>
      <c r="J201" s="212">
        <f>ROUND(I201*H201,2)</f>
        <v>0</v>
      </c>
      <c r="K201" s="208" t="s">
        <v>146</v>
      </c>
      <c r="L201" s="46"/>
      <c r="M201" s="213" t="s">
        <v>19</v>
      </c>
      <c r="N201" s="214" t="s">
        <v>47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147</v>
      </c>
      <c r="AT201" s="217" t="s">
        <v>142</v>
      </c>
      <c r="AU201" s="217" t="s">
        <v>86</v>
      </c>
      <c r="AY201" s="19" t="s">
        <v>140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84</v>
      </c>
      <c r="BK201" s="218">
        <f>ROUND(I201*H201,2)</f>
        <v>0</v>
      </c>
      <c r="BL201" s="19" t="s">
        <v>147</v>
      </c>
      <c r="BM201" s="217" t="s">
        <v>333</v>
      </c>
    </row>
    <row r="202" s="2" customFormat="1">
      <c r="A202" s="40"/>
      <c r="B202" s="41"/>
      <c r="C202" s="42"/>
      <c r="D202" s="219" t="s">
        <v>149</v>
      </c>
      <c r="E202" s="42"/>
      <c r="F202" s="220" t="s">
        <v>334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149</v>
      </c>
      <c r="AU202" s="19" t="s">
        <v>86</v>
      </c>
    </row>
    <row r="203" s="13" customFormat="1">
      <c r="A203" s="13"/>
      <c r="B203" s="224"/>
      <c r="C203" s="225"/>
      <c r="D203" s="226" t="s">
        <v>151</v>
      </c>
      <c r="E203" s="227" t="s">
        <v>19</v>
      </c>
      <c r="F203" s="228" t="s">
        <v>335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151</v>
      </c>
      <c r="AU203" s="234" t="s">
        <v>86</v>
      </c>
      <c r="AV203" s="13" t="s">
        <v>84</v>
      </c>
      <c r="AW203" s="13" t="s">
        <v>37</v>
      </c>
      <c r="AX203" s="13" t="s">
        <v>76</v>
      </c>
      <c r="AY203" s="234" t="s">
        <v>140</v>
      </c>
    </row>
    <row r="204" s="14" customFormat="1">
      <c r="A204" s="14"/>
      <c r="B204" s="235"/>
      <c r="C204" s="236"/>
      <c r="D204" s="226" t="s">
        <v>151</v>
      </c>
      <c r="E204" s="237" t="s">
        <v>19</v>
      </c>
      <c r="F204" s="238" t="s">
        <v>336</v>
      </c>
      <c r="G204" s="236"/>
      <c r="H204" s="239">
        <v>6.7320000000000002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151</v>
      </c>
      <c r="AU204" s="245" t="s">
        <v>86</v>
      </c>
      <c r="AV204" s="14" t="s">
        <v>86</v>
      </c>
      <c r="AW204" s="14" t="s">
        <v>37</v>
      </c>
      <c r="AX204" s="14" t="s">
        <v>76</v>
      </c>
      <c r="AY204" s="245" t="s">
        <v>140</v>
      </c>
    </row>
    <row r="205" s="13" customFormat="1">
      <c r="A205" s="13"/>
      <c r="B205" s="224"/>
      <c r="C205" s="225"/>
      <c r="D205" s="226" t="s">
        <v>151</v>
      </c>
      <c r="E205" s="227" t="s">
        <v>19</v>
      </c>
      <c r="F205" s="228" t="s">
        <v>337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151</v>
      </c>
      <c r="AU205" s="234" t="s">
        <v>86</v>
      </c>
      <c r="AV205" s="13" t="s">
        <v>84</v>
      </c>
      <c r="AW205" s="13" t="s">
        <v>37</v>
      </c>
      <c r="AX205" s="13" t="s">
        <v>76</v>
      </c>
      <c r="AY205" s="234" t="s">
        <v>140</v>
      </c>
    </row>
    <row r="206" s="14" customFormat="1">
      <c r="A206" s="14"/>
      <c r="B206" s="235"/>
      <c r="C206" s="236"/>
      <c r="D206" s="226" t="s">
        <v>151</v>
      </c>
      <c r="E206" s="237" t="s">
        <v>19</v>
      </c>
      <c r="F206" s="238" t="s">
        <v>338</v>
      </c>
      <c r="G206" s="236"/>
      <c r="H206" s="239">
        <v>3.6720000000000002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151</v>
      </c>
      <c r="AU206" s="245" t="s">
        <v>86</v>
      </c>
      <c r="AV206" s="14" t="s">
        <v>86</v>
      </c>
      <c r="AW206" s="14" t="s">
        <v>37</v>
      </c>
      <c r="AX206" s="14" t="s">
        <v>76</v>
      </c>
      <c r="AY206" s="245" t="s">
        <v>140</v>
      </c>
    </row>
    <row r="207" s="15" customFormat="1">
      <c r="A207" s="15"/>
      <c r="B207" s="246"/>
      <c r="C207" s="247"/>
      <c r="D207" s="226" t="s">
        <v>151</v>
      </c>
      <c r="E207" s="248" t="s">
        <v>19</v>
      </c>
      <c r="F207" s="249" t="s">
        <v>154</v>
      </c>
      <c r="G207" s="247"/>
      <c r="H207" s="250">
        <v>10.404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151</v>
      </c>
      <c r="AU207" s="256" t="s">
        <v>86</v>
      </c>
      <c r="AV207" s="15" t="s">
        <v>147</v>
      </c>
      <c r="AW207" s="15" t="s">
        <v>37</v>
      </c>
      <c r="AX207" s="15" t="s">
        <v>84</v>
      </c>
      <c r="AY207" s="256" t="s">
        <v>140</v>
      </c>
    </row>
    <row r="208" s="2" customFormat="1" ht="21.75" customHeight="1">
      <c r="A208" s="40"/>
      <c r="B208" s="41"/>
      <c r="C208" s="206" t="s">
        <v>339</v>
      </c>
      <c r="D208" s="206" t="s">
        <v>142</v>
      </c>
      <c r="E208" s="207" t="s">
        <v>340</v>
      </c>
      <c r="F208" s="208" t="s">
        <v>341</v>
      </c>
      <c r="G208" s="209" t="s">
        <v>145</v>
      </c>
      <c r="H208" s="210">
        <v>9.7850000000000001</v>
      </c>
      <c r="I208" s="211"/>
      <c r="J208" s="212">
        <f>ROUND(I208*H208,2)</f>
        <v>0</v>
      </c>
      <c r="K208" s="208" t="s">
        <v>146</v>
      </c>
      <c r="L208" s="46"/>
      <c r="M208" s="213" t="s">
        <v>19</v>
      </c>
      <c r="N208" s="214" t="s">
        <v>47</v>
      </c>
      <c r="O208" s="86"/>
      <c r="P208" s="215">
        <f>O208*H208</f>
        <v>0</v>
      </c>
      <c r="Q208" s="215">
        <v>0.0035899999999999999</v>
      </c>
      <c r="R208" s="215">
        <f>Q208*H208</f>
        <v>0.035128149999999997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147</v>
      </c>
      <c r="AT208" s="217" t="s">
        <v>142</v>
      </c>
      <c r="AU208" s="217" t="s">
        <v>86</v>
      </c>
      <c r="AY208" s="19" t="s">
        <v>140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84</v>
      </c>
      <c r="BK208" s="218">
        <f>ROUND(I208*H208,2)</f>
        <v>0</v>
      </c>
      <c r="BL208" s="19" t="s">
        <v>147</v>
      </c>
      <c r="BM208" s="217" t="s">
        <v>342</v>
      </c>
    </row>
    <row r="209" s="2" customFormat="1">
      <c r="A209" s="40"/>
      <c r="B209" s="41"/>
      <c r="C209" s="42"/>
      <c r="D209" s="219" t="s">
        <v>149</v>
      </c>
      <c r="E209" s="42"/>
      <c r="F209" s="220" t="s">
        <v>343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149</v>
      </c>
      <c r="AU209" s="19" t="s">
        <v>86</v>
      </c>
    </row>
    <row r="210" s="14" customFormat="1">
      <c r="A210" s="14"/>
      <c r="B210" s="235"/>
      <c r="C210" s="236"/>
      <c r="D210" s="226" t="s">
        <v>151</v>
      </c>
      <c r="E210" s="237" t="s">
        <v>19</v>
      </c>
      <c r="F210" s="238" t="s">
        <v>344</v>
      </c>
      <c r="G210" s="236"/>
      <c r="H210" s="239">
        <v>9.7850000000000001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151</v>
      </c>
      <c r="AU210" s="245" t="s">
        <v>86</v>
      </c>
      <c r="AV210" s="14" t="s">
        <v>86</v>
      </c>
      <c r="AW210" s="14" t="s">
        <v>37</v>
      </c>
      <c r="AX210" s="14" t="s">
        <v>84</v>
      </c>
      <c r="AY210" s="245" t="s">
        <v>140</v>
      </c>
    </row>
    <row r="211" s="2" customFormat="1" ht="21.75" customHeight="1">
      <c r="A211" s="40"/>
      <c r="B211" s="41"/>
      <c r="C211" s="206" t="s">
        <v>345</v>
      </c>
      <c r="D211" s="206" t="s">
        <v>142</v>
      </c>
      <c r="E211" s="207" t="s">
        <v>346</v>
      </c>
      <c r="F211" s="208" t="s">
        <v>347</v>
      </c>
      <c r="G211" s="209" t="s">
        <v>145</v>
      </c>
      <c r="H211" s="210">
        <v>9.7850000000000001</v>
      </c>
      <c r="I211" s="211"/>
      <c r="J211" s="212">
        <f>ROUND(I211*H211,2)</f>
        <v>0</v>
      </c>
      <c r="K211" s="208" t="s">
        <v>146</v>
      </c>
      <c r="L211" s="46"/>
      <c r="M211" s="213" t="s">
        <v>19</v>
      </c>
      <c r="N211" s="214" t="s">
        <v>47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147</v>
      </c>
      <c r="AT211" s="217" t="s">
        <v>142</v>
      </c>
      <c r="AU211" s="217" t="s">
        <v>86</v>
      </c>
      <c r="AY211" s="19" t="s">
        <v>140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84</v>
      </c>
      <c r="BK211" s="218">
        <f>ROUND(I211*H211,2)</f>
        <v>0</v>
      </c>
      <c r="BL211" s="19" t="s">
        <v>147</v>
      </c>
      <c r="BM211" s="217" t="s">
        <v>348</v>
      </c>
    </row>
    <row r="212" s="2" customFormat="1">
      <c r="A212" s="40"/>
      <c r="B212" s="41"/>
      <c r="C212" s="42"/>
      <c r="D212" s="219" t="s">
        <v>149</v>
      </c>
      <c r="E212" s="42"/>
      <c r="F212" s="220" t="s">
        <v>349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149</v>
      </c>
      <c r="AU212" s="19" t="s">
        <v>86</v>
      </c>
    </row>
    <row r="213" s="2" customFormat="1" ht="16.5" customHeight="1">
      <c r="A213" s="40"/>
      <c r="B213" s="41"/>
      <c r="C213" s="206" t="s">
        <v>350</v>
      </c>
      <c r="D213" s="206" t="s">
        <v>142</v>
      </c>
      <c r="E213" s="207" t="s">
        <v>351</v>
      </c>
      <c r="F213" s="208" t="s">
        <v>352</v>
      </c>
      <c r="G213" s="209" t="s">
        <v>145</v>
      </c>
      <c r="H213" s="210">
        <v>14.585000000000001</v>
      </c>
      <c r="I213" s="211"/>
      <c r="J213" s="212">
        <f>ROUND(I213*H213,2)</f>
        <v>0</v>
      </c>
      <c r="K213" s="208" t="s">
        <v>146</v>
      </c>
      <c r="L213" s="46"/>
      <c r="M213" s="213" t="s">
        <v>19</v>
      </c>
      <c r="N213" s="214" t="s">
        <v>47</v>
      </c>
      <c r="O213" s="86"/>
      <c r="P213" s="215">
        <f>O213*H213</f>
        <v>0</v>
      </c>
      <c r="Q213" s="215">
        <v>0.0033600000000000001</v>
      </c>
      <c r="R213" s="215">
        <f>Q213*H213</f>
        <v>0.049005600000000003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147</v>
      </c>
      <c r="AT213" s="217" t="s">
        <v>142</v>
      </c>
      <c r="AU213" s="217" t="s">
        <v>86</v>
      </c>
      <c r="AY213" s="19" t="s">
        <v>140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84</v>
      </c>
      <c r="BK213" s="218">
        <f>ROUND(I213*H213,2)</f>
        <v>0</v>
      </c>
      <c r="BL213" s="19" t="s">
        <v>147</v>
      </c>
      <c r="BM213" s="217" t="s">
        <v>353</v>
      </c>
    </row>
    <row r="214" s="2" customFormat="1">
      <c r="A214" s="40"/>
      <c r="B214" s="41"/>
      <c r="C214" s="42"/>
      <c r="D214" s="219" t="s">
        <v>149</v>
      </c>
      <c r="E214" s="42"/>
      <c r="F214" s="220" t="s">
        <v>354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149</v>
      </c>
      <c r="AU214" s="19" t="s">
        <v>86</v>
      </c>
    </row>
    <row r="215" s="14" customFormat="1">
      <c r="A215" s="14"/>
      <c r="B215" s="235"/>
      <c r="C215" s="236"/>
      <c r="D215" s="226" t="s">
        <v>151</v>
      </c>
      <c r="E215" s="237" t="s">
        <v>19</v>
      </c>
      <c r="F215" s="238" t="s">
        <v>355</v>
      </c>
      <c r="G215" s="236"/>
      <c r="H215" s="239">
        <v>12.875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151</v>
      </c>
      <c r="AU215" s="245" t="s">
        <v>86</v>
      </c>
      <c r="AV215" s="14" t="s">
        <v>86</v>
      </c>
      <c r="AW215" s="14" t="s">
        <v>37</v>
      </c>
      <c r="AX215" s="14" t="s">
        <v>76</v>
      </c>
      <c r="AY215" s="245" t="s">
        <v>140</v>
      </c>
    </row>
    <row r="216" s="14" customFormat="1">
      <c r="A216" s="14"/>
      <c r="B216" s="235"/>
      <c r="C216" s="236"/>
      <c r="D216" s="226" t="s">
        <v>151</v>
      </c>
      <c r="E216" s="237" t="s">
        <v>19</v>
      </c>
      <c r="F216" s="238" t="s">
        <v>356</v>
      </c>
      <c r="G216" s="236"/>
      <c r="H216" s="239">
        <v>1.71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151</v>
      </c>
      <c r="AU216" s="245" t="s">
        <v>86</v>
      </c>
      <c r="AV216" s="14" t="s">
        <v>86</v>
      </c>
      <c r="AW216" s="14" t="s">
        <v>37</v>
      </c>
      <c r="AX216" s="14" t="s">
        <v>76</v>
      </c>
      <c r="AY216" s="245" t="s">
        <v>140</v>
      </c>
    </row>
    <row r="217" s="15" customFormat="1">
      <c r="A217" s="15"/>
      <c r="B217" s="246"/>
      <c r="C217" s="247"/>
      <c r="D217" s="226" t="s">
        <v>151</v>
      </c>
      <c r="E217" s="248" t="s">
        <v>19</v>
      </c>
      <c r="F217" s="249" t="s">
        <v>154</v>
      </c>
      <c r="G217" s="247"/>
      <c r="H217" s="250">
        <v>14.585000000000001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151</v>
      </c>
      <c r="AU217" s="256" t="s">
        <v>86</v>
      </c>
      <c r="AV217" s="15" t="s">
        <v>147</v>
      </c>
      <c r="AW217" s="15" t="s">
        <v>37</v>
      </c>
      <c r="AX217" s="15" t="s">
        <v>84</v>
      </c>
      <c r="AY217" s="256" t="s">
        <v>140</v>
      </c>
    </row>
    <row r="218" s="2" customFormat="1" ht="16.5" customHeight="1">
      <c r="A218" s="40"/>
      <c r="B218" s="41"/>
      <c r="C218" s="206" t="s">
        <v>357</v>
      </c>
      <c r="D218" s="206" t="s">
        <v>142</v>
      </c>
      <c r="E218" s="207" t="s">
        <v>358</v>
      </c>
      <c r="F218" s="208" t="s">
        <v>359</v>
      </c>
      <c r="G218" s="209" t="s">
        <v>145</v>
      </c>
      <c r="H218" s="210">
        <v>14.585000000000001</v>
      </c>
      <c r="I218" s="211"/>
      <c r="J218" s="212">
        <f>ROUND(I218*H218,2)</f>
        <v>0</v>
      </c>
      <c r="K218" s="208" t="s">
        <v>146</v>
      </c>
      <c r="L218" s="46"/>
      <c r="M218" s="213" t="s">
        <v>19</v>
      </c>
      <c r="N218" s="214" t="s">
        <v>47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147</v>
      </c>
      <c r="AT218" s="217" t="s">
        <v>142</v>
      </c>
      <c r="AU218" s="217" t="s">
        <v>86</v>
      </c>
      <c r="AY218" s="19" t="s">
        <v>140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84</v>
      </c>
      <c r="BK218" s="218">
        <f>ROUND(I218*H218,2)</f>
        <v>0</v>
      </c>
      <c r="BL218" s="19" t="s">
        <v>147</v>
      </c>
      <c r="BM218" s="217" t="s">
        <v>360</v>
      </c>
    </row>
    <row r="219" s="2" customFormat="1">
      <c r="A219" s="40"/>
      <c r="B219" s="41"/>
      <c r="C219" s="42"/>
      <c r="D219" s="219" t="s">
        <v>149</v>
      </c>
      <c r="E219" s="42"/>
      <c r="F219" s="220" t="s">
        <v>361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149</v>
      </c>
      <c r="AU219" s="19" t="s">
        <v>86</v>
      </c>
    </row>
    <row r="220" s="2" customFormat="1" ht="16.5" customHeight="1">
      <c r="A220" s="40"/>
      <c r="B220" s="41"/>
      <c r="C220" s="206" t="s">
        <v>362</v>
      </c>
      <c r="D220" s="206" t="s">
        <v>142</v>
      </c>
      <c r="E220" s="207" t="s">
        <v>363</v>
      </c>
      <c r="F220" s="208" t="s">
        <v>364</v>
      </c>
      <c r="G220" s="209" t="s">
        <v>216</v>
      </c>
      <c r="H220" s="210">
        <v>1.1679999999999999</v>
      </c>
      <c r="I220" s="211"/>
      <c r="J220" s="212">
        <f>ROUND(I220*H220,2)</f>
        <v>0</v>
      </c>
      <c r="K220" s="208" t="s">
        <v>146</v>
      </c>
      <c r="L220" s="46"/>
      <c r="M220" s="213" t="s">
        <v>19</v>
      </c>
      <c r="N220" s="214" t="s">
        <v>47</v>
      </c>
      <c r="O220" s="86"/>
      <c r="P220" s="215">
        <f>O220*H220</f>
        <v>0</v>
      </c>
      <c r="Q220" s="215">
        <v>1.06863</v>
      </c>
      <c r="R220" s="215">
        <f>Q220*H220</f>
        <v>1.2481598399999998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147</v>
      </c>
      <c r="AT220" s="217" t="s">
        <v>142</v>
      </c>
      <c r="AU220" s="217" t="s">
        <v>86</v>
      </c>
      <c r="AY220" s="19" t="s">
        <v>140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84</v>
      </c>
      <c r="BK220" s="218">
        <f>ROUND(I220*H220,2)</f>
        <v>0</v>
      </c>
      <c r="BL220" s="19" t="s">
        <v>147</v>
      </c>
      <c r="BM220" s="217" t="s">
        <v>365</v>
      </c>
    </row>
    <row r="221" s="2" customFormat="1">
      <c r="A221" s="40"/>
      <c r="B221" s="41"/>
      <c r="C221" s="42"/>
      <c r="D221" s="219" t="s">
        <v>149</v>
      </c>
      <c r="E221" s="42"/>
      <c r="F221" s="220" t="s">
        <v>366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149</v>
      </c>
      <c r="AU221" s="19" t="s">
        <v>86</v>
      </c>
    </row>
    <row r="222" s="14" customFormat="1">
      <c r="A222" s="14"/>
      <c r="B222" s="235"/>
      <c r="C222" s="236"/>
      <c r="D222" s="226" t="s">
        <v>151</v>
      </c>
      <c r="E222" s="237" t="s">
        <v>19</v>
      </c>
      <c r="F222" s="238" t="s">
        <v>367</v>
      </c>
      <c r="G222" s="236"/>
      <c r="H222" s="239">
        <v>1.1679999999999999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151</v>
      </c>
      <c r="AU222" s="245" t="s">
        <v>86</v>
      </c>
      <c r="AV222" s="14" t="s">
        <v>86</v>
      </c>
      <c r="AW222" s="14" t="s">
        <v>37</v>
      </c>
      <c r="AX222" s="14" t="s">
        <v>84</v>
      </c>
      <c r="AY222" s="245" t="s">
        <v>140</v>
      </c>
    </row>
    <row r="223" s="2" customFormat="1" ht="24.15" customHeight="1">
      <c r="A223" s="40"/>
      <c r="B223" s="41"/>
      <c r="C223" s="206" t="s">
        <v>368</v>
      </c>
      <c r="D223" s="206" t="s">
        <v>142</v>
      </c>
      <c r="E223" s="207" t="s">
        <v>369</v>
      </c>
      <c r="F223" s="208" t="s">
        <v>370</v>
      </c>
      <c r="G223" s="209" t="s">
        <v>196</v>
      </c>
      <c r="H223" s="210">
        <v>4.0499999999999998</v>
      </c>
      <c r="I223" s="211"/>
      <c r="J223" s="212">
        <f>ROUND(I223*H223,2)</f>
        <v>0</v>
      </c>
      <c r="K223" s="208" t="s">
        <v>146</v>
      </c>
      <c r="L223" s="46"/>
      <c r="M223" s="213" t="s">
        <v>19</v>
      </c>
      <c r="N223" s="214" t="s">
        <v>47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147</v>
      </c>
      <c r="AT223" s="217" t="s">
        <v>142</v>
      </c>
      <c r="AU223" s="217" t="s">
        <v>86</v>
      </c>
      <c r="AY223" s="19" t="s">
        <v>140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84</v>
      </c>
      <c r="BK223" s="218">
        <f>ROUND(I223*H223,2)</f>
        <v>0</v>
      </c>
      <c r="BL223" s="19" t="s">
        <v>147</v>
      </c>
      <c r="BM223" s="217" t="s">
        <v>371</v>
      </c>
    </row>
    <row r="224" s="2" customFormat="1">
      <c r="A224" s="40"/>
      <c r="B224" s="41"/>
      <c r="C224" s="42"/>
      <c r="D224" s="219" t="s">
        <v>149</v>
      </c>
      <c r="E224" s="42"/>
      <c r="F224" s="220" t="s">
        <v>372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149</v>
      </c>
      <c r="AU224" s="19" t="s">
        <v>86</v>
      </c>
    </row>
    <row r="225" s="13" customFormat="1">
      <c r="A225" s="13"/>
      <c r="B225" s="224"/>
      <c r="C225" s="225"/>
      <c r="D225" s="226" t="s">
        <v>151</v>
      </c>
      <c r="E225" s="227" t="s">
        <v>19</v>
      </c>
      <c r="F225" s="228" t="s">
        <v>373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151</v>
      </c>
      <c r="AU225" s="234" t="s">
        <v>86</v>
      </c>
      <c r="AV225" s="13" t="s">
        <v>84</v>
      </c>
      <c r="AW225" s="13" t="s">
        <v>37</v>
      </c>
      <c r="AX225" s="13" t="s">
        <v>76</v>
      </c>
      <c r="AY225" s="234" t="s">
        <v>140</v>
      </c>
    </row>
    <row r="226" s="14" customFormat="1">
      <c r="A226" s="14"/>
      <c r="B226" s="235"/>
      <c r="C226" s="236"/>
      <c r="D226" s="226" t="s">
        <v>151</v>
      </c>
      <c r="E226" s="237" t="s">
        <v>19</v>
      </c>
      <c r="F226" s="238" t="s">
        <v>374</v>
      </c>
      <c r="G226" s="236"/>
      <c r="H226" s="239">
        <v>4.0499999999999998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151</v>
      </c>
      <c r="AU226" s="245" t="s">
        <v>86</v>
      </c>
      <c r="AV226" s="14" t="s">
        <v>86</v>
      </c>
      <c r="AW226" s="14" t="s">
        <v>37</v>
      </c>
      <c r="AX226" s="14" t="s">
        <v>84</v>
      </c>
      <c r="AY226" s="245" t="s">
        <v>140</v>
      </c>
    </row>
    <row r="227" s="2" customFormat="1" ht="24.15" customHeight="1">
      <c r="A227" s="40"/>
      <c r="B227" s="41"/>
      <c r="C227" s="206" t="s">
        <v>375</v>
      </c>
      <c r="D227" s="206" t="s">
        <v>142</v>
      </c>
      <c r="E227" s="207" t="s">
        <v>376</v>
      </c>
      <c r="F227" s="208" t="s">
        <v>377</v>
      </c>
      <c r="G227" s="209" t="s">
        <v>196</v>
      </c>
      <c r="H227" s="210">
        <v>6.7320000000000002</v>
      </c>
      <c r="I227" s="211"/>
      <c r="J227" s="212">
        <f>ROUND(I227*H227,2)</f>
        <v>0</v>
      </c>
      <c r="K227" s="208" t="s">
        <v>146</v>
      </c>
      <c r="L227" s="46"/>
      <c r="M227" s="213" t="s">
        <v>19</v>
      </c>
      <c r="N227" s="214" t="s">
        <v>47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147</v>
      </c>
      <c r="AT227" s="217" t="s">
        <v>142</v>
      </c>
      <c r="AU227" s="217" t="s">
        <v>86</v>
      </c>
      <c r="AY227" s="19" t="s">
        <v>140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84</v>
      </c>
      <c r="BK227" s="218">
        <f>ROUND(I227*H227,2)</f>
        <v>0</v>
      </c>
      <c r="BL227" s="19" t="s">
        <v>147</v>
      </c>
      <c r="BM227" s="217" t="s">
        <v>378</v>
      </c>
    </row>
    <row r="228" s="2" customFormat="1">
      <c r="A228" s="40"/>
      <c r="B228" s="41"/>
      <c r="C228" s="42"/>
      <c r="D228" s="219" t="s">
        <v>149</v>
      </c>
      <c r="E228" s="42"/>
      <c r="F228" s="220" t="s">
        <v>379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149</v>
      </c>
      <c r="AU228" s="19" t="s">
        <v>86</v>
      </c>
    </row>
    <row r="229" s="13" customFormat="1">
      <c r="A229" s="13"/>
      <c r="B229" s="224"/>
      <c r="C229" s="225"/>
      <c r="D229" s="226" t="s">
        <v>151</v>
      </c>
      <c r="E229" s="227" t="s">
        <v>19</v>
      </c>
      <c r="F229" s="228" t="s">
        <v>335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151</v>
      </c>
      <c r="AU229" s="234" t="s">
        <v>86</v>
      </c>
      <c r="AV229" s="13" t="s">
        <v>84</v>
      </c>
      <c r="AW229" s="13" t="s">
        <v>37</v>
      </c>
      <c r="AX229" s="13" t="s">
        <v>76</v>
      </c>
      <c r="AY229" s="234" t="s">
        <v>140</v>
      </c>
    </row>
    <row r="230" s="14" customFormat="1">
      <c r="A230" s="14"/>
      <c r="B230" s="235"/>
      <c r="C230" s="236"/>
      <c r="D230" s="226" t="s">
        <v>151</v>
      </c>
      <c r="E230" s="237" t="s">
        <v>19</v>
      </c>
      <c r="F230" s="238" t="s">
        <v>336</v>
      </c>
      <c r="G230" s="236"/>
      <c r="H230" s="239">
        <v>6.7320000000000002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151</v>
      </c>
      <c r="AU230" s="245" t="s">
        <v>86</v>
      </c>
      <c r="AV230" s="14" t="s">
        <v>86</v>
      </c>
      <c r="AW230" s="14" t="s">
        <v>37</v>
      </c>
      <c r="AX230" s="14" t="s">
        <v>84</v>
      </c>
      <c r="AY230" s="245" t="s">
        <v>140</v>
      </c>
    </row>
    <row r="231" s="2" customFormat="1" ht="21.75" customHeight="1">
      <c r="A231" s="40"/>
      <c r="B231" s="41"/>
      <c r="C231" s="206" t="s">
        <v>380</v>
      </c>
      <c r="D231" s="206" t="s">
        <v>142</v>
      </c>
      <c r="E231" s="207" t="s">
        <v>381</v>
      </c>
      <c r="F231" s="208" t="s">
        <v>382</v>
      </c>
      <c r="G231" s="209" t="s">
        <v>145</v>
      </c>
      <c r="H231" s="210">
        <v>19.57</v>
      </c>
      <c r="I231" s="211"/>
      <c r="J231" s="212">
        <f>ROUND(I231*H231,2)</f>
        <v>0</v>
      </c>
      <c r="K231" s="208" t="s">
        <v>146</v>
      </c>
      <c r="L231" s="46"/>
      <c r="M231" s="213" t="s">
        <v>19</v>
      </c>
      <c r="N231" s="214" t="s">
        <v>47</v>
      </c>
      <c r="O231" s="86"/>
      <c r="P231" s="215">
        <f>O231*H231</f>
        <v>0</v>
      </c>
      <c r="Q231" s="215">
        <v>0.0064099999999999999</v>
      </c>
      <c r="R231" s="215">
        <f>Q231*H231</f>
        <v>0.12544369999999999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147</v>
      </c>
      <c r="AT231" s="217" t="s">
        <v>142</v>
      </c>
      <c r="AU231" s="217" t="s">
        <v>86</v>
      </c>
      <c r="AY231" s="19" t="s">
        <v>140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84</v>
      </c>
      <c r="BK231" s="218">
        <f>ROUND(I231*H231,2)</f>
        <v>0</v>
      </c>
      <c r="BL231" s="19" t="s">
        <v>147</v>
      </c>
      <c r="BM231" s="217" t="s">
        <v>383</v>
      </c>
    </row>
    <row r="232" s="2" customFormat="1">
      <c r="A232" s="40"/>
      <c r="B232" s="41"/>
      <c r="C232" s="42"/>
      <c r="D232" s="219" t="s">
        <v>149</v>
      </c>
      <c r="E232" s="42"/>
      <c r="F232" s="220" t="s">
        <v>384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149</v>
      </c>
      <c r="AU232" s="19" t="s">
        <v>86</v>
      </c>
    </row>
    <row r="233" s="14" customFormat="1">
      <c r="A233" s="14"/>
      <c r="B233" s="235"/>
      <c r="C233" s="236"/>
      <c r="D233" s="226" t="s">
        <v>151</v>
      </c>
      <c r="E233" s="237" t="s">
        <v>19</v>
      </c>
      <c r="F233" s="238" t="s">
        <v>385</v>
      </c>
      <c r="G233" s="236"/>
      <c r="H233" s="239">
        <v>19.57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151</v>
      </c>
      <c r="AU233" s="245" t="s">
        <v>86</v>
      </c>
      <c r="AV233" s="14" t="s">
        <v>86</v>
      </c>
      <c r="AW233" s="14" t="s">
        <v>37</v>
      </c>
      <c r="AX233" s="14" t="s">
        <v>84</v>
      </c>
      <c r="AY233" s="245" t="s">
        <v>140</v>
      </c>
    </row>
    <row r="234" s="2" customFormat="1" ht="21.75" customHeight="1">
      <c r="A234" s="40"/>
      <c r="B234" s="41"/>
      <c r="C234" s="206" t="s">
        <v>386</v>
      </c>
      <c r="D234" s="206" t="s">
        <v>142</v>
      </c>
      <c r="E234" s="207" t="s">
        <v>387</v>
      </c>
      <c r="F234" s="208" t="s">
        <v>388</v>
      </c>
      <c r="G234" s="209" t="s">
        <v>145</v>
      </c>
      <c r="H234" s="210">
        <v>19.57</v>
      </c>
      <c r="I234" s="211"/>
      <c r="J234" s="212">
        <f>ROUND(I234*H234,2)</f>
        <v>0</v>
      </c>
      <c r="K234" s="208" t="s">
        <v>146</v>
      </c>
      <c r="L234" s="46"/>
      <c r="M234" s="213" t="s">
        <v>19</v>
      </c>
      <c r="N234" s="214" t="s">
        <v>47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147</v>
      </c>
      <c r="AT234" s="217" t="s">
        <v>142</v>
      </c>
      <c r="AU234" s="217" t="s">
        <v>86</v>
      </c>
      <c r="AY234" s="19" t="s">
        <v>140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84</v>
      </c>
      <c r="BK234" s="218">
        <f>ROUND(I234*H234,2)</f>
        <v>0</v>
      </c>
      <c r="BL234" s="19" t="s">
        <v>147</v>
      </c>
      <c r="BM234" s="217" t="s">
        <v>389</v>
      </c>
    </row>
    <row r="235" s="2" customFormat="1">
      <c r="A235" s="40"/>
      <c r="B235" s="41"/>
      <c r="C235" s="42"/>
      <c r="D235" s="219" t="s">
        <v>149</v>
      </c>
      <c r="E235" s="42"/>
      <c r="F235" s="220" t="s">
        <v>390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149</v>
      </c>
      <c r="AU235" s="19" t="s">
        <v>86</v>
      </c>
    </row>
    <row r="236" s="2" customFormat="1" ht="16.5" customHeight="1">
      <c r="A236" s="40"/>
      <c r="B236" s="41"/>
      <c r="C236" s="206" t="s">
        <v>391</v>
      </c>
      <c r="D236" s="206" t="s">
        <v>142</v>
      </c>
      <c r="E236" s="207" t="s">
        <v>392</v>
      </c>
      <c r="F236" s="208" t="s">
        <v>393</v>
      </c>
      <c r="G236" s="209" t="s">
        <v>145</v>
      </c>
      <c r="H236" s="210">
        <v>17.824999999999999</v>
      </c>
      <c r="I236" s="211"/>
      <c r="J236" s="212">
        <f>ROUND(I236*H236,2)</f>
        <v>0</v>
      </c>
      <c r="K236" s="208" t="s">
        <v>146</v>
      </c>
      <c r="L236" s="46"/>
      <c r="M236" s="213" t="s">
        <v>19</v>
      </c>
      <c r="N236" s="214" t="s">
        <v>47</v>
      </c>
      <c r="O236" s="86"/>
      <c r="P236" s="215">
        <f>O236*H236</f>
        <v>0</v>
      </c>
      <c r="Q236" s="215">
        <v>0.0033600000000000001</v>
      </c>
      <c r="R236" s="215">
        <f>Q236*H236</f>
        <v>0.059892000000000001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147</v>
      </c>
      <c r="AT236" s="217" t="s">
        <v>142</v>
      </c>
      <c r="AU236" s="217" t="s">
        <v>86</v>
      </c>
      <c r="AY236" s="19" t="s">
        <v>140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84</v>
      </c>
      <c r="BK236" s="218">
        <f>ROUND(I236*H236,2)</f>
        <v>0</v>
      </c>
      <c r="BL236" s="19" t="s">
        <v>147</v>
      </c>
      <c r="BM236" s="217" t="s">
        <v>394</v>
      </c>
    </row>
    <row r="237" s="2" customFormat="1">
      <c r="A237" s="40"/>
      <c r="B237" s="41"/>
      <c r="C237" s="42"/>
      <c r="D237" s="219" t="s">
        <v>149</v>
      </c>
      <c r="E237" s="42"/>
      <c r="F237" s="220" t="s">
        <v>395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149</v>
      </c>
      <c r="AU237" s="19" t="s">
        <v>86</v>
      </c>
    </row>
    <row r="238" s="14" customFormat="1">
      <c r="A238" s="14"/>
      <c r="B238" s="235"/>
      <c r="C238" s="236"/>
      <c r="D238" s="226" t="s">
        <v>151</v>
      </c>
      <c r="E238" s="237" t="s">
        <v>19</v>
      </c>
      <c r="F238" s="238" t="s">
        <v>396</v>
      </c>
      <c r="G238" s="236"/>
      <c r="H238" s="239">
        <v>12.875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151</v>
      </c>
      <c r="AU238" s="245" t="s">
        <v>86</v>
      </c>
      <c r="AV238" s="14" t="s">
        <v>86</v>
      </c>
      <c r="AW238" s="14" t="s">
        <v>37</v>
      </c>
      <c r="AX238" s="14" t="s">
        <v>76</v>
      </c>
      <c r="AY238" s="245" t="s">
        <v>140</v>
      </c>
    </row>
    <row r="239" s="14" customFormat="1">
      <c r="A239" s="14"/>
      <c r="B239" s="235"/>
      <c r="C239" s="236"/>
      <c r="D239" s="226" t="s">
        <v>151</v>
      </c>
      <c r="E239" s="237" t="s">
        <v>19</v>
      </c>
      <c r="F239" s="238" t="s">
        <v>356</v>
      </c>
      <c r="G239" s="236"/>
      <c r="H239" s="239">
        <v>1.71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151</v>
      </c>
      <c r="AU239" s="245" t="s">
        <v>86</v>
      </c>
      <c r="AV239" s="14" t="s">
        <v>86</v>
      </c>
      <c r="AW239" s="14" t="s">
        <v>37</v>
      </c>
      <c r="AX239" s="14" t="s">
        <v>76</v>
      </c>
      <c r="AY239" s="245" t="s">
        <v>140</v>
      </c>
    </row>
    <row r="240" s="14" customFormat="1">
      <c r="A240" s="14"/>
      <c r="B240" s="235"/>
      <c r="C240" s="236"/>
      <c r="D240" s="226" t="s">
        <v>151</v>
      </c>
      <c r="E240" s="237" t="s">
        <v>19</v>
      </c>
      <c r="F240" s="238" t="s">
        <v>397</v>
      </c>
      <c r="G240" s="236"/>
      <c r="H240" s="239">
        <v>3.2400000000000002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151</v>
      </c>
      <c r="AU240" s="245" t="s">
        <v>86</v>
      </c>
      <c r="AV240" s="14" t="s">
        <v>86</v>
      </c>
      <c r="AW240" s="14" t="s">
        <v>37</v>
      </c>
      <c r="AX240" s="14" t="s">
        <v>76</v>
      </c>
      <c r="AY240" s="245" t="s">
        <v>140</v>
      </c>
    </row>
    <row r="241" s="15" customFormat="1">
      <c r="A241" s="15"/>
      <c r="B241" s="246"/>
      <c r="C241" s="247"/>
      <c r="D241" s="226" t="s">
        <v>151</v>
      </c>
      <c r="E241" s="248" t="s">
        <v>19</v>
      </c>
      <c r="F241" s="249" t="s">
        <v>154</v>
      </c>
      <c r="G241" s="247"/>
      <c r="H241" s="250">
        <v>17.824999999999999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151</v>
      </c>
      <c r="AU241" s="256" t="s">
        <v>86</v>
      </c>
      <c r="AV241" s="15" t="s">
        <v>147</v>
      </c>
      <c r="AW241" s="15" t="s">
        <v>37</v>
      </c>
      <c r="AX241" s="15" t="s">
        <v>84</v>
      </c>
      <c r="AY241" s="256" t="s">
        <v>140</v>
      </c>
    </row>
    <row r="242" s="2" customFormat="1" ht="16.5" customHeight="1">
      <c r="A242" s="40"/>
      <c r="B242" s="41"/>
      <c r="C242" s="206" t="s">
        <v>398</v>
      </c>
      <c r="D242" s="206" t="s">
        <v>142</v>
      </c>
      <c r="E242" s="207" t="s">
        <v>399</v>
      </c>
      <c r="F242" s="208" t="s">
        <v>400</v>
      </c>
      <c r="G242" s="209" t="s">
        <v>145</v>
      </c>
      <c r="H242" s="210">
        <v>17.824999999999999</v>
      </c>
      <c r="I242" s="211"/>
      <c r="J242" s="212">
        <f>ROUND(I242*H242,2)</f>
        <v>0</v>
      </c>
      <c r="K242" s="208" t="s">
        <v>146</v>
      </c>
      <c r="L242" s="46"/>
      <c r="M242" s="213" t="s">
        <v>19</v>
      </c>
      <c r="N242" s="214" t="s">
        <v>47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147</v>
      </c>
      <c r="AT242" s="217" t="s">
        <v>142</v>
      </c>
      <c r="AU242" s="217" t="s">
        <v>86</v>
      </c>
      <c r="AY242" s="19" t="s">
        <v>140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84</v>
      </c>
      <c r="BK242" s="218">
        <f>ROUND(I242*H242,2)</f>
        <v>0</v>
      </c>
      <c r="BL242" s="19" t="s">
        <v>147</v>
      </c>
      <c r="BM242" s="217" t="s">
        <v>401</v>
      </c>
    </row>
    <row r="243" s="2" customFormat="1">
      <c r="A243" s="40"/>
      <c r="B243" s="41"/>
      <c r="C243" s="42"/>
      <c r="D243" s="219" t="s">
        <v>149</v>
      </c>
      <c r="E243" s="42"/>
      <c r="F243" s="220" t="s">
        <v>402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149</v>
      </c>
      <c r="AU243" s="19" t="s">
        <v>86</v>
      </c>
    </row>
    <row r="244" s="2" customFormat="1" ht="16.5" customHeight="1">
      <c r="A244" s="40"/>
      <c r="B244" s="41"/>
      <c r="C244" s="206" t="s">
        <v>403</v>
      </c>
      <c r="D244" s="206" t="s">
        <v>142</v>
      </c>
      <c r="E244" s="207" t="s">
        <v>404</v>
      </c>
      <c r="F244" s="208" t="s">
        <v>405</v>
      </c>
      <c r="G244" s="209" t="s">
        <v>216</v>
      </c>
      <c r="H244" s="210">
        <v>1.1679999999999999</v>
      </c>
      <c r="I244" s="211"/>
      <c r="J244" s="212">
        <f>ROUND(I244*H244,2)</f>
        <v>0</v>
      </c>
      <c r="K244" s="208" t="s">
        <v>146</v>
      </c>
      <c r="L244" s="46"/>
      <c r="M244" s="213" t="s">
        <v>19</v>
      </c>
      <c r="N244" s="214" t="s">
        <v>47</v>
      </c>
      <c r="O244" s="86"/>
      <c r="P244" s="215">
        <f>O244*H244</f>
        <v>0</v>
      </c>
      <c r="Q244" s="215">
        <v>1.06863</v>
      </c>
      <c r="R244" s="215">
        <f>Q244*H244</f>
        <v>1.2481598399999998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147</v>
      </c>
      <c r="AT244" s="217" t="s">
        <v>142</v>
      </c>
      <c r="AU244" s="217" t="s">
        <v>86</v>
      </c>
      <c r="AY244" s="19" t="s">
        <v>140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84</v>
      </c>
      <c r="BK244" s="218">
        <f>ROUND(I244*H244,2)</f>
        <v>0</v>
      </c>
      <c r="BL244" s="19" t="s">
        <v>147</v>
      </c>
      <c r="BM244" s="217" t="s">
        <v>406</v>
      </c>
    </row>
    <row r="245" s="2" customFormat="1">
      <c r="A245" s="40"/>
      <c r="B245" s="41"/>
      <c r="C245" s="42"/>
      <c r="D245" s="219" t="s">
        <v>149</v>
      </c>
      <c r="E245" s="42"/>
      <c r="F245" s="220" t="s">
        <v>407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149</v>
      </c>
      <c r="AU245" s="19" t="s">
        <v>86</v>
      </c>
    </row>
    <row r="246" s="14" customFormat="1">
      <c r="A246" s="14"/>
      <c r="B246" s="235"/>
      <c r="C246" s="236"/>
      <c r="D246" s="226" t="s">
        <v>151</v>
      </c>
      <c r="E246" s="237" t="s">
        <v>19</v>
      </c>
      <c r="F246" s="238" t="s">
        <v>367</v>
      </c>
      <c r="G246" s="236"/>
      <c r="H246" s="239">
        <v>1.1679999999999999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151</v>
      </c>
      <c r="AU246" s="245" t="s">
        <v>86</v>
      </c>
      <c r="AV246" s="14" t="s">
        <v>86</v>
      </c>
      <c r="AW246" s="14" t="s">
        <v>37</v>
      </c>
      <c r="AX246" s="14" t="s">
        <v>84</v>
      </c>
      <c r="AY246" s="245" t="s">
        <v>140</v>
      </c>
    </row>
    <row r="247" s="2" customFormat="1" ht="21.75" customHeight="1">
      <c r="A247" s="40"/>
      <c r="B247" s="41"/>
      <c r="C247" s="206" t="s">
        <v>408</v>
      </c>
      <c r="D247" s="206" t="s">
        <v>142</v>
      </c>
      <c r="E247" s="207" t="s">
        <v>409</v>
      </c>
      <c r="F247" s="208" t="s">
        <v>410</v>
      </c>
      <c r="G247" s="209" t="s">
        <v>196</v>
      </c>
      <c r="H247" s="210">
        <v>129.15000000000001</v>
      </c>
      <c r="I247" s="211"/>
      <c r="J247" s="212">
        <f>ROUND(I247*H247,2)</f>
        <v>0</v>
      </c>
      <c r="K247" s="208" t="s">
        <v>146</v>
      </c>
      <c r="L247" s="46"/>
      <c r="M247" s="213" t="s">
        <v>19</v>
      </c>
      <c r="N247" s="214" t="s">
        <v>47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2.5</v>
      </c>
      <c r="T247" s="216">
        <f>S247*H247</f>
        <v>322.875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147</v>
      </c>
      <c r="AT247" s="217" t="s">
        <v>142</v>
      </c>
      <c r="AU247" s="217" t="s">
        <v>86</v>
      </c>
      <c r="AY247" s="19" t="s">
        <v>140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84</v>
      </c>
      <c r="BK247" s="218">
        <f>ROUND(I247*H247,2)</f>
        <v>0</v>
      </c>
      <c r="BL247" s="19" t="s">
        <v>147</v>
      </c>
      <c r="BM247" s="217" t="s">
        <v>411</v>
      </c>
    </row>
    <row r="248" s="2" customFormat="1">
      <c r="A248" s="40"/>
      <c r="B248" s="41"/>
      <c r="C248" s="42"/>
      <c r="D248" s="219" t="s">
        <v>149</v>
      </c>
      <c r="E248" s="42"/>
      <c r="F248" s="220" t="s">
        <v>412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149</v>
      </c>
      <c r="AU248" s="19" t="s">
        <v>86</v>
      </c>
    </row>
    <row r="249" s="13" customFormat="1">
      <c r="A249" s="13"/>
      <c r="B249" s="224"/>
      <c r="C249" s="225"/>
      <c r="D249" s="226" t="s">
        <v>151</v>
      </c>
      <c r="E249" s="227" t="s">
        <v>19</v>
      </c>
      <c r="F249" s="228" t="s">
        <v>413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151</v>
      </c>
      <c r="AU249" s="234" t="s">
        <v>86</v>
      </c>
      <c r="AV249" s="13" t="s">
        <v>84</v>
      </c>
      <c r="AW249" s="13" t="s">
        <v>37</v>
      </c>
      <c r="AX249" s="13" t="s">
        <v>76</v>
      </c>
      <c r="AY249" s="234" t="s">
        <v>140</v>
      </c>
    </row>
    <row r="250" s="14" customFormat="1">
      <c r="A250" s="14"/>
      <c r="B250" s="235"/>
      <c r="C250" s="236"/>
      <c r="D250" s="226" t="s">
        <v>151</v>
      </c>
      <c r="E250" s="237" t="s">
        <v>19</v>
      </c>
      <c r="F250" s="238" t="s">
        <v>414</v>
      </c>
      <c r="G250" s="236"/>
      <c r="H250" s="239">
        <v>129.15000000000001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151</v>
      </c>
      <c r="AU250" s="245" t="s">
        <v>86</v>
      </c>
      <c r="AV250" s="14" t="s">
        <v>86</v>
      </c>
      <c r="AW250" s="14" t="s">
        <v>37</v>
      </c>
      <c r="AX250" s="14" t="s">
        <v>76</v>
      </c>
      <c r="AY250" s="245" t="s">
        <v>140</v>
      </c>
    </row>
    <row r="251" s="15" customFormat="1">
      <c r="A251" s="15"/>
      <c r="B251" s="246"/>
      <c r="C251" s="247"/>
      <c r="D251" s="226" t="s">
        <v>151</v>
      </c>
      <c r="E251" s="248" t="s">
        <v>19</v>
      </c>
      <c r="F251" s="249" t="s">
        <v>154</v>
      </c>
      <c r="G251" s="247"/>
      <c r="H251" s="250">
        <v>129.15000000000001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151</v>
      </c>
      <c r="AU251" s="256" t="s">
        <v>86</v>
      </c>
      <c r="AV251" s="15" t="s">
        <v>147</v>
      </c>
      <c r="AW251" s="15" t="s">
        <v>37</v>
      </c>
      <c r="AX251" s="15" t="s">
        <v>84</v>
      </c>
      <c r="AY251" s="256" t="s">
        <v>140</v>
      </c>
    </row>
    <row r="252" s="2" customFormat="1" ht="16.5" customHeight="1">
      <c r="A252" s="40"/>
      <c r="B252" s="41"/>
      <c r="C252" s="206" t="s">
        <v>415</v>
      </c>
      <c r="D252" s="206" t="s">
        <v>142</v>
      </c>
      <c r="E252" s="207" t="s">
        <v>416</v>
      </c>
      <c r="F252" s="208" t="s">
        <v>417</v>
      </c>
      <c r="G252" s="209" t="s">
        <v>418</v>
      </c>
      <c r="H252" s="210">
        <v>11</v>
      </c>
      <c r="I252" s="211"/>
      <c r="J252" s="212">
        <f>ROUND(I252*H252,2)</f>
        <v>0</v>
      </c>
      <c r="K252" s="208" t="s">
        <v>146</v>
      </c>
      <c r="L252" s="46"/>
      <c r="M252" s="213" t="s">
        <v>19</v>
      </c>
      <c r="N252" s="214" t="s">
        <v>47</v>
      </c>
      <c r="O252" s="86"/>
      <c r="P252" s="215">
        <f>O252*H252</f>
        <v>0</v>
      </c>
      <c r="Q252" s="215">
        <v>0.14401</v>
      </c>
      <c r="R252" s="215">
        <f>Q252*H252</f>
        <v>1.5841099999999999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147</v>
      </c>
      <c r="AT252" s="217" t="s">
        <v>142</v>
      </c>
      <c r="AU252" s="217" t="s">
        <v>86</v>
      </c>
      <c r="AY252" s="19" t="s">
        <v>140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84</v>
      </c>
      <c r="BK252" s="218">
        <f>ROUND(I252*H252,2)</f>
        <v>0</v>
      </c>
      <c r="BL252" s="19" t="s">
        <v>147</v>
      </c>
      <c r="BM252" s="217" t="s">
        <v>419</v>
      </c>
    </row>
    <row r="253" s="2" customFormat="1">
      <c r="A253" s="40"/>
      <c r="B253" s="41"/>
      <c r="C253" s="42"/>
      <c r="D253" s="219" t="s">
        <v>149</v>
      </c>
      <c r="E253" s="42"/>
      <c r="F253" s="220" t="s">
        <v>420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149</v>
      </c>
      <c r="AU253" s="19" t="s">
        <v>86</v>
      </c>
    </row>
    <row r="254" s="14" customFormat="1">
      <c r="A254" s="14"/>
      <c r="B254" s="235"/>
      <c r="C254" s="236"/>
      <c r="D254" s="226" t="s">
        <v>151</v>
      </c>
      <c r="E254" s="237" t="s">
        <v>19</v>
      </c>
      <c r="F254" s="238" t="s">
        <v>421</v>
      </c>
      <c r="G254" s="236"/>
      <c r="H254" s="239">
        <v>9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151</v>
      </c>
      <c r="AU254" s="245" t="s">
        <v>86</v>
      </c>
      <c r="AV254" s="14" t="s">
        <v>86</v>
      </c>
      <c r="AW254" s="14" t="s">
        <v>37</v>
      </c>
      <c r="AX254" s="14" t="s">
        <v>76</v>
      </c>
      <c r="AY254" s="245" t="s">
        <v>140</v>
      </c>
    </row>
    <row r="255" s="14" customFormat="1">
      <c r="A255" s="14"/>
      <c r="B255" s="235"/>
      <c r="C255" s="236"/>
      <c r="D255" s="226" t="s">
        <v>151</v>
      </c>
      <c r="E255" s="237" t="s">
        <v>19</v>
      </c>
      <c r="F255" s="238" t="s">
        <v>422</v>
      </c>
      <c r="G255" s="236"/>
      <c r="H255" s="239">
        <v>2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151</v>
      </c>
      <c r="AU255" s="245" t="s">
        <v>86</v>
      </c>
      <c r="AV255" s="14" t="s">
        <v>86</v>
      </c>
      <c r="AW255" s="14" t="s">
        <v>37</v>
      </c>
      <c r="AX255" s="14" t="s">
        <v>76</v>
      </c>
      <c r="AY255" s="245" t="s">
        <v>140</v>
      </c>
    </row>
    <row r="256" s="15" customFormat="1">
      <c r="A256" s="15"/>
      <c r="B256" s="246"/>
      <c r="C256" s="247"/>
      <c r="D256" s="226" t="s">
        <v>151</v>
      </c>
      <c r="E256" s="248" t="s">
        <v>19</v>
      </c>
      <c r="F256" s="249" t="s">
        <v>154</v>
      </c>
      <c r="G256" s="247"/>
      <c r="H256" s="250">
        <v>11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151</v>
      </c>
      <c r="AU256" s="256" t="s">
        <v>86</v>
      </c>
      <c r="AV256" s="15" t="s">
        <v>147</v>
      </c>
      <c r="AW256" s="15" t="s">
        <v>37</v>
      </c>
      <c r="AX256" s="15" t="s">
        <v>84</v>
      </c>
      <c r="AY256" s="256" t="s">
        <v>140</v>
      </c>
    </row>
    <row r="257" s="2" customFormat="1" ht="16.5" customHeight="1">
      <c r="A257" s="40"/>
      <c r="B257" s="41"/>
      <c r="C257" s="257" t="s">
        <v>423</v>
      </c>
      <c r="D257" s="257" t="s">
        <v>230</v>
      </c>
      <c r="E257" s="258" t="s">
        <v>424</v>
      </c>
      <c r="F257" s="259" t="s">
        <v>425</v>
      </c>
      <c r="G257" s="260" t="s">
        <v>418</v>
      </c>
      <c r="H257" s="261">
        <v>2</v>
      </c>
      <c r="I257" s="262"/>
      <c r="J257" s="263">
        <f>ROUND(I257*H257,2)</f>
        <v>0</v>
      </c>
      <c r="K257" s="259" t="s">
        <v>19</v>
      </c>
      <c r="L257" s="264"/>
      <c r="M257" s="265" t="s">
        <v>19</v>
      </c>
      <c r="N257" s="266" t="s">
        <v>47</v>
      </c>
      <c r="O257" s="86"/>
      <c r="P257" s="215">
        <f>O257*H257</f>
        <v>0</v>
      </c>
      <c r="Q257" s="215">
        <v>2.153</v>
      </c>
      <c r="R257" s="215">
        <f>Q257*H257</f>
        <v>4.306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188</v>
      </c>
      <c r="AT257" s="217" t="s">
        <v>230</v>
      </c>
      <c r="AU257" s="217" t="s">
        <v>86</v>
      </c>
      <c r="AY257" s="19" t="s">
        <v>140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147</v>
      </c>
      <c r="BM257" s="217" t="s">
        <v>426</v>
      </c>
    </row>
    <row r="258" s="2" customFormat="1" ht="16.5" customHeight="1">
      <c r="A258" s="40"/>
      <c r="B258" s="41"/>
      <c r="C258" s="257" t="s">
        <v>427</v>
      </c>
      <c r="D258" s="257" t="s">
        <v>230</v>
      </c>
      <c r="E258" s="258" t="s">
        <v>428</v>
      </c>
      <c r="F258" s="259" t="s">
        <v>429</v>
      </c>
      <c r="G258" s="260" t="s">
        <v>418</v>
      </c>
      <c r="H258" s="261">
        <v>9</v>
      </c>
      <c r="I258" s="262"/>
      <c r="J258" s="263">
        <f>ROUND(I258*H258,2)</f>
        <v>0</v>
      </c>
      <c r="K258" s="259" t="s">
        <v>19</v>
      </c>
      <c r="L258" s="264"/>
      <c r="M258" s="265" t="s">
        <v>19</v>
      </c>
      <c r="N258" s="266" t="s">
        <v>47</v>
      </c>
      <c r="O258" s="86"/>
      <c r="P258" s="215">
        <f>O258*H258</f>
        <v>0</v>
      </c>
      <c r="Q258" s="215">
        <v>2.387</v>
      </c>
      <c r="R258" s="215">
        <f>Q258*H258</f>
        <v>21.483000000000001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188</v>
      </c>
      <c r="AT258" s="217" t="s">
        <v>230</v>
      </c>
      <c r="AU258" s="217" t="s">
        <v>86</v>
      </c>
      <c r="AY258" s="19" t="s">
        <v>140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84</v>
      </c>
      <c r="BK258" s="218">
        <f>ROUND(I258*H258,2)</f>
        <v>0</v>
      </c>
      <c r="BL258" s="19" t="s">
        <v>147</v>
      </c>
      <c r="BM258" s="217" t="s">
        <v>430</v>
      </c>
    </row>
    <row r="259" s="2" customFormat="1" ht="24.15" customHeight="1">
      <c r="A259" s="40"/>
      <c r="B259" s="41"/>
      <c r="C259" s="206" t="s">
        <v>431</v>
      </c>
      <c r="D259" s="206" t="s">
        <v>142</v>
      </c>
      <c r="E259" s="207" t="s">
        <v>432</v>
      </c>
      <c r="F259" s="208" t="s">
        <v>433</v>
      </c>
      <c r="G259" s="209" t="s">
        <v>216</v>
      </c>
      <c r="H259" s="210">
        <v>0.089999999999999997</v>
      </c>
      <c r="I259" s="211"/>
      <c r="J259" s="212">
        <f>ROUND(I259*H259,2)</f>
        <v>0</v>
      </c>
      <c r="K259" s="208" t="s">
        <v>146</v>
      </c>
      <c r="L259" s="46"/>
      <c r="M259" s="213" t="s">
        <v>19</v>
      </c>
      <c r="N259" s="214" t="s">
        <v>47</v>
      </c>
      <c r="O259" s="86"/>
      <c r="P259" s="215">
        <f>O259*H259</f>
        <v>0</v>
      </c>
      <c r="Q259" s="215">
        <v>1.04857</v>
      </c>
      <c r="R259" s="215">
        <f>Q259*H259</f>
        <v>0.094371299999999991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147</v>
      </c>
      <c r="AT259" s="217" t="s">
        <v>142</v>
      </c>
      <c r="AU259" s="217" t="s">
        <v>86</v>
      </c>
      <c r="AY259" s="19" t="s">
        <v>140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84</v>
      </c>
      <c r="BK259" s="218">
        <f>ROUND(I259*H259,2)</f>
        <v>0</v>
      </c>
      <c r="BL259" s="19" t="s">
        <v>147</v>
      </c>
      <c r="BM259" s="217" t="s">
        <v>434</v>
      </c>
    </row>
    <row r="260" s="2" customFormat="1">
      <c r="A260" s="40"/>
      <c r="B260" s="41"/>
      <c r="C260" s="42"/>
      <c r="D260" s="219" t="s">
        <v>149</v>
      </c>
      <c r="E260" s="42"/>
      <c r="F260" s="220" t="s">
        <v>435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149</v>
      </c>
      <c r="AU260" s="19" t="s">
        <v>86</v>
      </c>
    </row>
    <row r="261" s="14" customFormat="1">
      <c r="A261" s="14"/>
      <c r="B261" s="235"/>
      <c r="C261" s="236"/>
      <c r="D261" s="226" t="s">
        <v>151</v>
      </c>
      <c r="E261" s="237" t="s">
        <v>19</v>
      </c>
      <c r="F261" s="238" t="s">
        <v>436</v>
      </c>
      <c r="G261" s="236"/>
      <c r="H261" s="239">
        <v>0.089999999999999997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151</v>
      </c>
      <c r="AU261" s="245" t="s">
        <v>86</v>
      </c>
      <c r="AV261" s="14" t="s">
        <v>86</v>
      </c>
      <c r="AW261" s="14" t="s">
        <v>37</v>
      </c>
      <c r="AX261" s="14" t="s">
        <v>84</v>
      </c>
      <c r="AY261" s="245" t="s">
        <v>140</v>
      </c>
    </row>
    <row r="262" s="12" customFormat="1" ht="22.8" customHeight="1">
      <c r="A262" s="12"/>
      <c r="B262" s="190"/>
      <c r="C262" s="191"/>
      <c r="D262" s="192" t="s">
        <v>75</v>
      </c>
      <c r="E262" s="204" t="s">
        <v>147</v>
      </c>
      <c r="F262" s="204" t="s">
        <v>437</v>
      </c>
      <c r="G262" s="191"/>
      <c r="H262" s="191"/>
      <c r="I262" s="194"/>
      <c r="J262" s="205">
        <f>BK262</f>
        <v>0</v>
      </c>
      <c r="K262" s="191"/>
      <c r="L262" s="196"/>
      <c r="M262" s="197"/>
      <c r="N262" s="198"/>
      <c r="O262" s="198"/>
      <c r="P262" s="199">
        <f>SUM(P263:P281)</f>
        <v>0</v>
      </c>
      <c r="Q262" s="198"/>
      <c r="R262" s="199">
        <f>SUM(R263:R281)</f>
        <v>0.0097850000000000003</v>
      </c>
      <c r="S262" s="198"/>
      <c r="T262" s="200">
        <f>SUM(T263:T281)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1" t="s">
        <v>84</v>
      </c>
      <c r="AT262" s="202" t="s">
        <v>75</v>
      </c>
      <c r="AU262" s="202" t="s">
        <v>84</v>
      </c>
      <c r="AY262" s="201" t="s">
        <v>140</v>
      </c>
      <c r="BK262" s="203">
        <f>SUM(BK263:BK281)</f>
        <v>0</v>
      </c>
    </row>
    <row r="263" s="2" customFormat="1" ht="24.15" customHeight="1">
      <c r="A263" s="40"/>
      <c r="B263" s="41"/>
      <c r="C263" s="206" t="s">
        <v>438</v>
      </c>
      <c r="D263" s="206" t="s">
        <v>142</v>
      </c>
      <c r="E263" s="207" t="s">
        <v>439</v>
      </c>
      <c r="F263" s="208" t="s">
        <v>440</v>
      </c>
      <c r="G263" s="209" t="s">
        <v>145</v>
      </c>
      <c r="H263" s="210">
        <v>9.7850000000000001</v>
      </c>
      <c r="I263" s="211"/>
      <c r="J263" s="212">
        <f>ROUND(I263*H263,2)</f>
        <v>0</v>
      </c>
      <c r="K263" s="208" t="s">
        <v>146</v>
      </c>
      <c r="L263" s="46"/>
      <c r="M263" s="213" t="s">
        <v>19</v>
      </c>
      <c r="N263" s="214" t="s">
        <v>47</v>
      </c>
      <c r="O263" s="86"/>
      <c r="P263" s="215">
        <f>O263*H263</f>
        <v>0</v>
      </c>
      <c r="Q263" s="215">
        <v>0.001</v>
      </c>
      <c r="R263" s="215">
        <f>Q263*H263</f>
        <v>0.0097850000000000003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147</v>
      </c>
      <c r="AT263" s="217" t="s">
        <v>142</v>
      </c>
      <c r="AU263" s="217" t="s">
        <v>86</v>
      </c>
      <c r="AY263" s="19" t="s">
        <v>140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84</v>
      </c>
      <c r="BK263" s="218">
        <f>ROUND(I263*H263,2)</f>
        <v>0</v>
      </c>
      <c r="BL263" s="19" t="s">
        <v>147</v>
      </c>
      <c r="BM263" s="217" t="s">
        <v>441</v>
      </c>
    </row>
    <row r="264" s="2" customFormat="1">
      <c r="A264" s="40"/>
      <c r="B264" s="41"/>
      <c r="C264" s="42"/>
      <c r="D264" s="219" t="s">
        <v>149</v>
      </c>
      <c r="E264" s="42"/>
      <c r="F264" s="220" t="s">
        <v>442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149</v>
      </c>
      <c r="AU264" s="19" t="s">
        <v>86</v>
      </c>
    </row>
    <row r="265" s="14" customFormat="1">
      <c r="A265" s="14"/>
      <c r="B265" s="235"/>
      <c r="C265" s="236"/>
      <c r="D265" s="226" t="s">
        <v>151</v>
      </c>
      <c r="E265" s="237" t="s">
        <v>19</v>
      </c>
      <c r="F265" s="238" t="s">
        <v>443</v>
      </c>
      <c r="G265" s="236"/>
      <c r="H265" s="239">
        <v>9.7850000000000001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151</v>
      </c>
      <c r="AU265" s="245" t="s">
        <v>86</v>
      </c>
      <c r="AV265" s="14" t="s">
        <v>86</v>
      </c>
      <c r="AW265" s="14" t="s">
        <v>37</v>
      </c>
      <c r="AX265" s="14" t="s">
        <v>84</v>
      </c>
      <c r="AY265" s="245" t="s">
        <v>140</v>
      </c>
    </row>
    <row r="266" s="2" customFormat="1" ht="24.15" customHeight="1">
      <c r="A266" s="40"/>
      <c r="B266" s="41"/>
      <c r="C266" s="206" t="s">
        <v>444</v>
      </c>
      <c r="D266" s="206" t="s">
        <v>142</v>
      </c>
      <c r="E266" s="207" t="s">
        <v>445</v>
      </c>
      <c r="F266" s="208" t="s">
        <v>446</v>
      </c>
      <c r="G266" s="209" t="s">
        <v>145</v>
      </c>
      <c r="H266" s="210">
        <v>9.7850000000000001</v>
      </c>
      <c r="I266" s="211"/>
      <c r="J266" s="212">
        <f>ROUND(I266*H266,2)</f>
        <v>0</v>
      </c>
      <c r="K266" s="208" t="s">
        <v>146</v>
      </c>
      <c r="L266" s="46"/>
      <c r="M266" s="213" t="s">
        <v>19</v>
      </c>
      <c r="N266" s="214" t="s">
        <v>47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147</v>
      </c>
      <c r="AT266" s="217" t="s">
        <v>142</v>
      </c>
      <c r="AU266" s="217" t="s">
        <v>86</v>
      </c>
      <c r="AY266" s="19" t="s">
        <v>140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147</v>
      </c>
      <c r="BM266" s="217" t="s">
        <v>447</v>
      </c>
    </row>
    <row r="267" s="2" customFormat="1">
      <c r="A267" s="40"/>
      <c r="B267" s="41"/>
      <c r="C267" s="42"/>
      <c r="D267" s="219" t="s">
        <v>149</v>
      </c>
      <c r="E267" s="42"/>
      <c r="F267" s="220" t="s">
        <v>448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149</v>
      </c>
      <c r="AU267" s="19" t="s">
        <v>86</v>
      </c>
    </row>
    <row r="268" s="2" customFormat="1" ht="16.5" customHeight="1">
      <c r="A268" s="40"/>
      <c r="B268" s="41"/>
      <c r="C268" s="206" t="s">
        <v>449</v>
      </c>
      <c r="D268" s="206" t="s">
        <v>142</v>
      </c>
      <c r="E268" s="207" t="s">
        <v>450</v>
      </c>
      <c r="F268" s="208" t="s">
        <v>451</v>
      </c>
      <c r="G268" s="209" t="s">
        <v>196</v>
      </c>
      <c r="H268" s="210">
        <v>13.02</v>
      </c>
      <c r="I268" s="211"/>
      <c r="J268" s="212">
        <f>ROUND(I268*H268,2)</f>
        <v>0</v>
      </c>
      <c r="K268" s="208" t="s">
        <v>146</v>
      </c>
      <c r="L268" s="46"/>
      <c r="M268" s="213" t="s">
        <v>19</v>
      </c>
      <c r="N268" s="214" t="s">
        <v>47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147</v>
      </c>
      <c r="AT268" s="217" t="s">
        <v>142</v>
      </c>
      <c r="AU268" s="217" t="s">
        <v>86</v>
      </c>
      <c r="AY268" s="19" t="s">
        <v>140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84</v>
      </c>
      <c r="BK268" s="218">
        <f>ROUND(I268*H268,2)</f>
        <v>0</v>
      </c>
      <c r="BL268" s="19" t="s">
        <v>147</v>
      </c>
      <c r="BM268" s="217" t="s">
        <v>452</v>
      </c>
    </row>
    <row r="269" s="2" customFormat="1">
      <c r="A269" s="40"/>
      <c r="B269" s="41"/>
      <c r="C269" s="42"/>
      <c r="D269" s="219" t="s">
        <v>149</v>
      </c>
      <c r="E269" s="42"/>
      <c r="F269" s="220" t="s">
        <v>453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149</v>
      </c>
      <c r="AU269" s="19" t="s">
        <v>86</v>
      </c>
    </row>
    <row r="270" s="13" customFormat="1">
      <c r="A270" s="13"/>
      <c r="B270" s="224"/>
      <c r="C270" s="225"/>
      <c r="D270" s="226" t="s">
        <v>151</v>
      </c>
      <c r="E270" s="227" t="s">
        <v>19</v>
      </c>
      <c r="F270" s="228" t="s">
        <v>454</v>
      </c>
      <c r="G270" s="225"/>
      <c r="H270" s="227" t="s">
        <v>19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151</v>
      </c>
      <c r="AU270" s="234" t="s">
        <v>86</v>
      </c>
      <c r="AV270" s="13" t="s">
        <v>84</v>
      </c>
      <c r="AW270" s="13" t="s">
        <v>37</v>
      </c>
      <c r="AX270" s="13" t="s">
        <v>76</v>
      </c>
      <c r="AY270" s="234" t="s">
        <v>140</v>
      </c>
    </row>
    <row r="271" s="14" customFormat="1">
      <c r="A271" s="14"/>
      <c r="B271" s="235"/>
      <c r="C271" s="236"/>
      <c r="D271" s="226" t="s">
        <v>151</v>
      </c>
      <c r="E271" s="237" t="s">
        <v>19</v>
      </c>
      <c r="F271" s="238" t="s">
        <v>455</v>
      </c>
      <c r="G271" s="236"/>
      <c r="H271" s="239">
        <v>13.02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151</v>
      </c>
      <c r="AU271" s="245" t="s">
        <v>86</v>
      </c>
      <c r="AV271" s="14" t="s">
        <v>86</v>
      </c>
      <c r="AW271" s="14" t="s">
        <v>37</v>
      </c>
      <c r="AX271" s="14" t="s">
        <v>84</v>
      </c>
      <c r="AY271" s="245" t="s">
        <v>140</v>
      </c>
    </row>
    <row r="272" s="2" customFormat="1" ht="21.75" customHeight="1">
      <c r="A272" s="40"/>
      <c r="B272" s="41"/>
      <c r="C272" s="206" t="s">
        <v>456</v>
      </c>
      <c r="D272" s="206" t="s">
        <v>142</v>
      </c>
      <c r="E272" s="207" t="s">
        <v>457</v>
      </c>
      <c r="F272" s="208" t="s">
        <v>458</v>
      </c>
      <c r="G272" s="209" t="s">
        <v>196</v>
      </c>
      <c r="H272" s="210">
        <v>1.3200000000000001</v>
      </c>
      <c r="I272" s="211"/>
      <c r="J272" s="212">
        <f>ROUND(I272*H272,2)</f>
        <v>0</v>
      </c>
      <c r="K272" s="208" t="s">
        <v>146</v>
      </c>
      <c r="L272" s="46"/>
      <c r="M272" s="213" t="s">
        <v>19</v>
      </c>
      <c r="N272" s="214" t="s">
        <v>47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147</v>
      </c>
      <c r="AT272" s="217" t="s">
        <v>142</v>
      </c>
      <c r="AU272" s="217" t="s">
        <v>86</v>
      </c>
      <c r="AY272" s="19" t="s">
        <v>140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84</v>
      </c>
      <c r="BK272" s="218">
        <f>ROUND(I272*H272,2)</f>
        <v>0</v>
      </c>
      <c r="BL272" s="19" t="s">
        <v>147</v>
      </c>
      <c r="BM272" s="217" t="s">
        <v>459</v>
      </c>
    </row>
    <row r="273" s="2" customFormat="1">
      <c r="A273" s="40"/>
      <c r="B273" s="41"/>
      <c r="C273" s="42"/>
      <c r="D273" s="219" t="s">
        <v>149</v>
      </c>
      <c r="E273" s="42"/>
      <c r="F273" s="220" t="s">
        <v>460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149</v>
      </c>
      <c r="AU273" s="19" t="s">
        <v>86</v>
      </c>
    </row>
    <row r="274" s="14" customFormat="1">
      <c r="A274" s="14"/>
      <c r="B274" s="235"/>
      <c r="C274" s="236"/>
      <c r="D274" s="226" t="s">
        <v>151</v>
      </c>
      <c r="E274" s="237" t="s">
        <v>19</v>
      </c>
      <c r="F274" s="238" t="s">
        <v>461</v>
      </c>
      <c r="G274" s="236"/>
      <c r="H274" s="239">
        <v>1.3200000000000001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151</v>
      </c>
      <c r="AU274" s="245" t="s">
        <v>86</v>
      </c>
      <c r="AV274" s="14" t="s">
        <v>86</v>
      </c>
      <c r="AW274" s="14" t="s">
        <v>37</v>
      </c>
      <c r="AX274" s="14" t="s">
        <v>84</v>
      </c>
      <c r="AY274" s="245" t="s">
        <v>140</v>
      </c>
    </row>
    <row r="275" s="2" customFormat="1" ht="24.15" customHeight="1">
      <c r="A275" s="40"/>
      <c r="B275" s="41"/>
      <c r="C275" s="206" t="s">
        <v>462</v>
      </c>
      <c r="D275" s="206" t="s">
        <v>142</v>
      </c>
      <c r="E275" s="207" t="s">
        <v>463</v>
      </c>
      <c r="F275" s="208" t="s">
        <v>464</v>
      </c>
      <c r="G275" s="209" t="s">
        <v>196</v>
      </c>
      <c r="H275" s="210">
        <v>13.02</v>
      </c>
      <c r="I275" s="211"/>
      <c r="J275" s="212">
        <f>ROUND(I275*H275,2)</f>
        <v>0</v>
      </c>
      <c r="K275" s="208" t="s">
        <v>146</v>
      </c>
      <c r="L275" s="46"/>
      <c r="M275" s="213" t="s">
        <v>19</v>
      </c>
      <c r="N275" s="214" t="s">
        <v>47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147</v>
      </c>
      <c r="AT275" s="217" t="s">
        <v>142</v>
      </c>
      <c r="AU275" s="217" t="s">
        <v>86</v>
      </c>
      <c r="AY275" s="19" t="s">
        <v>140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84</v>
      </c>
      <c r="BK275" s="218">
        <f>ROUND(I275*H275,2)</f>
        <v>0</v>
      </c>
      <c r="BL275" s="19" t="s">
        <v>147</v>
      </c>
      <c r="BM275" s="217" t="s">
        <v>465</v>
      </c>
    </row>
    <row r="276" s="2" customFormat="1">
      <c r="A276" s="40"/>
      <c r="B276" s="41"/>
      <c r="C276" s="42"/>
      <c r="D276" s="219" t="s">
        <v>149</v>
      </c>
      <c r="E276" s="42"/>
      <c r="F276" s="220" t="s">
        <v>466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149</v>
      </c>
      <c r="AU276" s="19" t="s">
        <v>86</v>
      </c>
    </row>
    <row r="277" s="14" customFormat="1">
      <c r="A277" s="14"/>
      <c r="B277" s="235"/>
      <c r="C277" s="236"/>
      <c r="D277" s="226" t="s">
        <v>151</v>
      </c>
      <c r="E277" s="237" t="s">
        <v>19</v>
      </c>
      <c r="F277" s="238" t="s">
        <v>467</v>
      </c>
      <c r="G277" s="236"/>
      <c r="H277" s="239">
        <v>13.02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151</v>
      </c>
      <c r="AU277" s="245" t="s">
        <v>86</v>
      </c>
      <c r="AV277" s="14" t="s">
        <v>86</v>
      </c>
      <c r="AW277" s="14" t="s">
        <v>37</v>
      </c>
      <c r="AX277" s="14" t="s">
        <v>84</v>
      </c>
      <c r="AY277" s="245" t="s">
        <v>140</v>
      </c>
    </row>
    <row r="278" s="2" customFormat="1" ht="24.15" customHeight="1">
      <c r="A278" s="40"/>
      <c r="B278" s="41"/>
      <c r="C278" s="206" t="s">
        <v>468</v>
      </c>
      <c r="D278" s="206" t="s">
        <v>142</v>
      </c>
      <c r="E278" s="207" t="s">
        <v>469</v>
      </c>
      <c r="F278" s="208" t="s">
        <v>470</v>
      </c>
      <c r="G278" s="209" t="s">
        <v>196</v>
      </c>
      <c r="H278" s="210">
        <v>0.80000000000000004</v>
      </c>
      <c r="I278" s="211"/>
      <c r="J278" s="212">
        <f>ROUND(I278*H278,2)</f>
        <v>0</v>
      </c>
      <c r="K278" s="208" t="s">
        <v>146</v>
      </c>
      <c r="L278" s="46"/>
      <c r="M278" s="213" t="s">
        <v>19</v>
      </c>
      <c r="N278" s="214" t="s">
        <v>47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147</v>
      </c>
      <c r="AT278" s="217" t="s">
        <v>142</v>
      </c>
      <c r="AU278" s="217" t="s">
        <v>86</v>
      </c>
      <c r="AY278" s="19" t="s">
        <v>140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84</v>
      </c>
      <c r="BK278" s="218">
        <f>ROUND(I278*H278,2)</f>
        <v>0</v>
      </c>
      <c r="BL278" s="19" t="s">
        <v>147</v>
      </c>
      <c r="BM278" s="217" t="s">
        <v>471</v>
      </c>
    </row>
    <row r="279" s="2" customFormat="1">
      <c r="A279" s="40"/>
      <c r="B279" s="41"/>
      <c r="C279" s="42"/>
      <c r="D279" s="219" t="s">
        <v>149</v>
      </c>
      <c r="E279" s="42"/>
      <c r="F279" s="220" t="s">
        <v>472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149</v>
      </c>
      <c r="AU279" s="19" t="s">
        <v>86</v>
      </c>
    </row>
    <row r="280" s="13" customFormat="1">
      <c r="A280" s="13"/>
      <c r="B280" s="224"/>
      <c r="C280" s="225"/>
      <c r="D280" s="226" t="s">
        <v>151</v>
      </c>
      <c r="E280" s="227" t="s">
        <v>19</v>
      </c>
      <c r="F280" s="228" t="s">
        <v>473</v>
      </c>
      <c r="G280" s="225"/>
      <c r="H280" s="227" t="s">
        <v>19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151</v>
      </c>
      <c r="AU280" s="234" t="s">
        <v>86</v>
      </c>
      <c r="AV280" s="13" t="s">
        <v>84</v>
      </c>
      <c r="AW280" s="13" t="s">
        <v>37</v>
      </c>
      <c r="AX280" s="13" t="s">
        <v>76</v>
      </c>
      <c r="AY280" s="234" t="s">
        <v>140</v>
      </c>
    </row>
    <row r="281" s="14" customFormat="1">
      <c r="A281" s="14"/>
      <c r="B281" s="235"/>
      <c r="C281" s="236"/>
      <c r="D281" s="226" t="s">
        <v>151</v>
      </c>
      <c r="E281" s="237" t="s">
        <v>19</v>
      </c>
      <c r="F281" s="238" t="s">
        <v>474</v>
      </c>
      <c r="G281" s="236"/>
      <c r="H281" s="239">
        <v>0.80000000000000004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151</v>
      </c>
      <c r="AU281" s="245" t="s">
        <v>86</v>
      </c>
      <c r="AV281" s="14" t="s">
        <v>86</v>
      </c>
      <c r="AW281" s="14" t="s">
        <v>37</v>
      </c>
      <c r="AX281" s="14" t="s">
        <v>84</v>
      </c>
      <c r="AY281" s="245" t="s">
        <v>140</v>
      </c>
    </row>
    <row r="282" s="12" customFormat="1" ht="22.8" customHeight="1">
      <c r="A282" s="12"/>
      <c r="B282" s="190"/>
      <c r="C282" s="191"/>
      <c r="D282" s="192" t="s">
        <v>75</v>
      </c>
      <c r="E282" s="204" t="s">
        <v>171</v>
      </c>
      <c r="F282" s="204" t="s">
        <v>475</v>
      </c>
      <c r="G282" s="191"/>
      <c r="H282" s="191"/>
      <c r="I282" s="194"/>
      <c r="J282" s="205">
        <f>BK282</f>
        <v>0</v>
      </c>
      <c r="K282" s="191"/>
      <c r="L282" s="196"/>
      <c r="M282" s="197"/>
      <c r="N282" s="198"/>
      <c r="O282" s="198"/>
      <c r="P282" s="199">
        <f>SUM(P283:P288)</f>
        <v>0</v>
      </c>
      <c r="Q282" s="198"/>
      <c r="R282" s="199">
        <f>SUM(R283:R288)</f>
        <v>0</v>
      </c>
      <c r="S282" s="198"/>
      <c r="T282" s="200">
        <f>SUM(T283:T288)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1" t="s">
        <v>84</v>
      </c>
      <c r="AT282" s="202" t="s">
        <v>75</v>
      </c>
      <c r="AU282" s="202" t="s">
        <v>84</v>
      </c>
      <c r="AY282" s="201" t="s">
        <v>140</v>
      </c>
      <c r="BK282" s="203">
        <f>SUM(BK283:BK288)</f>
        <v>0</v>
      </c>
    </row>
    <row r="283" s="2" customFormat="1" ht="16.5" customHeight="1">
      <c r="A283" s="40"/>
      <c r="B283" s="41"/>
      <c r="C283" s="206" t="s">
        <v>476</v>
      </c>
      <c r="D283" s="206" t="s">
        <v>142</v>
      </c>
      <c r="E283" s="207" t="s">
        <v>477</v>
      </c>
      <c r="F283" s="208" t="s">
        <v>478</v>
      </c>
      <c r="G283" s="209" t="s">
        <v>418</v>
      </c>
      <c r="H283" s="210">
        <v>76</v>
      </c>
      <c r="I283" s="211"/>
      <c r="J283" s="212">
        <f>ROUND(I283*H283,2)</f>
        <v>0</v>
      </c>
      <c r="K283" s="208" t="s">
        <v>146</v>
      </c>
      <c r="L283" s="46"/>
      <c r="M283" s="213" t="s">
        <v>19</v>
      </c>
      <c r="N283" s="214" t="s">
        <v>47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147</v>
      </c>
      <c r="AT283" s="217" t="s">
        <v>142</v>
      </c>
      <c r="AU283" s="217" t="s">
        <v>86</v>
      </c>
      <c r="AY283" s="19" t="s">
        <v>140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84</v>
      </c>
      <c r="BK283" s="218">
        <f>ROUND(I283*H283,2)</f>
        <v>0</v>
      </c>
      <c r="BL283" s="19" t="s">
        <v>147</v>
      </c>
      <c r="BM283" s="217" t="s">
        <v>479</v>
      </c>
    </row>
    <row r="284" s="2" customFormat="1">
      <c r="A284" s="40"/>
      <c r="B284" s="41"/>
      <c r="C284" s="42"/>
      <c r="D284" s="219" t="s">
        <v>149</v>
      </c>
      <c r="E284" s="42"/>
      <c r="F284" s="220" t="s">
        <v>480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149</v>
      </c>
      <c r="AU284" s="19" t="s">
        <v>86</v>
      </c>
    </row>
    <row r="285" s="14" customFormat="1">
      <c r="A285" s="14"/>
      <c r="B285" s="235"/>
      <c r="C285" s="236"/>
      <c r="D285" s="226" t="s">
        <v>151</v>
      </c>
      <c r="E285" s="237" t="s">
        <v>19</v>
      </c>
      <c r="F285" s="238" t="s">
        <v>481</v>
      </c>
      <c r="G285" s="236"/>
      <c r="H285" s="239">
        <v>59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151</v>
      </c>
      <c r="AU285" s="245" t="s">
        <v>86</v>
      </c>
      <c r="AV285" s="14" t="s">
        <v>86</v>
      </c>
      <c r="AW285" s="14" t="s">
        <v>37</v>
      </c>
      <c r="AX285" s="14" t="s">
        <v>76</v>
      </c>
      <c r="AY285" s="245" t="s">
        <v>140</v>
      </c>
    </row>
    <row r="286" s="14" customFormat="1">
      <c r="A286" s="14"/>
      <c r="B286" s="235"/>
      <c r="C286" s="236"/>
      <c r="D286" s="226" t="s">
        <v>151</v>
      </c>
      <c r="E286" s="237" t="s">
        <v>19</v>
      </c>
      <c r="F286" s="238" t="s">
        <v>482</v>
      </c>
      <c r="G286" s="236"/>
      <c r="H286" s="239">
        <v>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151</v>
      </c>
      <c r="AU286" s="245" t="s">
        <v>86</v>
      </c>
      <c r="AV286" s="14" t="s">
        <v>86</v>
      </c>
      <c r="AW286" s="14" t="s">
        <v>37</v>
      </c>
      <c r="AX286" s="14" t="s">
        <v>76</v>
      </c>
      <c r="AY286" s="245" t="s">
        <v>140</v>
      </c>
    </row>
    <row r="287" s="14" customFormat="1">
      <c r="A287" s="14"/>
      <c r="B287" s="235"/>
      <c r="C287" s="236"/>
      <c r="D287" s="226" t="s">
        <v>151</v>
      </c>
      <c r="E287" s="237" t="s">
        <v>19</v>
      </c>
      <c r="F287" s="238" t="s">
        <v>483</v>
      </c>
      <c r="G287" s="236"/>
      <c r="H287" s="239">
        <v>8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151</v>
      </c>
      <c r="AU287" s="245" t="s">
        <v>86</v>
      </c>
      <c r="AV287" s="14" t="s">
        <v>86</v>
      </c>
      <c r="AW287" s="14" t="s">
        <v>37</v>
      </c>
      <c r="AX287" s="14" t="s">
        <v>76</v>
      </c>
      <c r="AY287" s="245" t="s">
        <v>140</v>
      </c>
    </row>
    <row r="288" s="15" customFormat="1">
      <c r="A288" s="15"/>
      <c r="B288" s="246"/>
      <c r="C288" s="247"/>
      <c r="D288" s="226" t="s">
        <v>151</v>
      </c>
      <c r="E288" s="248" t="s">
        <v>19</v>
      </c>
      <c r="F288" s="249" t="s">
        <v>154</v>
      </c>
      <c r="G288" s="247"/>
      <c r="H288" s="250">
        <v>76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151</v>
      </c>
      <c r="AU288" s="256" t="s">
        <v>86</v>
      </c>
      <c r="AV288" s="15" t="s">
        <v>147</v>
      </c>
      <c r="AW288" s="15" t="s">
        <v>37</v>
      </c>
      <c r="AX288" s="15" t="s">
        <v>84</v>
      </c>
      <c r="AY288" s="256" t="s">
        <v>140</v>
      </c>
    </row>
    <row r="289" s="12" customFormat="1" ht="22.8" customHeight="1">
      <c r="A289" s="12"/>
      <c r="B289" s="190"/>
      <c r="C289" s="191"/>
      <c r="D289" s="192" t="s">
        <v>75</v>
      </c>
      <c r="E289" s="204" t="s">
        <v>177</v>
      </c>
      <c r="F289" s="204" t="s">
        <v>484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SUM(P290:P293)</f>
        <v>0</v>
      </c>
      <c r="Q289" s="198"/>
      <c r="R289" s="199">
        <f>SUM(R290:R293)</f>
        <v>6.6526739999999993</v>
      </c>
      <c r="S289" s="198"/>
      <c r="T289" s="200">
        <f>SUM(T290:T293)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84</v>
      </c>
      <c r="AT289" s="202" t="s">
        <v>75</v>
      </c>
      <c r="AU289" s="202" t="s">
        <v>84</v>
      </c>
      <c r="AY289" s="201" t="s">
        <v>140</v>
      </c>
      <c r="BK289" s="203">
        <f>SUM(BK290:BK293)</f>
        <v>0</v>
      </c>
    </row>
    <row r="290" s="2" customFormat="1" ht="37.8" customHeight="1">
      <c r="A290" s="40"/>
      <c r="B290" s="41"/>
      <c r="C290" s="206" t="s">
        <v>485</v>
      </c>
      <c r="D290" s="206" t="s">
        <v>142</v>
      </c>
      <c r="E290" s="207" t="s">
        <v>486</v>
      </c>
      <c r="F290" s="208" t="s">
        <v>487</v>
      </c>
      <c r="G290" s="209" t="s">
        <v>196</v>
      </c>
      <c r="H290" s="210">
        <v>2.52</v>
      </c>
      <c r="I290" s="211"/>
      <c r="J290" s="212">
        <f>ROUND(I290*H290,2)</f>
        <v>0</v>
      </c>
      <c r="K290" s="208" t="s">
        <v>146</v>
      </c>
      <c r="L290" s="46"/>
      <c r="M290" s="213" t="s">
        <v>19</v>
      </c>
      <c r="N290" s="214" t="s">
        <v>47</v>
      </c>
      <c r="O290" s="86"/>
      <c r="P290" s="215">
        <f>O290*H290</f>
        <v>0</v>
      </c>
      <c r="Q290" s="215">
        <v>2.6399499999999998</v>
      </c>
      <c r="R290" s="215">
        <f>Q290*H290</f>
        <v>6.6526739999999993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147</v>
      </c>
      <c r="AT290" s="217" t="s">
        <v>142</v>
      </c>
      <c r="AU290" s="217" t="s">
        <v>86</v>
      </c>
      <c r="AY290" s="19" t="s">
        <v>140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84</v>
      </c>
      <c r="BK290" s="218">
        <f>ROUND(I290*H290,2)</f>
        <v>0</v>
      </c>
      <c r="BL290" s="19" t="s">
        <v>147</v>
      </c>
      <c r="BM290" s="217" t="s">
        <v>488</v>
      </c>
    </row>
    <row r="291" s="2" customFormat="1">
      <c r="A291" s="40"/>
      <c r="B291" s="41"/>
      <c r="C291" s="42"/>
      <c r="D291" s="219" t="s">
        <v>149</v>
      </c>
      <c r="E291" s="42"/>
      <c r="F291" s="220" t="s">
        <v>489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149</v>
      </c>
      <c r="AU291" s="19" t="s">
        <v>86</v>
      </c>
    </row>
    <row r="292" s="13" customFormat="1">
      <c r="A292" s="13"/>
      <c r="B292" s="224"/>
      <c r="C292" s="225"/>
      <c r="D292" s="226" t="s">
        <v>151</v>
      </c>
      <c r="E292" s="227" t="s">
        <v>19</v>
      </c>
      <c r="F292" s="228" t="s">
        <v>490</v>
      </c>
      <c r="G292" s="225"/>
      <c r="H292" s="227" t="s">
        <v>19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151</v>
      </c>
      <c r="AU292" s="234" t="s">
        <v>86</v>
      </c>
      <c r="AV292" s="13" t="s">
        <v>84</v>
      </c>
      <c r="AW292" s="13" t="s">
        <v>37</v>
      </c>
      <c r="AX292" s="13" t="s">
        <v>76</v>
      </c>
      <c r="AY292" s="234" t="s">
        <v>140</v>
      </c>
    </row>
    <row r="293" s="14" customFormat="1">
      <c r="A293" s="14"/>
      <c r="B293" s="235"/>
      <c r="C293" s="236"/>
      <c r="D293" s="226" t="s">
        <v>151</v>
      </c>
      <c r="E293" s="237" t="s">
        <v>19</v>
      </c>
      <c r="F293" s="238" t="s">
        <v>491</v>
      </c>
      <c r="G293" s="236"/>
      <c r="H293" s="239">
        <v>2.52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151</v>
      </c>
      <c r="AU293" s="245" t="s">
        <v>86</v>
      </c>
      <c r="AV293" s="14" t="s">
        <v>86</v>
      </c>
      <c r="AW293" s="14" t="s">
        <v>37</v>
      </c>
      <c r="AX293" s="14" t="s">
        <v>84</v>
      </c>
      <c r="AY293" s="245" t="s">
        <v>140</v>
      </c>
    </row>
    <row r="294" s="12" customFormat="1" ht="22.8" customHeight="1">
      <c r="A294" s="12"/>
      <c r="B294" s="190"/>
      <c r="C294" s="191"/>
      <c r="D294" s="192" t="s">
        <v>75</v>
      </c>
      <c r="E294" s="204" t="s">
        <v>188</v>
      </c>
      <c r="F294" s="204" t="s">
        <v>492</v>
      </c>
      <c r="G294" s="191"/>
      <c r="H294" s="191"/>
      <c r="I294" s="194"/>
      <c r="J294" s="205">
        <f>BK294</f>
        <v>0</v>
      </c>
      <c r="K294" s="191"/>
      <c r="L294" s="196"/>
      <c r="M294" s="197"/>
      <c r="N294" s="198"/>
      <c r="O294" s="198"/>
      <c r="P294" s="199">
        <f>SUM(P295:P321)</f>
        <v>0</v>
      </c>
      <c r="Q294" s="198"/>
      <c r="R294" s="199">
        <f>SUM(R295:R321)</f>
        <v>3.5826599999999993</v>
      </c>
      <c r="S294" s="198"/>
      <c r="T294" s="200">
        <f>SUM(T295:T321)</f>
        <v>5.0009999999999994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1" t="s">
        <v>84</v>
      </c>
      <c r="AT294" s="202" t="s">
        <v>75</v>
      </c>
      <c r="AU294" s="202" t="s">
        <v>84</v>
      </c>
      <c r="AY294" s="201" t="s">
        <v>140</v>
      </c>
      <c r="BK294" s="203">
        <f>SUM(BK295:BK321)</f>
        <v>0</v>
      </c>
    </row>
    <row r="295" s="2" customFormat="1" ht="16.5" customHeight="1">
      <c r="A295" s="40"/>
      <c r="B295" s="41"/>
      <c r="C295" s="206" t="s">
        <v>493</v>
      </c>
      <c r="D295" s="206" t="s">
        <v>142</v>
      </c>
      <c r="E295" s="207" t="s">
        <v>494</v>
      </c>
      <c r="F295" s="208" t="s">
        <v>495</v>
      </c>
      <c r="G295" s="209" t="s">
        <v>174</v>
      </c>
      <c r="H295" s="210">
        <v>1.5</v>
      </c>
      <c r="I295" s="211"/>
      <c r="J295" s="212">
        <f>ROUND(I295*H295,2)</f>
        <v>0</v>
      </c>
      <c r="K295" s="208" t="s">
        <v>146</v>
      </c>
      <c r="L295" s="46"/>
      <c r="M295" s="213" t="s">
        <v>19</v>
      </c>
      <c r="N295" s="214" t="s">
        <v>47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1.2</v>
      </c>
      <c r="T295" s="216">
        <f>S295*H295</f>
        <v>1.7999999999999998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147</v>
      </c>
      <c r="AT295" s="217" t="s">
        <v>142</v>
      </c>
      <c r="AU295" s="217" t="s">
        <v>86</v>
      </c>
      <c r="AY295" s="19" t="s">
        <v>140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84</v>
      </c>
      <c r="BK295" s="218">
        <f>ROUND(I295*H295,2)</f>
        <v>0</v>
      </c>
      <c r="BL295" s="19" t="s">
        <v>147</v>
      </c>
      <c r="BM295" s="217" t="s">
        <v>496</v>
      </c>
    </row>
    <row r="296" s="2" customFormat="1">
      <c r="A296" s="40"/>
      <c r="B296" s="41"/>
      <c r="C296" s="42"/>
      <c r="D296" s="219" t="s">
        <v>149</v>
      </c>
      <c r="E296" s="42"/>
      <c r="F296" s="220" t="s">
        <v>497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149</v>
      </c>
      <c r="AU296" s="19" t="s">
        <v>86</v>
      </c>
    </row>
    <row r="297" s="14" customFormat="1">
      <c r="A297" s="14"/>
      <c r="B297" s="235"/>
      <c r="C297" s="236"/>
      <c r="D297" s="226" t="s">
        <v>151</v>
      </c>
      <c r="E297" s="237" t="s">
        <v>19</v>
      </c>
      <c r="F297" s="238" t="s">
        <v>498</v>
      </c>
      <c r="G297" s="236"/>
      <c r="H297" s="239">
        <v>1.5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151</v>
      </c>
      <c r="AU297" s="245" t="s">
        <v>86</v>
      </c>
      <c r="AV297" s="14" t="s">
        <v>86</v>
      </c>
      <c r="AW297" s="14" t="s">
        <v>37</v>
      </c>
      <c r="AX297" s="14" t="s">
        <v>84</v>
      </c>
      <c r="AY297" s="245" t="s">
        <v>140</v>
      </c>
    </row>
    <row r="298" s="2" customFormat="1" ht="16.5" customHeight="1">
      <c r="A298" s="40"/>
      <c r="B298" s="41"/>
      <c r="C298" s="206" t="s">
        <v>499</v>
      </c>
      <c r="D298" s="206" t="s">
        <v>142</v>
      </c>
      <c r="E298" s="207" t="s">
        <v>500</v>
      </c>
      <c r="F298" s="208" t="s">
        <v>501</v>
      </c>
      <c r="G298" s="209" t="s">
        <v>174</v>
      </c>
      <c r="H298" s="210">
        <v>1.5</v>
      </c>
      <c r="I298" s="211"/>
      <c r="J298" s="212">
        <f>ROUND(I298*H298,2)</f>
        <v>0</v>
      </c>
      <c r="K298" s="208" t="s">
        <v>146</v>
      </c>
      <c r="L298" s="46"/>
      <c r="M298" s="213" t="s">
        <v>19</v>
      </c>
      <c r="N298" s="214" t="s">
        <v>47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1.6499999999999999</v>
      </c>
      <c r="T298" s="216">
        <f>S298*H298</f>
        <v>2.4749999999999996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147</v>
      </c>
      <c r="AT298" s="217" t="s">
        <v>142</v>
      </c>
      <c r="AU298" s="217" t="s">
        <v>86</v>
      </c>
      <c r="AY298" s="19" t="s">
        <v>140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84</v>
      </c>
      <c r="BK298" s="218">
        <f>ROUND(I298*H298,2)</f>
        <v>0</v>
      </c>
      <c r="BL298" s="19" t="s">
        <v>147</v>
      </c>
      <c r="BM298" s="217" t="s">
        <v>502</v>
      </c>
    </row>
    <row r="299" s="2" customFormat="1">
      <c r="A299" s="40"/>
      <c r="B299" s="41"/>
      <c r="C299" s="42"/>
      <c r="D299" s="219" t="s">
        <v>149</v>
      </c>
      <c r="E299" s="42"/>
      <c r="F299" s="220" t="s">
        <v>503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149</v>
      </c>
      <c r="AU299" s="19" t="s">
        <v>86</v>
      </c>
    </row>
    <row r="300" s="14" customFormat="1">
      <c r="A300" s="14"/>
      <c r="B300" s="235"/>
      <c r="C300" s="236"/>
      <c r="D300" s="226" t="s">
        <v>151</v>
      </c>
      <c r="E300" s="237" t="s">
        <v>19</v>
      </c>
      <c r="F300" s="238" t="s">
        <v>504</v>
      </c>
      <c r="G300" s="236"/>
      <c r="H300" s="239">
        <v>1.5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151</v>
      </c>
      <c r="AU300" s="245" t="s">
        <v>86</v>
      </c>
      <c r="AV300" s="14" t="s">
        <v>86</v>
      </c>
      <c r="AW300" s="14" t="s">
        <v>37</v>
      </c>
      <c r="AX300" s="14" t="s">
        <v>84</v>
      </c>
      <c r="AY300" s="245" t="s">
        <v>140</v>
      </c>
    </row>
    <row r="301" s="2" customFormat="1" ht="24.15" customHeight="1">
      <c r="A301" s="40"/>
      <c r="B301" s="41"/>
      <c r="C301" s="206" t="s">
        <v>505</v>
      </c>
      <c r="D301" s="206" t="s">
        <v>142</v>
      </c>
      <c r="E301" s="207" t="s">
        <v>506</v>
      </c>
      <c r="F301" s="208" t="s">
        <v>507</v>
      </c>
      <c r="G301" s="209" t="s">
        <v>174</v>
      </c>
      <c r="H301" s="210">
        <v>1.5</v>
      </c>
      <c r="I301" s="211"/>
      <c r="J301" s="212">
        <f>ROUND(I301*H301,2)</f>
        <v>0</v>
      </c>
      <c r="K301" s="208" t="s">
        <v>146</v>
      </c>
      <c r="L301" s="46"/>
      <c r="M301" s="213" t="s">
        <v>19</v>
      </c>
      <c r="N301" s="214" t="s">
        <v>47</v>
      </c>
      <c r="O301" s="86"/>
      <c r="P301" s="215">
        <f>O301*H301</f>
        <v>0</v>
      </c>
      <c r="Q301" s="215">
        <v>0.00040000000000000002</v>
      </c>
      <c r="R301" s="215">
        <f>Q301*H301</f>
        <v>0.00060000000000000006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147</v>
      </c>
      <c r="AT301" s="217" t="s">
        <v>142</v>
      </c>
      <c r="AU301" s="217" t="s">
        <v>86</v>
      </c>
      <c r="AY301" s="19" t="s">
        <v>140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84</v>
      </c>
      <c r="BK301" s="218">
        <f>ROUND(I301*H301,2)</f>
        <v>0</v>
      </c>
      <c r="BL301" s="19" t="s">
        <v>147</v>
      </c>
      <c r="BM301" s="217" t="s">
        <v>508</v>
      </c>
    </row>
    <row r="302" s="2" customFormat="1">
      <c r="A302" s="40"/>
      <c r="B302" s="41"/>
      <c r="C302" s="42"/>
      <c r="D302" s="219" t="s">
        <v>149</v>
      </c>
      <c r="E302" s="42"/>
      <c r="F302" s="220" t="s">
        <v>509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149</v>
      </c>
      <c r="AU302" s="19" t="s">
        <v>86</v>
      </c>
    </row>
    <row r="303" s="13" customFormat="1">
      <c r="A303" s="13"/>
      <c r="B303" s="224"/>
      <c r="C303" s="225"/>
      <c r="D303" s="226" t="s">
        <v>151</v>
      </c>
      <c r="E303" s="227" t="s">
        <v>19</v>
      </c>
      <c r="F303" s="228" t="s">
        <v>510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151</v>
      </c>
      <c r="AU303" s="234" t="s">
        <v>86</v>
      </c>
      <c r="AV303" s="13" t="s">
        <v>84</v>
      </c>
      <c r="AW303" s="13" t="s">
        <v>37</v>
      </c>
      <c r="AX303" s="13" t="s">
        <v>76</v>
      </c>
      <c r="AY303" s="234" t="s">
        <v>140</v>
      </c>
    </row>
    <row r="304" s="14" customFormat="1">
      <c r="A304" s="14"/>
      <c r="B304" s="235"/>
      <c r="C304" s="236"/>
      <c r="D304" s="226" t="s">
        <v>151</v>
      </c>
      <c r="E304" s="237" t="s">
        <v>19</v>
      </c>
      <c r="F304" s="238" t="s">
        <v>511</v>
      </c>
      <c r="G304" s="236"/>
      <c r="H304" s="239">
        <v>1.5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151</v>
      </c>
      <c r="AU304" s="245" t="s">
        <v>86</v>
      </c>
      <c r="AV304" s="14" t="s">
        <v>86</v>
      </c>
      <c r="AW304" s="14" t="s">
        <v>37</v>
      </c>
      <c r="AX304" s="14" t="s">
        <v>84</v>
      </c>
      <c r="AY304" s="245" t="s">
        <v>140</v>
      </c>
    </row>
    <row r="305" s="2" customFormat="1" ht="16.5" customHeight="1">
      <c r="A305" s="40"/>
      <c r="B305" s="41"/>
      <c r="C305" s="257" t="s">
        <v>512</v>
      </c>
      <c r="D305" s="257" t="s">
        <v>230</v>
      </c>
      <c r="E305" s="258" t="s">
        <v>513</v>
      </c>
      <c r="F305" s="259" t="s">
        <v>514</v>
      </c>
      <c r="G305" s="260" t="s">
        <v>174</v>
      </c>
      <c r="H305" s="261">
        <v>1.5149999999999999</v>
      </c>
      <c r="I305" s="262"/>
      <c r="J305" s="263">
        <f>ROUND(I305*H305,2)</f>
        <v>0</v>
      </c>
      <c r="K305" s="259" t="s">
        <v>146</v>
      </c>
      <c r="L305" s="264"/>
      <c r="M305" s="265" t="s">
        <v>19</v>
      </c>
      <c r="N305" s="266" t="s">
        <v>47</v>
      </c>
      <c r="O305" s="86"/>
      <c r="P305" s="215">
        <f>O305*H305</f>
        <v>0</v>
      </c>
      <c r="Q305" s="215">
        <v>0.97999999999999998</v>
      </c>
      <c r="R305" s="215">
        <f>Q305*H305</f>
        <v>1.4846999999999999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188</v>
      </c>
      <c r="AT305" s="217" t="s">
        <v>230</v>
      </c>
      <c r="AU305" s="217" t="s">
        <v>86</v>
      </c>
      <c r="AY305" s="19" t="s">
        <v>140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84</v>
      </c>
      <c r="BK305" s="218">
        <f>ROUND(I305*H305,2)</f>
        <v>0</v>
      </c>
      <c r="BL305" s="19" t="s">
        <v>147</v>
      </c>
      <c r="BM305" s="217" t="s">
        <v>515</v>
      </c>
    </row>
    <row r="306" s="14" customFormat="1">
      <c r="A306" s="14"/>
      <c r="B306" s="235"/>
      <c r="C306" s="236"/>
      <c r="D306" s="226" t="s">
        <v>151</v>
      </c>
      <c r="E306" s="236"/>
      <c r="F306" s="238" t="s">
        <v>516</v>
      </c>
      <c r="G306" s="236"/>
      <c r="H306" s="239">
        <v>1.5149999999999999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151</v>
      </c>
      <c r="AU306" s="245" t="s">
        <v>86</v>
      </c>
      <c r="AV306" s="14" t="s">
        <v>86</v>
      </c>
      <c r="AW306" s="14" t="s">
        <v>4</v>
      </c>
      <c r="AX306" s="14" t="s">
        <v>84</v>
      </c>
      <c r="AY306" s="245" t="s">
        <v>140</v>
      </c>
    </row>
    <row r="307" s="2" customFormat="1" ht="24.15" customHeight="1">
      <c r="A307" s="40"/>
      <c r="B307" s="41"/>
      <c r="C307" s="206" t="s">
        <v>517</v>
      </c>
      <c r="D307" s="206" t="s">
        <v>142</v>
      </c>
      <c r="E307" s="207" t="s">
        <v>518</v>
      </c>
      <c r="F307" s="208" t="s">
        <v>519</v>
      </c>
      <c r="G307" s="209" t="s">
        <v>174</v>
      </c>
      <c r="H307" s="210">
        <v>1.5</v>
      </c>
      <c r="I307" s="211"/>
      <c r="J307" s="212">
        <f>ROUND(I307*H307,2)</f>
        <v>0</v>
      </c>
      <c r="K307" s="208" t="s">
        <v>146</v>
      </c>
      <c r="L307" s="46"/>
      <c r="M307" s="213" t="s">
        <v>19</v>
      </c>
      <c r="N307" s="214" t="s">
        <v>47</v>
      </c>
      <c r="O307" s="86"/>
      <c r="P307" s="215">
        <f>O307*H307</f>
        <v>0</v>
      </c>
      <c r="Q307" s="215">
        <v>0.00040000000000000002</v>
      </c>
      <c r="R307" s="215">
        <f>Q307*H307</f>
        <v>0.00060000000000000006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147</v>
      </c>
      <c r="AT307" s="217" t="s">
        <v>142</v>
      </c>
      <c r="AU307" s="217" t="s">
        <v>86</v>
      </c>
      <c r="AY307" s="19" t="s">
        <v>140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84</v>
      </c>
      <c r="BK307" s="218">
        <f>ROUND(I307*H307,2)</f>
        <v>0</v>
      </c>
      <c r="BL307" s="19" t="s">
        <v>147</v>
      </c>
      <c r="BM307" s="217" t="s">
        <v>520</v>
      </c>
    </row>
    <row r="308" s="2" customFormat="1">
      <c r="A308" s="40"/>
      <c r="B308" s="41"/>
      <c r="C308" s="42"/>
      <c r="D308" s="219" t="s">
        <v>149</v>
      </c>
      <c r="E308" s="42"/>
      <c r="F308" s="220" t="s">
        <v>521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149</v>
      </c>
      <c r="AU308" s="19" t="s">
        <v>86</v>
      </c>
    </row>
    <row r="309" s="13" customFormat="1">
      <c r="A309" s="13"/>
      <c r="B309" s="224"/>
      <c r="C309" s="225"/>
      <c r="D309" s="226" t="s">
        <v>151</v>
      </c>
      <c r="E309" s="227" t="s">
        <v>19</v>
      </c>
      <c r="F309" s="228" t="s">
        <v>510</v>
      </c>
      <c r="G309" s="225"/>
      <c r="H309" s="227" t="s">
        <v>19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151</v>
      </c>
      <c r="AU309" s="234" t="s">
        <v>86</v>
      </c>
      <c r="AV309" s="13" t="s">
        <v>84</v>
      </c>
      <c r="AW309" s="13" t="s">
        <v>37</v>
      </c>
      <c r="AX309" s="13" t="s">
        <v>76</v>
      </c>
      <c r="AY309" s="234" t="s">
        <v>140</v>
      </c>
    </row>
    <row r="310" s="14" customFormat="1">
      <c r="A310" s="14"/>
      <c r="B310" s="235"/>
      <c r="C310" s="236"/>
      <c r="D310" s="226" t="s">
        <v>151</v>
      </c>
      <c r="E310" s="237" t="s">
        <v>19</v>
      </c>
      <c r="F310" s="238" t="s">
        <v>511</v>
      </c>
      <c r="G310" s="236"/>
      <c r="H310" s="239">
        <v>1.5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151</v>
      </c>
      <c r="AU310" s="245" t="s">
        <v>86</v>
      </c>
      <c r="AV310" s="14" t="s">
        <v>86</v>
      </c>
      <c r="AW310" s="14" t="s">
        <v>37</v>
      </c>
      <c r="AX310" s="14" t="s">
        <v>84</v>
      </c>
      <c r="AY310" s="245" t="s">
        <v>140</v>
      </c>
    </row>
    <row r="311" s="2" customFormat="1" ht="16.5" customHeight="1">
      <c r="A311" s="40"/>
      <c r="B311" s="41"/>
      <c r="C311" s="257" t="s">
        <v>522</v>
      </c>
      <c r="D311" s="257" t="s">
        <v>230</v>
      </c>
      <c r="E311" s="258" t="s">
        <v>523</v>
      </c>
      <c r="F311" s="259" t="s">
        <v>524</v>
      </c>
      <c r="G311" s="260" t="s">
        <v>174</v>
      </c>
      <c r="H311" s="261">
        <v>1.5149999999999999</v>
      </c>
      <c r="I311" s="262"/>
      <c r="J311" s="263">
        <f>ROUND(I311*H311,2)</f>
        <v>0</v>
      </c>
      <c r="K311" s="259" t="s">
        <v>146</v>
      </c>
      <c r="L311" s="264"/>
      <c r="M311" s="265" t="s">
        <v>19</v>
      </c>
      <c r="N311" s="266" t="s">
        <v>47</v>
      </c>
      <c r="O311" s="86"/>
      <c r="P311" s="215">
        <f>O311*H311</f>
        <v>0</v>
      </c>
      <c r="Q311" s="215">
        <v>1.3839999999999999</v>
      </c>
      <c r="R311" s="215">
        <f>Q311*H311</f>
        <v>2.0967599999999997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188</v>
      </c>
      <c r="AT311" s="217" t="s">
        <v>230</v>
      </c>
      <c r="AU311" s="217" t="s">
        <v>86</v>
      </c>
      <c r="AY311" s="19" t="s">
        <v>140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84</v>
      </c>
      <c r="BK311" s="218">
        <f>ROUND(I311*H311,2)</f>
        <v>0</v>
      </c>
      <c r="BL311" s="19" t="s">
        <v>147</v>
      </c>
      <c r="BM311" s="217" t="s">
        <v>525</v>
      </c>
    </row>
    <row r="312" s="14" customFormat="1">
      <c r="A312" s="14"/>
      <c r="B312" s="235"/>
      <c r="C312" s="236"/>
      <c r="D312" s="226" t="s">
        <v>151</v>
      </c>
      <c r="E312" s="236"/>
      <c r="F312" s="238" t="s">
        <v>516</v>
      </c>
      <c r="G312" s="236"/>
      <c r="H312" s="239">
        <v>1.5149999999999999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151</v>
      </c>
      <c r="AU312" s="245" t="s">
        <v>86</v>
      </c>
      <c r="AV312" s="14" t="s">
        <v>86</v>
      </c>
      <c r="AW312" s="14" t="s">
        <v>4</v>
      </c>
      <c r="AX312" s="14" t="s">
        <v>84</v>
      </c>
      <c r="AY312" s="245" t="s">
        <v>140</v>
      </c>
    </row>
    <row r="313" s="2" customFormat="1" ht="21.75" customHeight="1">
      <c r="A313" s="40"/>
      <c r="B313" s="41"/>
      <c r="C313" s="206" t="s">
        <v>526</v>
      </c>
      <c r="D313" s="206" t="s">
        <v>142</v>
      </c>
      <c r="E313" s="207" t="s">
        <v>527</v>
      </c>
      <c r="F313" s="208" t="s">
        <v>528</v>
      </c>
      <c r="G313" s="209" t="s">
        <v>174</v>
      </c>
      <c r="H313" s="210">
        <v>16.5</v>
      </c>
      <c r="I313" s="211"/>
      <c r="J313" s="212">
        <f>ROUND(I313*H313,2)</f>
        <v>0</v>
      </c>
      <c r="K313" s="208" t="s">
        <v>146</v>
      </c>
      <c r="L313" s="46"/>
      <c r="M313" s="213" t="s">
        <v>19</v>
      </c>
      <c r="N313" s="214" t="s">
        <v>47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0.043999999999999997</v>
      </c>
      <c r="T313" s="216">
        <f>S313*H313</f>
        <v>0.72599999999999998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147</v>
      </c>
      <c r="AT313" s="217" t="s">
        <v>142</v>
      </c>
      <c r="AU313" s="217" t="s">
        <v>86</v>
      </c>
      <c r="AY313" s="19" t="s">
        <v>140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84</v>
      </c>
      <c r="BK313" s="218">
        <f>ROUND(I313*H313,2)</f>
        <v>0</v>
      </c>
      <c r="BL313" s="19" t="s">
        <v>147</v>
      </c>
      <c r="BM313" s="217" t="s">
        <v>529</v>
      </c>
    </row>
    <row r="314" s="2" customFormat="1">
      <c r="A314" s="40"/>
      <c r="B314" s="41"/>
      <c r="C314" s="42"/>
      <c r="D314" s="219" t="s">
        <v>149</v>
      </c>
      <c r="E314" s="42"/>
      <c r="F314" s="220" t="s">
        <v>530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149</v>
      </c>
      <c r="AU314" s="19" t="s">
        <v>86</v>
      </c>
    </row>
    <row r="315" s="13" customFormat="1">
      <c r="A315" s="13"/>
      <c r="B315" s="224"/>
      <c r="C315" s="225"/>
      <c r="D315" s="226" t="s">
        <v>151</v>
      </c>
      <c r="E315" s="227" t="s">
        <v>19</v>
      </c>
      <c r="F315" s="228" t="s">
        <v>531</v>
      </c>
      <c r="G315" s="225"/>
      <c r="H315" s="227" t="s">
        <v>19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151</v>
      </c>
      <c r="AU315" s="234" t="s">
        <v>86</v>
      </c>
      <c r="AV315" s="13" t="s">
        <v>84</v>
      </c>
      <c r="AW315" s="13" t="s">
        <v>37</v>
      </c>
      <c r="AX315" s="13" t="s">
        <v>76</v>
      </c>
      <c r="AY315" s="234" t="s">
        <v>140</v>
      </c>
    </row>
    <row r="316" s="14" customFormat="1">
      <c r="A316" s="14"/>
      <c r="B316" s="235"/>
      <c r="C316" s="236"/>
      <c r="D316" s="226" t="s">
        <v>151</v>
      </c>
      <c r="E316" s="237" t="s">
        <v>19</v>
      </c>
      <c r="F316" s="238" t="s">
        <v>532</v>
      </c>
      <c r="G316" s="236"/>
      <c r="H316" s="239">
        <v>16.5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151</v>
      </c>
      <c r="AU316" s="245" t="s">
        <v>86</v>
      </c>
      <c r="AV316" s="14" t="s">
        <v>86</v>
      </c>
      <c r="AW316" s="14" t="s">
        <v>37</v>
      </c>
      <c r="AX316" s="14" t="s">
        <v>84</v>
      </c>
      <c r="AY316" s="245" t="s">
        <v>140</v>
      </c>
    </row>
    <row r="317" s="2" customFormat="1" ht="21.75" customHeight="1">
      <c r="A317" s="40"/>
      <c r="B317" s="41"/>
      <c r="C317" s="206" t="s">
        <v>533</v>
      </c>
      <c r="D317" s="206" t="s">
        <v>142</v>
      </c>
      <c r="E317" s="207" t="s">
        <v>534</v>
      </c>
      <c r="F317" s="208" t="s">
        <v>535</v>
      </c>
      <c r="G317" s="209" t="s">
        <v>174</v>
      </c>
      <c r="H317" s="210">
        <v>16.5</v>
      </c>
      <c r="I317" s="211"/>
      <c r="J317" s="212">
        <f>ROUND(I317*H317,2)</f>
        <v>0</v>
      </c>
      <c r="K317" s="208" t="s">
        <v>146</v>
      </c>
      <c r="L317" s="46"/>
      <c r="M317" s="213" t="s">
        <v>19</v>
      </c>
      <c r="N317" s="214" t="s">
        <v>47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147</v>
      </c>
      <c r="AT317" s="217" t="s">
        <v>142</v>
      </c>
      <c r="AU317" s="217" t="s">
        <v>86</v>
      </c>
      <c r="AY317" s="19" t="s">
        <v>140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84</v>
      </c>
      <c r="BK317" s="218">
        <f>ROUND(I317*H317,2)</f>
        <v>0</v>
      </c>
      <c r="BL317" s="19" t="s">
        <v>147</v>
      </c>
      <c r="BM317" s="217" t="s">
        <v>536</v>
      </c>
    </row>
    <row r="318" s="2" customFormat="1">
      <c r="A318" s="40"/>
      <c r="B318" s="41"/>
      <c r="C318" s="42"/>
      <c r="D318" s="219" t="s">
        <v>149</v>
      </c>
      <c r="E318" s="42"/>
      <c r="F318" s="220" t="s">
        <v>537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149</v>
      </c>
      <c r="AU318" s="19" t="s">
        <v>86</v>
      </c>
    </row>
    <row r="319" s="14" customFormat="1">
      <c r="A319" s="14"/>
      <c r="B319" s="235"/>
      <c r="C319" s="236"/>
      <c r="D319" s="226" t="s">
        <v>151</v>
      </c>
      <c r="E319" s="237" t="s">
        <v>19</v>
      </c>
      <c r="F319" s="238" t="s">
        <v>538</v>
      </c>
      <c r="G319" s="236"/>
      <c r="H319" s="239">
        <v>16.5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151</v>
      </c>
      <c r="AU319" s="245" t="s">
        <v>86</v>
      </c>
      <c r="AV319" s="14" t="s">
        <v>86</v>
      </c>
      <c r="AW319" s="14" t="s">
        <v>37</v>
      </c>
      <c r="AX319" s="14" t="s">
        <v>84</v>
      </c>
      <c r="AY319" s="245" t="s">
        <v>140</v>
      </c>
    </row>
    <row r="320" s="2" customFormat="1" ht="21.75" customHeight="1">
      <c r="A320" s="40"/>
      <c r="B320" s="41"/>
      <c r="C320" s="206" t="s">
        <v>539</v>
      </c>
      <c r="D320" s="206" t="s">
        <v>142</v>
      </c>
      <c r="E320" s="207" t="s">
        <v>540</v>
      </c>
      <c r="F320" s="208" t="s">
        <v>541</v>
      </c>
      <c r="G320" s="209" t="s">
        <v>163</v>
      </c>
      <c r="H320" s="210">
        <v>1</v>
      </c>
      <c r="I320" s="211"/>
      <c r="J320" s="212">
        <f>ROUND(I320*H320,2)</f>
        <v>0</v>
      </c>
      <c r="K320" s="208" t="s">
        <v>19</v>
      </c>
      <c r="L320" s="46"/>
      <c r="M320" s="213" t="s">
        <v>19</v>
      </c>
      <c r="N320" s="214" t="s">
        <v>47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147</v>
      </c>
      <c r="AT320" s="217" t="s">
        <v>142</v>
      </c>
      <c r="AU320" s="217" t="s">
        <v>86</v>
      </c>
      <c r="AY320" s="19" t="s">
        <v>140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84</v>
      </c>
      <c r="BK320" s="218">
        <f>ROUND(I320*H320,2)</f>
        <v>0</v>
      </c>
      <c r="BL320" s="19" t="s">
        <v>147</v>
      </c>
      <c r="BM320" s="217" t="s">
        <v>542</v>
      </c>
    </row>
    <row r="321" s="2" customFormat="1" ht="16.5" customHeight="1">
      <c r="A321" s="40"/>
      <c r="B321" s="41"/>
      <c r="C321" s="206" t="s">
        <v>543</v>
      </c>
      <c r="D321" s="206" t="s">
        <v>142</v>
      </c>
      <c r="E321" s="207" t="s">
        <v>544</v>
      </c>
      <c r="F321" s="208" t="s">
        <v>545</v>
      </c>
      <c r="G321" s="209" t="s">
        <v>163</v>
      </c>
      <c r="H321" s="210">
        <v>7</v>
      </c>
      <c r="I321" s="211"/>
      <c r="J321" s="212">
        <f>ROUND(I321*H321,2)</f>
        <v>0</v>
      </c>
      <c r="K321" s="208" t="s">
        <v>19</v>
      </c>
      <c r="L321" s="46"/>
      <c r="M321" s="213" t="s">
        <v>19</v>
      </c>
      <c r="N321" s="214" t="s">
        <v>47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147</v>
      </c>
      <c r="AT321" s="217" t="s">
        <v>142</v>
      </c>
      <c r="AU321" s="217" t="s">
        <v>86</v>
      </c>
      <c r="AY321" s="19" t="s">
        <v>140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84</v>
      </c>
      <c r="BK321" s="218">
        <f>ROUND(I321*H321,2)</f>
        <v>0</v>
      </c>
      <c r="BL321" s="19" t="s">
        <v>147</v>
      </c>
      <c r="BM321" s="217" t="s">
        <v>546</v>
      </c>
    </row>
    <row r="322" s="12" customFormat="1" ht="22.8" customHeight="1">
      <c r="A322" s="12"/>
      <c r="B322" s="190"/>
      <c r="C322" s="191"/>
      <c r="D322" s="192" t="s">
        <v>75</v>
      </c>
      <c r="E322" s="204" t="s">
        <v>193</v>
      </c>
      <c r="F322" s="204" t="s">
        <v>547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SUM(P323:P344)</f>
        <v>0</v>
      </c>
      <c r="Q322" s="198"/>
      <c r="R322" s="199">
        <f>SUM(R323:R344)</f>
        <v>0.026443999999999999</v>
      </c>
      <c r="S322" s="198"/>
      <c r="T322" s="200">
        <f>SUM(T323:T344)</f>
        <v>33.020000000000003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84</v>
      </c>
      <c r="AT322" s="202" t="s">
        <v>75</v>
      </c>
      <c r="AU322" s="202" t="s">
        <v>84</v>
      </c>
      <c r="AY322" s="201" t="s">
        <v>140</v>
      </c>
      <c r="BK322" s="203">
        <f>SUM(BK323:BK344)</f>
        <v>0</v>
      </c>
    </row>
    <row r="323" s="2" customFormat="1" ht="24.15" customHeight="1">
      <c r="A323" s="40"/>
      <c r="B323" s="41"/>
      <c r="C323" s="206" t="s">
        <v>548</v>
      </c>
      <c r="D323" s="206" t="s">
        <v>142</v>
      </c>
      <c r="E323" s="207" t="s">
        <v>549</v>
      </c>
      <c r="F323" s="208" t="s">
        <v>550</v>
      </c>
      <c r="G323" s="209" t="s">
        <v>174</v>
      </c>
      <c r="H323" s="210">
        <v>20.399999999999999</v>
      </c>
      <c r="I323" s="211"/>
      <c r="J323" s="212">
        <f>ROUND(I323*H323,2)</f>
        <v>0</v>
      </c>
      <c r="K323" s="208" t="s">
        <v>146</v>
      </c>
      <c r="L323" s="46"/>
      <c r="M323" s="213" t="s">
        <v>19</v>
      </c>
      <c r="N323" s="214" t="s">
        <v>47</v>
      </c>
      <c r="O323" s="86"/>
      <c r="P323" s="215">
        <f>O323*H323</f>
        <v>0</v>
      </c>
      <c r="Q323" s="215">
        <v>0.0012600000000000001</v>
      </c>
      <c r="R323" s="215">
        <f>Q323*H323</f>
        <v>0.025703999999999998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147</v>
      </c>
      <c r="AT323" s="217" t="s">
        <v>142</v>
      </c>
      <c r="AU323" s="217" t="s">
        <v>86</v>
      </c>
      <c r="AY323" s="19" t="s">
        <v>140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84</v>
      </c>
      <c r="BK323" s="218">
        <f>ROUND(I323*H323,2)</f>
        <v>0</v>
      </c>
      <c r="BL323" s="19" t="s">
        <v>147</v>
      </c>
      <c r="BM323" s="217" t="s">
        <v>551</v>
      </c>
    </row>
    <row r="324" s="2" customFormat="1">
      <c r="A324" s="40"/>
      <c r="B324" s="41"/>
      <c r="C324" s="42"/>
      <c r="D324" s="219" t="s">
        <v>149</v>
      </c>
      <c r="E324" s="42"/>
      <c r="F324" s="220" t="s">
        <v>552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149</v>
      </c>
      <c r="AU324" s="19" t="s">
        <v>86</v>
      </c>
    </row>
    <row r="325" s="14" customFormat="1">
      <c r="A325" s="14"/>
      <c r="B325" s="235"/>
      <c r="C325" s="236"/>
      <c r="D325" s="226" t="s">
        <v>151</v>
      </c>
      <c r="E325" s="237" t="s">
        <v>19</v>
      </c>
      <c r="F325" s="238" t="s">
        <v>553</v>
      </c>
      <c r="G325" s="236"/>
      <c r="H325" s="239">
        <v>20.399999999999999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151</v>
      </c>
      <c r="AU325" s="245" t="s">
        <v>86</v>
      </c>
      <c r="AV325" s="14" t="s">
        <v>86</v>
      </c>
      <c r="AW325" s="14" t="s">
        <v>37</v>
      </c>
      <c r="AX325" s="14" t="s">
        <v>84</v>
      </c>
      <c r="AY325" s="245" t="s">
        <v>140</v>
      </c>
    </row>
    <row r="326" s="2" customFormat="1" ht="16.5" customHeight="1">
      <c r="A326" s="40"/>
      <c r="B326" s="41"/>
      <c r="C326" s="206" t="s">
        <v>554</v>
      </c>
      <c r="D326" s="206" t="s">
        <v>142</v>
      </c>
      <c r="E326" s="207" t="s">
        <v>555</v>
      </c>
      <c r="F326" s="208" t="s">
        <v>556</v>
      </c>
      <c r="G326" s="209" t="s">
        <v>196</v>
      </c>
      <c r="H326" s="210">
        <v>16.510000000000002</v>
      </c>
      <c r="I326" s="211"/>
      <c r="J326" s="212">
        <f>ROUND(I326*H326,2)</f>
        <v>0</v>
      </c>
      <c r="K326" s="208" t="s">
        <v>146</v>
      </c>
      <c r="L326" s="46"/>
      <c r="M326" s="213" t="s">
        <v>19</v>
      </c>
      <c r="N326" s="214" t="s">
        <v>47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2</v>
      </c>
      <c r="T326" s="216">
        <f>S326*H326</f>
        <v>33.020000000000003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147</v>
      </c>
      <c r="AT326" s="217" t="s">
        <v>142</v>
      </c>
      <c r="AU326" s="217" t="s">
        <v>86</v>
      </c>
      <c r="AY326" s="19" t="s">
        <v>140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84</v>
      </c>
      <c r="BK326" s="218">
        <f>ROUND(I326*H326,2)</f>
        <v>0</v>
      </c>
      <c r="BL326" s="19" t="s">
        <v>147</v>
      </c>
      <c r="BM326" s="217" t="s">
        <v>557</v>
      </c>
    </row>
    <row r="327" s="2" customFormat="1">
      <c r="A327" s="40"/>
      <c r="B327" s="41"/>
      <c r="C327" s="42"/>
      <c r="D327" s="219" t="s">
        <v>149</v>
      </c>
      <c r="E327" s="42"/>
      <c r="F327" s="220" t="s">
        <v>558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149</v>
      </c>
      <c r="AU327" s="19" t="s">
        <v>86</v>
      </c>
    </row>
    <row r="328" s="13" customFormat="1">
      <c r="A328" s="13"/>
      <c r="B328" s="224"/>
      <c r="C328" s="225"/>
      <c r="D328" s="226" t="s">
        <v>151</v>
      </c>
      <c r="E328" s="227" t="s">
        <v>19</v>
      </c>
      <c r="F328" s="228" t="s">
        <v>559</v>
      </c>
      <c r="G328" s="225"/>
      <c r="H328" s="227" t="s">
        <v>19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151</v>
      </c>
      <c r="AU328" s="234" t="s">
        <v>86</v>
      </c>
      <c r="AV328" s="13" t="s">
        <v>84</v>
      </c>
      <c r="AW328" s="13" t="s">
        <v>37</v>
      </c>
      <c r="AX328" s="13" t="s">
        <v>76</v>
      </c>
      <c r="AY328" s="234" t="s">
        <v>140</v>
      </c>
    </row>
    <row r="329" s="13" customFormat="1">
      <c r="A329" s="13"/>
      <c r="B329" s="224"/>
      <c r="C329" s="225"/>
      <c r="D329" s="226" t="s">
        <v>151</v>
      </c>
      <c r="E329" s="227" t="s">
        <v>19</v>
      </c>
      <c r="F329" s="228" t="s">
        <v>560</v>
      </c>
      <c r="G329" s="225"/>
      <c r="H329" s="227" t="s">
        <v>19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151</v>
      </c>
      <c r="AU329" s="234" t="s">
        <v>86</v>
      </c>
      <c r="AV329" s="13" t="s">
        <v>84</v>
      </c>
      <c r="AW329" s="13" t="s">
        <v>37</v>
      </c>
      <c r="AX329" s="13" t="s">
        <v>76</v>
      </c>
      <c r="AY329" s="234" t="s">
        <v>140</v>
      </c>
    </row>
    <row r="330" s="14" customFormat="1">
      <c r="A330" s="14"/>
      <c r="B330" s="235"/>
      <c r="C330" s="236"/>
      <c r="D330" s="226" t="s">
        <v>151</v>
      </c>
      <c r="E330" s="237" t="s">
        <v>19</v>
      </c>
      <c r="F330" s="238" t="s">
        <v>561</v>
      </c>
      <c r="G330" s="236"/>
      <c r="H330" s="239">
        <v>16.510000000000002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151</v>
      </c>
      <c r="AU330" s="245" t="s">
        <v>86</v>
      </c>
      <c r="AV330" s="14" t="s">
        <v>86</v>
      </c>
      <c r="AW330" s="14" t="s">
        <v>37</v>
      </c>
      <c r="AX330" s="14" t="s">
        <v>84</v>
      </c>
      <c r="AY330" s="245" t="s">
        <v>140</v>
      </c>
    </row>
    <row r="331" s="2" customFormat="1" ht="16.5" customHeight="1">
      <c r="A331" s="40"/>
      <c r="B331" s="41"/>
      <c r="C331" s="206" t="s">
        <v>562</v>
      </c>
      <c r="D331" s="206" t="s">
        <v>142</v>
      </c>
      <c r="E331" s="207" t="s">
        <v>563</v>
      </c>
      <c r="F331" s="208" t="s">
        <v>564</v>
      </c>
      <c r="G331" s="209" t="s">
        <v>418</v>
      </c>
      <c r="H331" s="210">
        <v>1</v>
      </c>
      <c r="I331" s="211"/>
      <c r="J331" s="212">
        <f>ROUND(I331*H331,2)</f>
        <v>0</v>
      </c>
      <c r="K331" s="208" t="s">
        <v>146</v>
      </c>
      <c r="L331" s="46"/>
      <c r="M331" s="213" t="s">
        <v>19</v>
      </c>
      <c r="N331" s="214" t="s">
        <v>47</v>
      </c>
      <c r="O331" s="86"/>
      <c r="P331" s="215">
        <f>O331*H331</f>
        <v>0</v>
      </c>
      <c r="Q331" s="215">
        <v>0.00013999999999999999</v>
      </c>
      <c r="R331" s="215">
        <f>Q331*H331</f>
        <v>0.00013999999999999999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147</v>
      </c>
      <c r="AT331" s="217" t="s">
        <v>142</v>
      </c>
      <c r="AU331" s="217" t="s">
        <v>86</v>
      </c>
      <c r="AY331" s="19" t="s">
        <v>140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84</v>
      </c>
      <c r="BK331" s="218">
        <f>ROUND(I331*H331,2)</f>
        <v>0</v>
      </c>
      <c r="BL331" s="19" t="s">
        <v>147</v>
      </c>
      <c r="BM331" s="217" t="s">
        <v>565</v>
      </c>
    </row>
    <row r="332" s="2" customFormat="1">
      <c r="A332" s="40"/>
      <c r="B332" s="41"/>
      <c r="C332" s="42"/>
      <c r="D332" s="219" t="s">
        <v>149</v>
      </c>
      <c r="E332" s="42"/>
      <c r="F332" s="220" t="s">
        <v>566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149</v>
      </c>
      <c r="AU332" s="19" t="s">
        <v>86</v>
      </c>
    </row>
    <row r="333" s="13" customFormat="1">
      <c r="A333" s="13"/>
      <c r="B333" s="224"/>
      <c r="C333" s="225"/>
      <c r="D333" s="226" t="s">
        <v>151</v>
      </c>
      <c r="E333" s="227" t="s">
        <v>19</v>
      </c>
      <c r="F333" s="228" t="s">
        <v>510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151</v>
      </c>
      <c r="AU333" s="234" t="s">
        <v>86</v>
      </c>
      <c r="AV333" s="13" t="s">
        <v>84</v>
      </c>
      <c r="AW333" s="13" t="s">
        <v>37</v>
      </c>
      <c r="AX333" s="13" t="s">
        <v>76</v>
      </c>
      <c r="AY333" s="234" t="s">
        <v>140</v>
      </c>
    </row>
    <row r="334" s="14" customFormat="1">
      <c r="A334" s="14"/>
      <c r="B334" s="235"/>
      <c r="C334" s="236"/>
      <c r="D334" s="226" t="s">
        <v>151</v>
      </c>
      <c r="E334" s="237" t="s">
        <v>19</v>
      </c>
      <c r="F334" s="238" t="s">
        <v>567</v>
      </c>
      <c r="G334" s="236"/>
      <c r="H334" s="239">
        <v>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151</v>
      </c>
      <c r="AU334" s="245" t="s">
        <v>86</v>
      </c>
      <c r="AV334" s="14" t="s">
        <v>86</v>
      </c>
      <c r="AW334" s="14" t="s">
        <v>37</v>
      </c>
      <c r="AX334" s="14" t="s">
        <v>84</v>
      </c>
      <c r="AY334" s="245" t="s">
        <v>140</v>
      </c>
    </row>
    <row r="335" s="2" customFormat="1" ht="16.5" customHeight="1">
      <c r="A335" s="40"/>
      <c r="B335" s="41"/>
      <c r="C335" s="206" t="s">
        <v>568</v>
      </c>
      <c r="D335" s="206" t="s">
        <v>142</v>
      </c>
      <c r="E335" s="207" t="s">
        <v>569</v>
      </c>
      <c r="F335" s="208" t="s">
        <v>570</v>
      </c>
      <c r="G335" s="209" t="s">
        <v>418</v>
      </c>
      <c r="H335" s="210">
        <v>1</v>
      </c>
      <c r="I335" s="211"/>
      <c r="J335" s="212">
        <f>ROUND(I335*H335,2)</f>
        <v>0</v>
      </c>
      <c r="K335" s="208" t="s">
        <v>146</v>
      </c>
      <c r="L335" s="46"/>
      <c r="M335" s="213" t="s">
        <v>19</v>
      </c>
      <c r="N335" s="214" t="s">
        <v>47</v>
      </c>
      <c r="O335" s="86"/>
      <c r="P335" s="215">
        <f>O335*H335</f>
        <v>0</v>
      </c>
      <c r="Q335" s="215">
        <v>0.00017000000000000001</v>
      </c>
      <c r="R335" s="215">
        <f>Q335*H335</f>
        <v>0.00017000000000000001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147</v>
      </c>
      <c r="AT335" s="217" t="s">
        <v>142</v>
      </c>
      <c r="AU335" s="217" t="s">
        <v>86</v>
      </c>
      <c r="AY335" s="19" t="s">
        <v>140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84</v>
      </c>
      <c r="BK335" s="218">
        <f>ROUND(I335*H335,2)</f>
        <v>0</v>
      </c>
      <c r="BL335" s="19" t="s">
        <v>147</v>
      </c>
      <c r="BM335" s="217" t="s">
        <v>571</v>
      </c>
    </row>
    <row r="336" s="2" customFormat="1">
      <c r="A336" s="40"/>
      <c r="B336" s="41"/>
      <c r="C336" s="42"/>
      <c r="D336" s="219" t="s">
        <v>149</v>
      </c>
      <c r="E336" s="42"/>
      <c r="F336" s="220" t="s">
        <v>572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149</v>
      </c>
      <c r="AU336" s="19" t="s">
        <v>86</v>
      </c>
    </row>
    <row r="337" s="13" customFormat="1">
      <c r="A337" s="13"/>
      <c r="B337" s="224"/>
      <c r="C337" s="225"/>
      <c r="D337" s="226" t="s">
        <v>151</v>
      </c>
      <c r="E337" s="227" t="s">
        <v>19</v>
      </c>
      <c r="F337" s="228" t="s">
        <v>510</v>
      </c>
      <c r="G337" s="225"/>
      <c r="H337" s="227" t="s">
        <v>19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151</v>
      </c>
      <c r="AU337" s="234" t="s">
        <v>86</v>
      </c>
      <c r="AV337" s="13" t="s">
        <v>84</v>
      </c>
      <c r="AW337" s="13" t="s">
        <v>37</v>
      </c>
      <c r="AX337" s="13" t="s">
        <v>76</v>
      </c>
      <c r="AY337" s="234" t="s">
        <v>140</v>
      </c>
    </row>
    <row r="338" s="14" customFormat="1">
      <c r="A338" s="14"/>
      <c r="B338" s="235"/>
      <c r="C338" s="236"/>
      <c r="D338" s="226" t="s">
        <v>151</v>
      </c>
      <c r="E338" s="237" t="s">
        <v>19</v>
      </c>
      <c r="F338" s="238" t="s">
        <v>573</v>
      </c>
      <c r="G338" s="236"/>
      <c r="H338" s="239">
        <v>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151</v>
      </c>
      <c r="AU338" s="245" t="s">
        <v>86</v>
      </c>
      <c r="AV338" s="14" t="s">
        <v>86</v>
      </c>
      <c r="AW338" s="14" t="s">
        <v>37</v>
      </c>
      <c r="AX338" s="14" t="s">
        <v>84</v>
      </c>
      <c r="AY338" s="245" t="s">
        <v>140</v>
      </c>
    </row>
    <row r="339" s="2" customFormat="1" ht="16.5" customHeight="1">
      <c r="A339" s="40"/>
      <c r="B339" s="41"/>
      <c r="C339" s="206" t="s">
        <v>574</v>
      </c>
      <c r="D339" s="206" t="s">
        <v>142</v>
      </c>
      <c r="E339" s="207" t="s">
        <v>575</v>
      </c>
      <c r="F339" s="208" t="s">
        <v>576</v>
      </c>
      <c r="G339" s="209" t="s">
        <v>418</v>
      </c>
      <c r="H339" s="210">
        <v>1</v>
      </c>
      <c r="I339" s="211"/>
      <c r="J339" s="212">
        <f>ROUND(I339*H339,2)</f>
        <v>0</v>
      </c>
      <c r="K339" s="208" t="s">
        <v>146</v>
      </c>
      <c r="L339" s="46"/>
      <c r="M339" s="213" t="s">
        <v>19</v>
      </c>
      <c r="N339" s="214" t="s">
        <v>47</v>
      </c>
      <c r="O339" s="86"/>
      <c r="P339" s="215">
        <f>O339*H339</f>
        <v>0</v>
      </c>
      <c r="Q339" s="215">
        <v>0.00019000000000000001</v>
      </c>
      <c r="R339" s="215">
        <f>Q339*H339</f>
        <v>0.00019000000000000001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147</v>
      </c>
      <c r="AT339" s="217" t="s">
        <v>142</v>
      </c>
      <c r="AU339" s="217" t="s">
        <v>86</v>
      </c>
      <c r="AY339" s="19" t="s">
        <v>140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84</v>
      </c>
      <c r="BK339" s="218">
        <f>ROUND(I339*H339,2)</f>
        <v>0</v>
      </c>
      <c r="BL339" s="19" t="s">
        <v>147</v>
      </c>
      <c r="BM339" s="217" t="s">
        <v>577</v>
      </c>
    </row>
    <row r="340" s="2" customFormat="1">
      <c r="A340" s="40"/>
      <c r="B340" s="41"/>
      <c r="C340" s="42"/>
      <c r="D340" s="219" t="s">
        <v>149</v>
      </c>
      <c r="E340" s="42"/>
      <c r="F340" s="220" t="s">
        <v>578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149</v>
      </c>
      <c r="AU340" s="19" t="s">
        <v>86</v>
      </c>
    </row>
    <row r="341" s="14" customFormat="1">
      <c r="A341" s="14"/>
      <c r="B341" s="235"/>
      <c r="C341" s="236"/>
      <c r="D341" s="226" t="s">
        <v>151</v>
      </c>
      <c r="E341" s="237" t="s">
        <v>19</v>
      </c>
      <c r="F341" s="238" t="s">
        <v>579</v>
      </c>
      <c r="G341" s="236"/>
      <c r="H341" s="239">
        <v>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151</v>
      </c>
      <c r="AU341" s="245" t="s">
        <v>86</v>
      </c>
      <c r="AV341" s="14" t="s">
        <v>86</v>
      </c>
      <c r="AW341" s="14" t="s">
        <v>37</v>
      </c>
      <c r="AX341" s="14" t="s">
        <v>84</v>
      </c>
      <c r="AY341" s="245" t="s">
        <v>140</v>
      </c>
    </row>
    <row r="342" s="2" customFormat="1" ht="16.5" customHeight="1">
      <c r="A342" s="40"/>
      <c r="B342" s="41"/>
      <c r="C342" s="206" t="s">
        <v>580</v>
      </c>
      <c r="D342" s="206" t="s">
        <v>142</v>
      </c>
      <c r="E342" s="207" t="s">
        <v>581</v>
      </c>
      <c r="F342" s="208" t="s">
        <v>582</v>
      </c>
      <c r="G342" s="209" t="s">
        <v>418</v>
      </c>
      <c r="H342" s="210">
        <v>1</v>
      </c>
      <c r="I342" s="211"/>
      <c r="J342" s="212">
        <f>ROUND(I342*H342,2)</f>
        <v>0</v>
      </c>
      <c r="K342" s="208" t="s">
        <v>146</v>
      </c>
      <c r="L342" s="46"/>
      <c r="M342" s="213" t="s">
        <v>19</v>
      </c>
      <c r="N342" s="214" t="s">
        <v>47</v>
      </c>
      <c r="O342" s="86"/>
      <c r="P342" s="215">
        <f>O342*H342</f>
        <v>0</v>
      </c>
      <c r="Q342" s="215">
        <v>0.00024000000000000001</v>
      </c>
      <c r="R342" s="215">
        <f>Q342*H342</f>
        <v>0.00024000000000000001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147</v>
      </c>
      <c r="AT342" s="217" t="s">
        <v>142</v>
      </c>
      <c r="AU342" s="217" t="s">
        <v>86</v>
      </c>
      <c r="AY342" s="19" t="s">
        <v>140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84</v>
      </c>
      <c r="BK342" s="218">
        <f>ROUND(I342*H342,2)</f>
        <v>0</v>
      </c>
      <c r="BL342" s="19" t="s">
        <v>147</v>
      </c>
      <c r="BM342" s="217" t="s">
        <v>583</v>
      </c>
    </row>
    <row r="343" s="2" customFormat="1">
      <c r="A343" s="40"/>
      <c r="B343" s="41"/>
      <c r="C343" s="42"/>
      <c r="D343" s="219" t="s">
        <v>149</v>
      </c>
      <c r="E343" s="42"/>
      <c r="F343" s="220" t="s">
        <v>584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149</v>
      </c>
      <c r="AU343" s="19" t="s">
        <v>86</v>
      </c>
    </row>
    <row r="344" s="14" customFormat="1">
      <c r="A344" s="14"/>
      <c r="B344" s="235"/>
      <c r="C344" s="236"/>
      <c r="D344" s="226" t="s">
        <v>151</v>
      </c>
      <c r="E344" s="237" t="s">
        <v>19</v>
      </c>
      <c r="F344" s="238" t="s">
        <v>579</v>
      </c>
      <c r="G344" s="236"/>
      <c r="H344" s="239">
        <v>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151</v>
      </c>
      <c r="AU344" s="245" t="s">
        <v>86</v>
      </c>
      <c r="AV344" s="14" t="s">
        <v>86</v>
      </c>
      <c r="AW344" s="14" t="s">
        <v>37</v>
      </c>
      <c r="AX344" s="14" t="s">
        <v>84</v>
      </c>
      <c r="AY344" s="245" t="s">
        <v>140</v>
      </c>
    </row>
    <row r="345" s="12" customFormat="1" ht="22.8" customHeight="1">
      <c r="A345" s="12"/>
      <c r="B345" s="190"/>
      <c r="C345" s="191"/>
      <c r="D345" s="192" t="s">
        <v>75</v>
      </c>
      <c r="E345" s="204" t="s">
        <v>585</v>
      </c>
      <c r="F345" s="204" t="s">
        <v>586</v>
      </c>
      <c r="G345" s="191"/>
      <c r="H345" s="191"/>
      <c r="I345" s="194"/>
      <c r="J345" s="205">
        <f>BK345</f>
        <v>0</v>
      </c>
      <c r="K345" s="191"/>
      <c r="L345" s="196"/>
      <c r="M345" s="197"/>
      <c r="N345" s="198"/>
      <c r="O345" s="198"/>
      <c r="P345" s="199">
        <f>SUM(P346:P375)</f>
        <v>0</v>
      </c>
      <c r="Q345" s="198"/>
      <c r="R345" s="199">
        <f>SUM(R346:R375)</f>
        <v>0</v>
      </c>
      <c r="S345" s="198"/>
      <c r="T345" s="200">
        <f>SUM(T346:T375)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1" t="s">
        <v>84</v>
      </c>
      <c r="AT345" s="202" t="s">
        <v>75</v>
      </c>
      <c r="AU345" s="202" t="s">
        <v>84</v>
      </c>
      <c r="AY345" s="201" t="s">
        <v>140</v>
      </c>
      <c r="BK345" s="203">
        <f>SUM(BK346:BK375)</f>
        <v>0</v>
      </c>
    </row>
    <row r="346" s="2" customFormat="1" ht="21.75" customHeight="1">
      <c r="A346" s="40"/>
      <c r="B346" s="41"/>
      <c r="C346" s="206" t="s">
        <v>587</v>
      </c>
      <c r="D346" s="206" t="s">
        <v>142</v>
      </c>
      <c r="E346" s="207" t="s">
        <v>588</v>
      </c>
      <c r="F346" s="208" t="s">
        <v>589</v>
      </c>
      <c r="G346" s="209" t="s">
        <v>216</v>
      </c>
      <c r="H346" s="210">
        <v>355.89499999999998</v>
      </c>
      <c r="I346" s="211"/>
      <c r="J346" s="212">
        <f>ROUND(I346*H346,2)</f>
        <v>0</v>
      </c>
      <c r="K346" s="208" t="s">
        <v>146</v>
      </c>
      <c r="L346" s="46"/>
      <c r="M346" s="213" t="s">
        <v>19</v>
      </c>
      <c r="N346" s="214" t="s">
        <v>47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147</v>
      </c>
      <c r="AT346" s="217" t="s">
        <v>142</v>
      </c>
      <c r="AU346" s="217" t="s">
        <v>86</v>
      </c>
      <c r="AY346" s="19" t="s">
        <v>140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84</v>
      </c>
      <c r="BK346" s="218">
        <f>ROUND(I346*H346,2)</f>
        <v>0</v>
      </c>
      <c r="BL346" s="19" t="s">
        <v>147</v>
      </c>
      <c r="BM346" s="217" t="s">
        <v>590</v>
      </c>
    </row>
    <row r="347" s="2" customFormat="1">
      <c r="A347" s="40"/>
      <c r="B347" s="41"/>
      <c r="C347" s="42"/>
      <c r="D347" s="219" t="s">
        <v>149</v>
      </c>
      <c r="E347" s="42"/>
      <c r="F347" s="220" t="s">
        <v>591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149</v>
      </c>
      <c r="AU347" s="19" t="s">
        <v>86</v>
      </c>
    </row>
    <row r="348" s="14" customFormat="1">
      <c r="A348" s="14"/>
      <c r="B348" s="235"/>
      <c r="C348" s="236"/>
      <c r="D348" s="226" t="s">
        <v>151</v>
      </c>
      <c r="E348" s="237" t="s">
        <v>19</v>
      </c>
      <c r="F348" s="238" t="s">
        <v>592</v>
      </c>
      <c r="G348" s="236"/>
      <c r="H348" s="239">
        <v>322.875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151</v>
      </c>
      <c r="AU348" s="245" t="s">
        <v>86</v>
      </c>
      <c r="AV348" s="14" t="s">
        <v>86</v>
      </c>
      <c r="AW348" s="14" t="s">
        <v>37</v>
      </c>
      <c r="AX348" s="14" t="s">
        <v>76</v>
      </c>
      <c r="AY348" s="245" t="s">
        <v>140</v>
      </c>
    </row>
    <row r="349" s="14" customFormat="1">
      <c r="A349" s="14"/>
      <c r="B349" s="235"/>
      <c r="C349" s="236"/>
      <c r="D349" s="226" t="s">
        <v>151</v>
      </c>
      <c r="E349" s="237" t="s">
        <v>19</v>
      </c>
      <c r="F349" s="238" t="s">
        <v>593</v>
      </c>
      <c r="G349" s="236"/>
      <c r="H349" s="239">
        <v>33.020000000000003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151</v>
      </c>
      <c r="AU349" s="245" t="s">
        <v>86</v>
      </c>
      <c r="AV349" s="14" t="s">
        <v>86</v>
      </c>
      <c r="AW349" s="14" t="s">
        <v>37</v>
      </c>
      <c r="AX349" s="14" t="s">
        <v>76</v>
      </c>
      <c r="AY349" s="245" t="s">
        <v>140</v>
      </c>
    </row>
    <row r="350" s="15" customFormat="1">
      <c r="A350" s="15"/>
      <c r="B350" s="246"/>
      <c r="C350" s="247"/>
      <c r="D350" s="226" t="s">
        <v>151</v>
      </c>
      <c r="E350" s="248" t="s">
        <v>19</v>
      </c>
      <c r="F350" s="249" t="s">
        <v>154</v>
      </c>
      <c r="G350" s="247"/>
      <c r="H350" s="250">
        <v>355.89499999999998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6" t="s">
        <v>151</v>
      </c>
      <c r="AU350" s="256" t="s">
        <v>86</v>
      </c>
      <c r="AV350" s="15" t="s">
        <v>147</v>
      </c>
      <c r="AW350" s="15" t="s">
        <v>37</v>
      </c>
      <c r="AX350" s="15" t="s">
        <v>84</v>
      </c>
      <c r="AY350" s="256" t="s">
        <v>140</v>
      </c>
    </row>
    <row r="351" s="2" customFormat="1" ht="24.15" customHeight="1">
      <c r="A351" s="40"/>
      <c r="B351" s="41"/>
      <c r="C351" s="206" t="s">
        <v>594</v>
      </c>
      <c r="D351" s="206" t="s">
        <v>142</v>
      </c>
      <c r="E351" s="207" t="s">
        <v>595</v>
      </c>
      <c r="F351" s="208" t="s">
        <v>596</v>
      </c>
      <c r="G351" s="209" t="s">
        <v>216</v>
      </c>
      <c r="H351" s="210">
        <v>2491.2649999999999</v>
      </c>
      <c r="I351" s="211"/>
      <c r="J351" s="212">
        <f>ROUND(I351*H351,2)</f>
        <v>0</v>
      </c>
      <c r="K351" s="208" t="s">
        <v>146</v>
      </c>
      <c r="L351" s="46"/>
      <c r="M351" s="213" t="s">
        <v>19</v>
      </c>
      <c r="N351" s="214" t="s">
        <v>47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147</v>
      </c>
      <c r="AT351" s="217" t="s">
        <v>142</v>
      </c>
      <c r="AU351" s="217" t="s">
        <v>86</v>
      </c>
      <c r="AY351" s="19" t="s">
        <v>140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84</v>
      </c>
      <c r="BK351" s="218">
        <f>ROUND(I351*H351,2)</f>
        <v>0</v>
      </c>
      <c r="BL351" s="19" t="s">
        <v>147</v>
      </c>
      <c r="BM351" s="217" t="s">
        <v>597</v>
      </c>
    </row>
    <row r="352" s="2" customFormat="1">
      <c r="A352" s="40"/>
      <c r="B352" s="41"/>
      <c r="C352" s="42"/>
      <c r="D352" s="219" t="s">
        <v>149</v>
      </c>
      <c r="E352" s="42"/>
      <c r="F352" s="220" t="s">
        <v>598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149</v>
      </c>
      <c r="AU352" s="19" t="s">
        <v>86</v>
      </c>
    </row>
    <row r="353" s="14" customFormat="1">
      <c r="A353" s="14"/>
      <c r="B353" s="235"/>
      <c r="C353" s="236"/>
      <c r="D353" s="226" t="s">
        <v>151</v>
      </c>
      <c r="E353" s="237" t="s">
        <v>19</v>
      </c>
      <c r="F353" s="238" t="s">
        <v>592</v>
      </c>
      <c r="G353" s="236"/>
      <c r="H353" s="239">
        <v>322.875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151</v>
      </c>
      <c r="AU353" s="245" t="s">
        <v>86</v>
      </c>
      <c r="AV353" s="14" t="s">
        <v>86</v>
      </c>
      <c r="AW353" s="14" t="s">
        <v>37</v>
      </c>
      <c r="AX353" s="14" t="s">
        <v>76</v>
      </c>
      <c r="AY353" s="245" t="s">
        <v>140</v>
      </c>
    </row>
    <row r="354" s="14" customFormat="1">
      <c r="A354" s="14"/>
      <c r="B354" s="235"/>
      <c r="C354" s="236"/>
      <c r="D354" s="226" t="s">
        <v>151</v>
      </c>
      <c r="E354" s="237" t="s">
        <v>19</v>
      </c>
      <c r="F354" s="238" t="s">
        <v>593</v>
      </c>
      <c r="G354" s="236"/>
      <c r="H354" s="239">
        <v>33.020000000000003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151</v>
      </c>
      <c r="AU354" s="245" t="s">
        <v>86</v>
      </c>
      <c r="AV354" s="14" t="s">
        <v>86</v>
      </c>
      <c r="AW354" s="14" t="s">
        <v>37</v>
      </c>
      <c r="AX354" s="14" t="s">
        <v>76</v>
      </c>
      <c r="AY354" s="245" t="s">
        <v>140</v>
      </c>
    </row>
    <row r="355" s="15" customFormat="1">
      <c r="A355" s="15"/>
      <c r="B355" s="246"/>
      <c r="C355" s="247"/>
      <c r="D355" s="226" t="s">
        <v>151</v>
      </c>
      <c r="E355" s="248" t="s">
        <v>19</v>
      </c>
      <c r="F355" s="249" t="s">
        <v>154</v>
      </c>
      <c r="G355" s="247"/>
      <c r="H355" s="250">
        <v>355.89499999999998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151</v>
      </c>
      <c r="AU355" s="256" t="s">
        <v>86</v>
      </c>
      <c r="AV355" s="15" t="s">
        <v>147</v>
      </c>
      <c r="AW355" s="15" t="s">
        <v>37</v>
      </c>
      <c r="AX355" s="15" t="s">
        <v>84</v>
      </c>
      <c r="AY355" s="256" t="s">
        <v>140</v>
      </c>
    </row>
    <row r="356" s="14" customFormat="1">
      <c r="A356" s="14"/>
      <c r="B356" s="235"/>
      <c r="C356" s="236"/>
      <c r="D356" s="226" t="s">
        <v>151</v>
      </c>
      <c r="E356" s="236"/>
      <c r="F356" s="238" t="s">
        <v>599</v>
      </c>
      <c r="G356" s="236"/>
      <c r="H356" s="239">
        <v>2491.2649999999999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151</v>
      </c>
      <c r="AU356" s="245" t="s">
        <v>86</v>
      </c>
      <c r="AV356" s="14" t="s">
        <v>86</v>
      </c>
      <c r="AW356" s="14" t="s">
        <v>4</v>
      </c>
      <c r="AX356" s="14" t="s">
        <v>84</v>
      </c>
      <c r="AY356" s="245" t="s">
        <v>140</v>
      </c>
    </row>
    <row r="357" s="2" customFormat="1" ht="24.15" customHeight="1">
      <c r="A357" s="40"/>
      <c r="B357" s="41"/>
      <c r="C357" s="206" t="s">
        <v>600</v>
      </c>
      <c r="D357" s="206" t="s">
        <v>142</v>
      </c>
      <c r="E357" s="207" t="s">
        <v>601</v>
      </c>
      <c r="F357" s="208" t="s">
        <v>602</v>
      </c>
      <c r="G357" s="209" t="s">
        <v>216</v>
      </c>
      <c r="H357" s="210">
        <v>7.8300000000000001</v>
      </c>
      <c r="I357" s="211"/>
      <c r="J357" s="212">
        <f>ROUND(I357*H357,2)</f>
        <v>0</v>
      </c>
      <c r="K357" s="208" t="s">
        <v>146</v>
      </c>
      <c r="L357" s="46"/>
      <c r="M357" s="213" t="s">
        <v>19</v>
      </c>
      <c r="N357" s="214" t="s">
        <v>47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147</v>
      </c>
      <c r="AT357" s="217" t="s">
        <v>142</v>
      </c>
      <c r="AU357" s="217" t="s">
        <v>86</v>
      </c>
      <c r="AY357" s="19" t="s">
        <v>140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84</v>
      </c>
      <c r="BK357" s="218">
        <f>ROUND(I357*H357,2)</f>
        <v>0</v>
      </c>
      <c r="BL357" s="19" t="s">
        <v>147</v>
      </c>
      <c r="BM357" s="217" t="s">
        <v>603</v>
      </c>
    </row>
    <row r="358" s="2" customFormat="1">
      <c r="A358" s="40"/>
      <c r="B358" s="41"/>
      <c r="C358" s="42"/>
      <c r="D358" s="219" t="s">
        <v>149</v>
      </c>
      <c r="E358" s="42"/>
      <c r="F358" s="220" t="s">
        <v>604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149</v>
      </c>
      <c r="AU358" s="19" t="s">
        <v>86</v>
      </c>
    </row>
    <row r="359" s="13" customFormat="1">
      <c r="A359" s="13"/>
      <c r="B359" s="224"/>
      <c r="C359" s="225"/>
      <c r="D359" s="226" t="s">
        <v>151</v>
      </c>
      <c r="E359" s="227" t="s">
        <v>19</v>
      </c>
      <c r="F359" s="228" t="s">
        <v>605</v>
      </c>
      <c r="G359" s="225"/>
      <c r="H359" s="227" t="s">
        <v>19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151</v>
      </c>
      <c r="AU359" s="234" t="s">
        <v>86</v>
      </c>
      <c r="AV359" s="13" t="s">
        <v>84</v>
      </c>
      <c r="AW359" s="13" t="s">
        <v>37</v>
      </c>
      <c r="AX359" s="13" t="s">
        <v>76</v>
      </c>
      <c r="AY359" s="234" t="s">
        <v>140</v>
      </c>
    </row>
    <row r="360" s="14" customFormat="1">
      <c r="A360" s="14"/>
      <c r="B360" s="235"/>
      <c r="C360" s="236"/>
      <c r="D360" s="226" t="s">
        <v>151</v>
      </c>
      <c r="E360" s="237" t="s">
        <v>19</v>
      </c>
      <c r="F360" s="238" t="s">
        <v>606</v>
      </c>
      <c r="G360" s="236"/>
      <c r="H360" s="239">
        <v>7.8300000000000001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151</v>
      </c>
      <c r="AU360" s="245" t="s">
        <v>86</v>
      </c>
      <c r="AV360" s="14" t="s">
        <v>86</v>
      </c>
      <c r="AW360" s="14" t="s">
        <v>37</v>
      </c>
      <c r="AX360" s="14" t="s">
        <v>84</v>
      </c>
      <c r="AY360" s="245" t="s">
        <v>140</v>
      </c>
    </row>
    <row r="361" s="2" customFormat="1" ht="24.15" customHeight="1">
      <c r="A361" s="40"/>
      <c r="B361" s="41"/>
      <c r="C361" s="206" t="s">
        <v>607</v>
      </c>
      <c r="D361" s="206" t="s">
        <v>142</v>
      </c>
      <c r="E361" s="207" t="s">
        <v>608</v>
      </c>
      <c r="F361" s="208" t="s">
        <v>609</v>
      </c>
      <c r="G361" s="209" t="s">
        <v>216</v>
      </c>
      <c r="H361" s="210">
        <v>70.469999999999999</v>
      </c>
      <c r="I361" s="211"/>
      <c r="J361" s="212">
        <f>ROUND(I361*H361,2)</f>
        <v>0</v>
      </c>
      <c r="K361" s="208" t="s">
        <v>146</v>
      </c>
      <c r="L361" s="46"/>
      <c r="M361" s="213" t="s">
        <v>19</v>
      </c>
      <c r="N361" s="214" t="s">
        <v>47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147</v>
      </c>
      <c r="AT361" s="217" t="s">
        <v>142</v>
      </c>
      <c r="AU361" s="217" t="s">
        <v>86</v>
      </c>
      <c r="AY361" s="19" t="s">
        <v>140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84</v>
      </c>
      <c r="BK361" s="218">
        <f>ROUND(I361*H361,2)</f>
        <v>0</v>
      </c>
      <c r="BL361" s="19" t="s">
        <v>147</v>
      </c>
      <c r="BM361" s="217" t="s">
        <v>610</v>
      </c>
    </row>
    <row r="362" s="2" customFormat="1">
      <c r="A362" s="40"/>
      <c r="B362" s="41"/>
      <c r="C362" s="42"/>
      <c r="D362" s="219" t="s">
        <v>149</v>
      </c>
      <c r="E362" s="42"/>
      <c r="F362" s="220" t="s">
        <v>611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149</v>
      </c>
      <c r="AU362" s="19" t="s">
        <v>86</v>
      </c>
    </row>
    <row r="363" s="14" customFormat="1">
      <c r="A363" s="14"/>
      <c r="B363" s="235"/>
      <c r="C363" s="236"/>
      <c r="D363" s="226" t="s">
        <v>151</v>
      </c>
      <c r="E363" s="236"/>
      <c r="F363" s="238" t="s">
        <v>612</v>
      </c>
      <c r="G363" s="236"/>
      <c r="H363" s="239">
        <v>70.469999999999999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151</v>
      </c>
      <c r="AU363" s="245" t="s">
        <v>86</v>
      </c>
      <c r="AV363" s="14" t="s">
        <v>86</v>
      </c>
      <c r="AW363" s="14" t="s">
        <v>4</v>
      </c>
      <c r="AX363" s="14" t="s">
        <v>84</v>
      </c>
      <c r="AY363" s="245" t="s">
        <v>140</v>
      </c>
    </row>
    <row r="364" s="2" customFormat="1" ht="24.15" customHeight="1">
      <c r="A364" s="40"/>
      <c r="B364" s="41"/>
      <c r="C364" s="206" t="s">
        <v>613</v>
      </c>
      <c r="D364" s="206" t="s">
        <v>142</v>
      </c>
      <c r="E364" s="207" t="s">
        <v>614</v>
      </c>
      <c r="F364" s="208" t="s">
        <v>615</v>
      </c>
      <c r="G364" s="209" t="s">
        <v>216</v>
      </c>
      <c r="H364" s="210">
        <v>8.2599999999999998</v>
      </c>
      <c r="I364" s="211"/>
      <c r="J364" s="212">
        <f>ROUND(I364*H364,2)</f>
        <v>0</v>
      </c>
      <c r="K364" s="208" t="s">
        <v>146</v>
      </c>
      <c r="L364" s="46"/>
      <c r="M364" s="213" t="s">
        <v>19</v>
      </c>
      <c r="N364" s="214" t="s">
        <v>47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147</v>
      </c>
      <c r="AT364" s="217" t="s">
        <v>142</v>
      </c>
      <c r="AU364" s="217" t="s">
        <v>86</v>
      </c>
      <c r="AY364" s="19" t="s">
        <v>140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84</v>
      </c>
      <c r="BK364" s="218">
        <f>ROUND(I364*H364,2)</f>
        <v>0</v>
      </c>
      <c r="BL364" s="19" t="s">
        <v>147</v>
      </c>
      <c r="BM364" s="217" t="s">
        <v>616</v>
      </c>
    </row>
    <row r="365" s="2" customFormat="1">
      <c r="A365" s="40"/>
      <c r="B365" s="41"/>
      <c r="C365" s="42"/>
      <c r="D365" s="219" t="s">
        <v>149</v>
      </c>
      <c r="E365" s="42"/>
      <c r="F365" s="220" t="s">
        <v>617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149</v>
      </c>
      <c r="AU365" s="19" t="s">
        <v>86</v>
      </c>
    </row>
    <row r="366" s="14" customFormat="1">
      <c r="A366" s="14"/>
      <c r="B366" s="235"/>
      <c r="C366" s="236"/>
      <c r="D366" s="226" t="s">
        <v>151</v>
      </c>
      <c r="E366" s="237" t="s">
        <v>19</v>
      </c>
      <c r="F366" s="238" t="s">
        <v>618</v>
      </c>
      <c r="G366" s="236"/>
      <c r="H366" s="239">
        <v>8.2599999999999998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151</v>
      </c>
      <c r="AU366" s="245" t="s">
        <v>86</v>
      </c>
      <c r="AV366" s="14" t="s">
        <v>86</v>
      </c>
      <c r="AW366" s="14" t="s">
        <v>37</v>
      </c>
      <c r="AX366" s="14" t="s">
        <v>84</v>
      </c>
      <c r="AY366" s="245" t="s">
        <v>140</v>
      </c>
    </row>
    <row r="367" s="2" customFormat="1" ht="24.15" customHeight="1">
      <c r="A367" s="40"/>
      <c r="B367" s="41"/>
      <c r="C367" s="206" t="s">
        <v>619</v>
      </c>
      <c r="D367" s="206" t="s">
        <v>142</v>
      </c>
      <c r="E367" s="207" t="s">
        <v>620</v>
      </c>
      <c r="F367" s="208" t="s">
        <v>609</v>
      </c>
      <c r="G367" s="209" t="s">
        <v>216</v>
      </c>
      <c r="H367" s="210">
        <v>74.340000000000003</v>
      </c>
      <c r="I367" s="211"/>
      <c r="J367" s="212">
        <f>ROUND(I367*H367,2)</f>
        <v>0</v>
      </c>
      <c r="K367" s="208" t="s">
        <v>146</v>
      </c>
      <c r="L367" s="46"/>
      <c r="M367" s="213" t="s">
        <v>19</v>
      </c>
      <c r="N367" s="214" t="s">
        <v>47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147</v>
      </c>
      <c r="AT367" s="217" t="s">
        <v>142</v>
      </c>
      <c r="AU367" s="217" t="s">
        <v>86</v>
      </c>
      <c r="AY367" s="19" t="s">
        <v>140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84</v>
      </c>
      <c r="BK367" s="218">
        <f>ROUND(I367*H367,2)</f>
        <v>0</v>
      </c>
      <c r="BL367" s="19" t="s">
        <v>147</v>
      </c>
      <c r="BM367" s="217" t="s">
        <v>621</v>
      </c>
    </row>
    <row r="368" s="2" customFormat="1">
      <c r="A368" s="40"/>
      <c r="B368" s="41"/>
      <c r="C368" s="42"/>
      <c r="D368" s="219" t="s">
        <v>149</v>
      </c>
      <c r="E368" s="42"/>
      <c r="F368" s="220" t="s">
        <v>622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149</v>
      </c>
      <c r="AU368" s="19" t="s">
        <v>86</v>
      </c>
    </row>
    <row r="369" s="14" customFormat="1">
      <c r="A369" s="14"/>
      <c r="B369" s="235"/>
      <c r="C369" s="236"/>
      <c r="D369" s="226" t="s">
        <v>151</v>
      </c>
      <c r="E369" s="236"/>
      <c r="F369" s="238" t="s">
        <v>623</v>
      </c>
      <c r="G369" s="236"/>
      <c r="H369" s="239">
        <v>74.340000000000003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151</v>
      </c>
      <c r="AU369" s="245" t="s">
        <v>86</v>
      </c>
      <c r="AV369" s="14" t="s">
        <v>86</v>
      </c>
      <c r="AW369" s="14" t="s">
        <v>4</v>
      </c>
      <c r="AX369" s="14" t="s">
        <v>84</v>
      </c>
      <c r="AY369" s="245" t="s">
        <v>140</v>
      </c>
    </row>
    <row r="370" s="2" customFormat="1" ht="24.15" customHeight="1">
      <c r="A370" s="40"/>
      <c r="B370" s="41"/>
      <c r="C370" s="206" t="s">
        <v>624</v>
      </c>
      <c r="D370" s="206" t="s">
        <v>142</v>
      </c>
      <c r="E370" s="207" t="s">
        <v>625</v>
      </c>
      <c r="F370" s="208" t="s">
        <v>626</v>
      </c>
      <c r="G370" s="209" t="s">
        <v>216</v>
      </c>
      <c r="H370" s="210">
        <v>33.020000000000003</v>
      </c>
      <c r="I370" s="211"/>
      <c r="J370" s="212">
        <f>ROUND(I370*H370,2)</f>
        <v>0</v>
      </c>
      <c r="K370" s="208" t="s">
        <v>146</v>
      </c>
      <c r="L370" s="46"/>
      <c r="M370" s="213" t="s">
        <v>19</v>
      </c>
      <c r="N370" s="214" t="s">
        <v>47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147</v>
      </c>
      <c r="AT370" s="217" t="s">
        <v>142</v>
      </c>
      <c r="AU370" s="217" t="s">
        <v>86</v>
      </c>
      <c r="AY370" s="19" t="s">
        <v>140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84</v>
      </c>
      <c r="BK370" s="218">
        <f>ROUND(I370*H370,2)</f>
        <v>0</v>
      </c>
      <c r="BL370" s="19" t="s">
        <v>147</v>
      </c>
      <c r="BM370" s="217" t="s">
        <v>627</v>
      </c>
    </row>
    <row r="371" s="2" customFormat="1">
      <c r="A371" s="40"/>
      <c r="B371" s="41"/>
      <c r="C371" s="42"/>
      <c r="D371" s="219" t="s">
        <v>149</v>
      </c>
      <c r="E371" s="42"/>
      <c r="F371" s="220" t="s">
        <v>628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149</v>
      </c>
      <c r="AU371" s="19" t="s">
        <v>86</v>
      </c>
    </row>
    <row r="372" s="14" customFormat="1">
      <c r="A372" s="14"/>
      <c r="B372" s="235"/>
      <c r="C372" s="236"/>
      <c r="D372" s="226" t="s">
        <v>151</v>
      </c>
      <c r="E372" s="237" t="s">
        <v>19</v>
      </c>
      <c r="F372" s="238" t="s">
        <v>593</v>
      </c>
      <c r="G372" s="236"/>
      <c r="H372" s="239">
        <v>33.020000000000003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151</v>
      </c>
      <c r="AU372" s="245" t="s">
        <v>86</v>
      </c>
      <c r="AV372" s="14" t="s">
        <v>86</v>
      </c>
      <c r="AW372" s="14" t="s">
        <v>37</v>
      </c>
      <c r="AX372" s="14" t="s">
        <v>84</v>
      </c>
      <c r="AY372" s="245" t="s">
        <v>140</v>
      </c>
    </row>
    <row r="373" s="2" customFormat="1" ht="24.15" customHeight="1">
      <c r="A373" s="40"/>
      <c r="B373" s="41"/>
      <c r="C373" s="206" t="s">
        <v>629</v>
      </c>
      <c r="D373" s="206" t="s">
        <v>142</v>
      </c>
      <c r="E373" s="207" t="s">
        <v>630</v>
      </c>
      <c r="F373" s="208" t="s">
        <v>257</v>
      </c>
      <c r="G373" s="209" t="s">
        <v>216</v>
      </c>
      <c r="H373" s="210">
        <v>322.875</v>
      </c>
      <c r="I373" s="211"/>
      <c r="J373" s="212">
        <f>ROUND(I373*H373,2)</f>
        <v>0</v>
      </c>
      <c r="K373" s="208" t="s">
        <v>146</v>
      </c>
      <c r="L373" s="46"/>
      <c r="M373" s="213" t="s">
        <v>19</v>
      </c>
      <c r="N373" s="214" t="s">
        <v>47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147</v>
      </c>
      <c r="AT373" s="217" t="s">
        <v>142</v>
      </c>
      <c r="AU373" s="217" t="s">
        <v>86</v>
      </c>
      <c r="AY373" s="19" t="s">
        <v>140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84</v>
      </c>
      <c r="BK373" s="218">
        <f>ROUND(I373*H373,2)</f>
        <v>0</v>
      </c>
      <c r="BL373" s="19" t="s">
        <v>147</v>
      </c>
      <c r="BM373" s="217" t="s">
        <v>631</v>
      </c>
    </row>
    <row r="374" s="2" customFormat="1">
      <c r="A374" s="40"/>
      <c r="B374" s="41"/>
      <c r="C374" s="42"/>
      <c r="D374" s="219" t="s">
        <v>149</v>
      </c>
      <c r="E374" s="42"/>
      <c r="F374" s="220" t="s">
        <v>632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149</v>
      </c>
      <c r="AU374" s="19" t="s">
        <v>86</v>
      </c>
    </row>
    <row r="375" s="14" customFormat="1">
      <c r="A375" s="14"/>
      <c r="B375" s="235"/>
      <c r="C375" s="236"/>
      <c r="D375" s="226" t="s">
        <v>151</v>
      </c>
      <c r="E375" s="237" t="s">
        <v>19</v>
      </c>
      <c r="F375" s="238" t="s">
        <v>592</v>
      </c>
      <c r="G375" s="236"/>
      <c r="H375" s="239">
        <v>322.875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151</v>
      </c>
      <c r="AU375" s="245" t="s">
        <v>86</v>
      </c>
      <c r="AV375" s="14" t="s">
        <v>86</v>
      </c>
      <c r="AW375" s="14" t="s">
        <v>37</v>
      </c>
      <c r="AX375" s="14" t="s">
        <v>84</v>
      </c>
      <c r="AY375" s="245" t="s">
        <v>140</v>
      </c>
    </row>
    <row r="376" s="12" customFormat="1" ht="22.8" customHeight="1">
      <c r="A376" s="12"/>
      <c r="B376" s="190"/>
      <c r="C376" s="191"/>
      <c r="D376" s="192" t="s">
        <v>75</v>
      </c>
      <c r="E376" s="204" t="s">
        <v>633</v>
      </c>
      <c r="F376" s="204" t="s">
        <v>634</v>
      </c>
      <c r="G376" s="191"/>
      <c r="H376" s="191"/>
      <c r="I376" s="194"/>
      <c r="J376" s="205">
        <f>BK376</f>
        <v>0</v>
      </c>
      <c r="K376" s="191"/>
      <c r="L376" s="196"/>
      <c r="M376" s="197"/>
      <c r="N376" s="198"/>
      <c r="O376" s="198"/>
      <c r="P376" s="199">
        <f>SUM(P377:P378)</f>
        <v>0</v>
      </c>
      <c r="Q376" s="198"/>
      <c r="R376" s="199">
        <f>SUM(R377:R378)</f>
        <v>0</v>
      </c>
      <c r="S376" s="198"/>
      <c r="T376" s="200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1" t="s">
        <v>84</v>
      </c>
      <c r="AT376" s="202" t="s">
        <v>75</v>
      </c>
      <c r="AU376" s="202" t="s">
        <v>84</v>
      </c>
      <c r="AY376" s="201" t="s">
        <v>140</v>
      </c>
      <c r="BK376" s="203">
        <f>SUM(BK377:BK378)</f>
        <v>0</v>
      </c>
    </row>
    <row r="377" s="2" customFormat="1" ht="16.5" customHeight="1">
      <c r="A377" s="40"/>
      <c r="B377" s="41"/>
      <c r="C377" s="206" t="s">
        <v>635</v>
      </c>
      <c r="D377" s="206" t="s">
        <v>142</v>
      </c>
      <c r="E377" s="207" t="s">
        <v>636</v>
      </c>
      <c r="F377" s="208" t="s">
        <v>637</v>
      </c>
      <c r="G377" s="209" t="s">
        <v>216</v>
      </c>
      <c r="H377" s="210">
        <v>104.372</v>
      </c>
      <c r="I377" s="211"/>
      <c r="J377" s="212">
        <f>ROUND(I377*H377,2)</f>
        <v>0</v>
      </c>
      <c r="K377" s="208" t="s">
        <v>146</v>
      </c>
      <c r="L377" s="46"/>
      <c r="M377" s="213" t="s">
        <v>19</v>
      </c>
      <c r="N377" s="214" t="s">
        <v>47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147</v>
      </c>
      <c r="AT377" s="217" t="s">
        <v>142</v>
      </c>
      <c r="AU377" s="217" t="s">
        <v>86</v>
      </c>
      <c r="AY377" s="19" t="s">
        <v>140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84</v>
      </c>
      <c r="BK377" s="218">
        <f>ROUND(I377*H377,2)</f>
        <v>0</v>
      </c>
      <c r="BL377" s="19" t="s">
        <v>147</v>
      </c>
      <c r="BM377" s="217" t="s">
        <v>638</v>
      </c>
    </row>
    <row r="378" s="2" customFormat="1">
      <c r="A378" s="40"/>
      <c r="B378" s="41"/>
      <c r="C378" s="42"/>
      <c r="D378" s="219" t="s">
        <v>149</v>
      </c>
      <c r="E378" s="42"/>
      <c r="F378" s="220" t="s">
        <v>639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149</v>
      </c>
      <c r="AU378" s="19" t="s">
        <v>86</v>
      </c>
    </row>
    <row r="379" s="12" customFormat="1" ht="25.92" customHeight="1">
      <c r="A379" s="12"/>
      <c r="B379" s="190"/>
      <c r="C379" s="191"/>
      <c r="D379" s="192" t="s">
        <v>75</v>
      </c>
      <c r="E379" s="193" t="s">
        <v>640</v>
      </c>
      <c r="F379" s="193" t="s">
        <v>641</v>
      </c>
      <c r="G379" s="191"/>
      <c r="H379" s="191"/>
      <c r="I379" s="194"/>
      <c r="J379" s="195">
        <f>BK379</f>
        <v>0</v>
      </c>
      <c r="K379" s="191"/>
      <c r="L379" s="196"/>
      <c r="M379" s="197"/>
      <c r="N379" s="198"/>
      <c r="O379" s="198"/>
      <c r="P379" s="199">
        <f>P380+P395</f>
        <v>0</v>
      </c>
      <c r="Q379" s="198"/>
      <c r="R379" s="199">
        <f>R380+R395</f>
        <v>4.7670067999999999</v>
      </c>
      <c r="S379" s="198"/>
      <c r="T379" s="200">
        <f>T380+T395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1" t="s">
        <v>86</v>
      </c>
      <c r="AT379" s="202" t="s">
        <v>75</v>
      </c>
      <c r="AU379" s="202" t="s">
        <v>76</v>
      </c>
      <c r="AY379" s="201" t="s">
        <v>140</v>
      </c>
      <c r="BK379" s="203">
        <f>BK380+BK395</f>
        <v>0</v>
      </c>
    </row>
    <row r="380" s="12" customFormat="1" ht="22.8" customHeight="1">
      <c r="A380" s="12"/>
      <c r="B380" s="190"/>
      <c r="C380" s="191"/>
      <c r="D380" s="192" t="s">
        <v>75</v>
      </c>
      <c r="E380" s="204" t="s">
        <v>642</v>
      </c>
      <c r="F380" s="204" t="s">
        <v>643</v>
      </c>
      <c r="G380" s="191"/>
      <c r="H380" s="191"/>
      <c r="I380" s="194"/>
      <c r="J380" s="205">
        <f>BK380</f>
        <v>0</v>
      </c>
      <c r="K380" s="191"/>
      <c r="L380" s="196"/>
      <c r="M380" s="197"/>
      <c r="N380" s="198"/>
      <c r="O380" s="198"/>
      <c r="P380" s="199">
        <f>SUM(P381:P394)</f>
        <v>0</v>
      </c>
      <c r="Q380" s="198"/>
      <c r="R380" s="199">
        <f>SUM(R381:R394)</f>
        <v>0.185</v>
      </c>
      <c r="S380" s="198"/>
      <c r="T380" s="200">
        <f>SUM(T381:T394)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1" t="s">
        <v>86</v>
      </c>
      <c r="AT380" s="202" t="s">
        <v>75</v>
      </c>
      <c r="AU380" s="202" t="s">
        <v>84</v>
      </c>
      <c r="AY380" s="201" t="s">
        <v>140</v>
      </c>
      <c r="BK380" s="203">
        <f>SUM(BK381:BK394)</f>
        <v>0</v>
      </c>
    </row>
    <row r="381" s="2" customFormat="1" ht="21.75" customHeight="1">
      <c r="A381" s="40"/>
      <c r="B381" s="41"/>
      <c r="C381" s="206" t="s">
        <v>644</v>
      </c>
      <c r="D381" s="206" t="s">
        <v>142</v>
      </c>
      <c r="E381" s="207" t="s">
        <v>645</v>
      </c>
      <c r="F381" s="208" t="s">
        <v>646</v>
      </c>
      <c r="G381" s="209" t="s">
        <v>145</v>
      </c>
      <c r="H381" s="210">
        <v>159.59999999999999</v>
      </c>
      <c r="I381" s="211"/>
      <c r="J381" s="212">
        <f>ROUND(I381*H381,2)</f>
        <v>0</v>
      </c>
      <c r="K381" s="208" t="s">
        <v>146</v>
      </c>
      <c r="L381" s="46"/>
      <c r="M381" s="213" t="s">
        <v>19</v>
      </c>
      <c r="N381" s="214" t="s">
        <v>47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243</v>
      </c>
      <c r="AT381" s="217" t="s">
        <v>142</v>
      </c>
      <c r="AU381" s="217" t="s">
        <v>86</v>
      </c>
      <c r="AY381" s="19" t="s">
        <v>140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84</v>
      </c>
      <c r="BK381" s="218">
        <f>ROUND(I381*H381,2)</f>
        <v>0</v>
      </c>
      <c r="BL381" s="19" t="s">
        <v>243</v>
      </c>
      <c r="BM381" s="217" t="s">
        <v>647</v>
      </c>
    </row>
    <row r="382" s="2" customFormat="1">
      <c r="A382" s="40"/>
      <c r="B382" s="41"/>
      <c r="C382" s="42"/>
      <c r="D382" s="219" t="s">
        <v>149</v>
      </c>
      <c r="E382" s="42"/>
      <c r="F382" s="220" t="s">
        <v>648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149</v>
      </c>
      <c r="AU382" s="19" t="s">
        <v>86</v>
      </c>
    </row>
    <row r="383" s="2" customFormat="1">
      <c r="A383" s="40"/>
      <c r="B383" s="41"/>
      <c r="C383" s="42"/>
      <c r="D383" s="226" t="s">
        <v>293</v>
      </c>
      <c r="E383" s="42"/>
      <c r="F383" s="267" t="s">
        <v>649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293</v>
      </c>
      <c r="AU383" s="19" t="s">
        <v>86</v>
      </c>
    </row>
    <row r="384" s="14" customFormat="1">
      <c r="A384" s="14"/>
      <c r="B384" s="235"/>
      <c r="C384" s="236"/>
      <c r="D384" s="226" t="s">
        <v>151</v>
      </c>
      <c r="E384" s="237" t="s">
        <v>19</v>
      </c>
      <c r="F384" s="238" t="s">
        <v>650</v>
      </c>
      <c r="G384" s="236"/>
      <c r="H384" s="239">
        <v>159.59999999999999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151</v>
      </c>
      <c r="AU384" s="245" t="s">
        <v>86</v>
      </c>
      <c r="AV384" s="14" t="s">
        <v>86</v>
      </c>
      <c r="AW384" s="14" t="s">
        <v>37</v>
      </c>
      <c r="AX384" s="14" t="s">
        <v>76</v>
      </c>
      <c r="AY384" s="245" t="s">
        <v>140</v>
      </c>
    </row>
    <row r="385" s="15" customFormat="1">
      <c r="A385" s="15"/>
      <c r="B385" s="246"/>
      <c r="C385" s="247"/>
      <c r="D385" s="226" t="s">
        <v>151</v>
      </c>
      <c r="E385" s="248" t="s">
        <v>19</v>
      </c>
      <c r="F385" s="249" t="s">
        <v>154</v>
      </c>
      <c r="G385" s="247"/>
      <c r="H385" s="250">
        <v>159.59999999999999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151</v>
      </c>
      <c r="AU385" s="256" t="s">
        <v>86</v>
      </c>
      <c r="AV385" s="15" t="s">
        <v>147</v>
      </c>
      <c r="AW385" s="15" t="s">
        <v>37</v>
      </c>
      <c r="AX385" s="15" t="s">
        <v>84</v>
      </c>
      <c r="AY385" s="256" t="s">
        <v>140</v>
      </c>
    </row>
    <row r="386" s="2" customFormat="1" ht="16.5" customHeight="1">
      <c r="A386" s="40"/>
      <c r="B386" s="41"/>
      <c r="C386" s="257" t="s">
        <v>651</v>
      </c>
      <c r="D386" s="257" t="s">
        <v>230</v>
      </c>
      <c r="E386" s="258" t="s">
        <v>652</v>
      </c>
      <c r="F386" s="259" t="s">
        <v>653</v>
      </c>
      <c r="G386" s="260" t="s">
        <v>216</v>
      </c>
      <c r="H386" s="261">
        <v>0.053999999999999999</v>
      </c>
      <c r="I386" s="262"/>
      <c r="J386" s="263">
        <f>ROUND(I386*H386,2)</f>
        <v>0</v>
      </c>
      <c r="K386" s="259" t="s">
        <v>146</v>
      </c>
      <c r="L386" s="264"/>
      <c r="M386" s="265" t="s">
        <v>19</v>
      </c>
      <c r="N386" s="266" t="s">
        <v>47</v>
      </c>
      <c r="O386" s="86"/>
      <c r="P386" s="215">
        <f>O386*H386</f>
        <v>0</v>
      </c>
      <c r="Q386" s="215">
        <v>1</v>
      </c>
      <c r="R386" s="215">
        <f>Q386*H386</f>
        <v>0.053999999999999999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345</v>
      </c>
      <c r="AT386" s="217" t="s">
        <v>230</v>
      </c>
      <c r="AU386" s="217" t="s">
        <v>86</v>
      </c>
      <c r="AY386" s="19" t="s">
        <v>140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84</v>
      </c>
      <c r="BK386" s="218">
        <f>ROUND(I386*H386,2)</f>
        <v>0</v>
      </c>
      <c r="BL386" s="19" t="s">
        <v>243</v>
      </c>
      <c r="BM386" s="217" t="s">
        <v>654</v>
      </c>
    </row>
    <row r="387" s="14" customFormat="1">
      <c r="A387" s="14"/>
      <c r="B387" s="235"/>
      <c r="C387" s="236"/>
      <c r="D387" s="226" t="s">
        <v>151</v>
      </c>
      <c r="E387" s="236"/>
      <c r="F387" s="238" t="s">
        <v>655</v>
      </c>
      <c r="G387" s="236"/>
      <c r="H387" s="239">
        <v>0.053999999999999999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151</v>
      </c>
      <c r="AU387" s="245" t="s">
        <v>86</v>
      </c>
      <c r="AV387" s="14" t="s">
        <v>86</v>
      </c>
      <c r="AW387" s="14" t="s">
        <v>4</v>
      </c>
      <c r="AX387" s="14" t="s">
        <v>84</v>
      </c>
      <c r="AY387" s="245" t="s">
        <v>140</v>
      </c>
    </row>
    <row r="388" s="2" customFormat="1" ht="21.75" customHeight="1">
      <c r="A388" s="40"/>
      <c r="B388" s="41"/>
      <c r="C388" s="206" t="s">
        <v>656</v>
      </c>
      <c r="D388" s="206" t="s">
        <v>142</v>
      </c>
      <c r="E388" s="207" t="s">
        <v>657</v>
      </c>
      <c r="F388" s="208" t="s">
        <v>658</v>
      </c>
      <c r="G388" s="209" t="s">
        <v>145</v>
      </c>
      <c r="H388" s="210">
        <v>319.19999999999999</v>
      </c>
      <c r="I388" s="211"/>
      <c r="J388" s="212">
        <f>ROUND(I388*H388,2)</f>
        <v>0</v>
      </c>
      <c r="K388" s="208" t="s">
        <v>146</v>
      </c>
      <c r="L388" s="46"/>
      <c r="M388" s="213" t="s">
        <v>19</v>
      </c>
      <c r="N388" s="214" t="s">
        <v>47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243</v>
      </c>
      <c r="AT388" s="217" t="s">
        <v>142</v>
      </c>
      <c r="AU388" s="217" t="s">
        <v>86</v>
      </c>
      <c r="AY388" s="19" t="s">
        <v>140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84</v>
      </c>
      <c r="BK388" s="218">
        <f>ROUND(I388*H388,2)</f>
        <v>0</v>
      </c>
      <c r="BL388" s="19" t="s">
        <v>243</v>
      </c>
      <c r="BM388" s="217" t="s">
        <v>659</v>
      </c>
    </row>
    <row r="389" s="2" customFormat="1">
      <c r="A389" s="40"/>
      <c r="B389" s="41"/>
      <c r="C389" s="42"/>
      <c r="D389" s="219" t="s">
        <v>149</v>
      </c>
      <c r="E389" s="42"/>
      <c r="F389" s="220" t="s">
        <v>660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149</v>
      </c>
      <c r="AU389" s="19" t="s">
        <v>86</v>
      </c>
    </row>
    <row r="390" s="14" customFormat="1">
      <c r="A390" s="14"/>
      <c r="B390" s="235"/>
      <c r="C390" s="236"/>
      <c r="D390" s="226" t="s">
        <v>151</v>
      </c>
      <c r="E390" s="237" t="s">
        <v>19</v>
      </c>
      <c r="F390" s="238" t="s">
        <v>661</v>
      </c>
      <c r="G390" s="236"/>
      <c r="H390" s="239">
        <v>319.19999999999999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151</v>
      </c>
      <c r="AU390" s="245" t="s">
        <v>86</v>
      </c>
      <c r="AV390" s="14" t="s">
        <v>86</v>
      </c>
      <c r="AW390" s="14" t="s">
        <v>37</v>
      </c>
      <c r="AX390" s="14" t="s">
        <v>84</v>
      </c>
      <c r="AY390" s="245" t="s">
        <v>140</v>
      </c>
    </row>
    <row r="391" s="2" customFormat="1" ht="16.5" customHeight="1">
      <c r="A391" s="40"/>
      <c r="B391" s="41"/>
      <c r="C391" s="257" t="s">
        <v>662</v>
      </c>
      <c r="D391" s="257" t="s">
        <v>230</v>
      </c>
      <c r="E391" s="258" t="s">
        <v>663</v>
      </c>
      <c r="F391" s="259" t="s">
        <v>664</v>
      </c>
      <c r="G391" s="260" t="s">
        <v>216</v>
      </c>
      <c r="H391" s="261">
        <v>0.13100000000000001</v>
      </c>
      <c r="I391" s="262"/>
      <c r="J391" s="263">
        <f>ROUND(I391*H391,2)</f>
        <v>0</v>
      </c>
      <c r="K391" s="259" t="s">
        <v>146</v>
      </c>
      <c r="L391" s="264"/>
      <c r="M391" s="265" t="s">
        <v>19</v>
      </c>
      <c r="N391" s="266" t="s">
        <v>47</v>
      </c>
      <c r="O391" s="86"/>
      <c r="P391" s="215">
        <f>O391*H391</f>
        <v>0</v>
      </c>
      <c r="Q391" s="215">
        <v>1</v>
      </c>
      <c r="R391" s="215">
        <f>Q391*H391</f>
        <v>0.13100000000000001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345</v>
      </c>
      <c r="AT391" s="217" t="s">
        <v>230</v>
      </c>
      <c r="AU391" s="217" t="s">
        <v>86</v>
      </c>
      <c r="AY391" s="19" t="s">
        <v>140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84</v>
      </c>
      <c r="BK391" s="218">
        <f>ROUND(I391*H391,2)</f>
        <v>0</v>
      </c>
      <c r="BL391" s="19" t="s">
        <v>243</v>
      </c>
      <c r="BM391" s="217" t="s">
        <v>665</v>
      </c>
    </row>
    <row r="392" s="14" customFormat="1">
      <c r="A392" s="14"/>
      <c r="B392" s="235"/>
      <c r="C392" s="236"/>
      <c r="D392" s="226" t="s">
        <v>151</v>
      </c>
      <c r="E392" s="236"/>
      <c r="F392" s="238" t="s">
        <v>666</v>
      </c>
      <c r="G392" s="236"/>
      <c r="H392" s="239">
        <v>0.13100000000000001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151</v>
      </c>
      <c r="AU392" s="245" t="s">
        <v>86</v>
      </c>
      <c r="AV392" s="14" t="s">
        <v>86</v>
      </c>
      <c r="AW392" s="14" t="s">
        <v>4</v>
      </c>
      <c r="AX392" s="14" t="s">
        <v>84</v>
      </c>
      <c r="AY392" s="245" t="s">
        <v>140</v>
      </c>
    </row>
    <row r="393" s="2" customFormat="1" ht="33" customHeight="1">
      <c r="A393" s="40"/>
      <c r="B393" s="41"/>
      <c r="C393" s="206" t="s">
        <v>667</v>
      </c>
      <c r="D393" s="206" t="s">
        <v>142</v>
      </c>
      <c r="E393" s="207" t="s">
        <v>668</v>
      </c>
      <c r="F393" s="208" t="s">
        <v>669</v>
      </c>
      <c r="G393" s="209" t="s">
        <v>216</v>
      </c>
      <c r="H393" s="210">
        <v>0.185</v>
      </c>
      <c r="I393" s="211"/>
      <c r="J393" s="212">
        <f>ROUND(I393*H393,2)</f>
        <v>0</v>
      </c>
      <c r="K393" s="208" t="s">
        <v>146</v>
      </c>
      <c r="L393" s="46"/>
      <c r="M393" s="213" t="s">
        <v>19</v>
      </c>
      <c r="N393" s="214" t="s">
        <v>47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243</v>
      </c>
      <c r="AT393" s="217" t="s">
        <v>142</v>
      </c>
      <c r="AU393" s="217" t="s">
        <v>86</v>
      </c>
      <c r="AY393" s="19" t="s">
        <v>140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84</v>
      </c>
      <c r="BK393" s="218">
        <f>ROUND(I393*H393,2)</f>
        <v>0</v>
      </c>
      <c r="BL393" s="19" t="s">
        <v>243</v>
      </c>
      <c r="BM393" s="217" t="s">
        <v>670</v>
      </c>
    </row>
    <row r="394" s="2" customFormat="1">
      <c r="A394" s="40"/>
      <c r="B394" s="41"/>
      <c r="C394" s="42"/>
      <c r="D394" s="219" t="s">
        <v>149</v>
      </c>
      <c r="E394" s="42"/>
      <c r="F394" s="220" t="s">
        <v>671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149</v>
      </c>
      <c r="AU394" s="19" t="s">
        <v>86</v>
      </c>
    </row>
    <row r="395" s="12" customFormat="1" ht="22.8" customHeight="1">
      <c r="A395" s="12"/>
      <c r="B395" s="190"/>
      <c r="C395" s="191"/>
      <c r="D395" s="192" t="s">
        <v>75</v>
      </c>
      <c r="E395" s="204" t="s">
        <v>672</v>
      </c>
      <c r="F395" s="204" t="s">
        <v>673</v>
      </c>
      <c r="G395" s="191"/>
      <c r="H395" s="191"/>
      <c r="I395" s="194"/>
      <c r="J395" s="205">
        <f>BK395</f>
        <v>0</v>
      </c>
      <c r="K395" s="191"/>
      <c r="L395" s="196"/>
      <c r="M395" s="197"/>
      <c r="N395" s="198"/>
      <c r="O395" s="198"/>
      <c r="P395" s="199">
        <f>SUM(P396:P402)</f>
        <v>0</v>
      </c>
      <c r="Q395" s="198"/>
      <c r="R395" s="199">
        <f>SUM(R396:R402)</f>
        <v>4.5820068000000003</v>
      </c>
      <c r="S395" s="198"/>
      <c r="T395" s="200">
        <f>SUM(T396:T402)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1" t="s">
        <v>86</v>
      </c>
      <c r="AT395" s="202" t="s">
        <v>75</v>
      </c>
      <c r="AU395" s="202" t="s">
        <v>84</v>
      </c>
      <c r="AY395" s="201" t="s">
        <v>140</v>
      </c>
      <c r="BK395" s="203">
        <f>SUM(BK396:BK402)</f>
        <v>0</v>
      </c>
    </row>
    <row r="396" s="2" customFormat="1" ht="24.15" customHeight="1">
      <c r="A396" s="40"/>
      <c r="B396" s="41"/>
      <c r="C396" s="206" t="s">
        <v>674</v>
      </c>
      <c r="D396" s="206" t="s">
        <v>142</v>
      </c>
      <c r="E396" s="207" t="s">
        <v>675</v>
      </c>
      <c r="F396" s="208" t="s">
        <v>676</v>
      </c>
      <c r="G396" s="209" t="s">
        <v>145</v>
      </c>
      <c r="H396" s="210">
        <v>40.32</v>
      </c>
      <c r="I396" s="211"/>
      <c r="J396" s="212">
        <f>ROUND(I396*H396,2)</f>
        <v>0</v>
      </c>
      <c r="K396" s="208" t="s">
        <v>19</v>
      </c>
      <c r="L396" s="46"/>
      <c r="M396" s="213" t="s">
        <v>19</v>
      </c>
      <c r="N396" s="214" t="s">
        <v>47</v>
      </c>
      <c r="O396" s="86"/>
      <c r="P396" s="215">
        <f>O396*H396</f>
        <v>0</v>
      </c>
      <c r="Q396" s="215">
        <v>0.00024000000000000001</v>
      </c>
      <c r="R396" s="215">
        <f>Q396*H396</f>
        <v>0.009676800000000001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243</v>
      </c>
      <c r="AT396" s="217" t="s">
        <v>142</v>
      </c>
      <c r="AU396" s="217" t="s">
        <v>86</v>
      </c>
      <c r="AY396" s="19" t="s">
        <v>140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84</v>
      </c>
      <c r="BK396" s="218">
        <f>ROUND(I396*H396,2)</f>
        <v>0</v>
      </c>
      <c r="BL396" s="19" t="s">
        <v>243</v>
      </c>
      <c r="BM396" s="217" t="s">
        <v>677</v>
      </c>
    </row>
    <row r="397" s="13" customFormat="1">
      <c r="A397" s="13"/>
      <c r="B397" s="224"/>
      <c r="C397" s="225"/>
      <c r="D397" s="226" t="s">
        <v>151</v>
      </c>
      <c r="E397" s="227" t="s">
        <v>19</v>
      </c>
      <c r="F397" s="228" t="s">
        <v>678</v>
      </c>
      <c r="G397" s="225"/>
      <c r="H397" s="227" t="s">
        <v>19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151</v>
      </c>
      <c r="AU397" s="234" t="s">
        <v>86</v>
      </c>
      <c r="AV397" s="13" t="s">
        <v>84</v>
      </c>
      <c r="AW397" s="13" t="s">
        <v>37</v>
      </c>
      <c r="AX397" s="13" t="s">
        <v>76</v>
      </c>
      <c r="AY397" s="234" t="s">
        <v>140</v>
      </c>
    </row>
    <row r="398" s="14" customFormat="1">
      <c r="A398" s="14"/>
      <c r="B398" s="235"/>
      <c r="C398" s="236"/>
      <c r="D398" s="226" t="s">
        <v>151</v>
      </c>
      <c r="E398" s="237" t="s">
        <v>19</v>
      </c>
      <c r="F398" s="238" t="s">
        <v>679</v>
      </c>
      <c r="G398" s="236"/>
      <c r="H398" s="239">
        <v>40.32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151</v>
      </c>
      <c r="AU398" s="245" t="s">
        <v>86</v>
      </c>
      <c r="AV398" s="14" t="s">
        <v>86</v>
      </c>
      <c r="AW398" s="14" t="s">
        <v>37</v>
      </c>
      <c r="AX398" s="14" t="s">
        <v>84</v>
      </c>
      <c r="AY398" s="245" t="s">
        <v>140</v>
      </c>
    </row>
    <row r="399" s="2" customFormat="1" ht="16.5" customHeight="1">
      <c r="A399" s="40"/>
      <c r="B399" s="41"/>
      <c r="C399" s="257" t="s">
        <v>680</v>
      </c>
      <c r="D399" s="257" t="s">
        <v>230</v>
      </c>
      <c r="E399" s="258" t="s">
        <v>681</v>
      </c>
      <c r="F399" s="259" t="s">
        <v>682</v>
      </c>
      <c r="G399" s="260" t="s">
        <v>145</v>
      </c>
      <c r="H399" s="261">
        <v>43.545999999999999</v>
      </c>
      <c r="I399" s="262"/>
      <c r="J399" s="263">
        <f>ROUND(I399*H399,2)</f>
        <v>0</v>
      </c>
      <c r="K399" s="259" t="s">
        <v>19</v>
      </c>
      <c r="L399" s="264"/>
      <c r="M399" s="265" t="s">
        <v>19</v>
      </c>
      <c r="N399" s="266" t="s">
        <v>47</v>
      </c>
      <c r="O399" s="86"/>
      <c r="P399" s="215">
        <f>O399*H399</f>
        <v>0</v>
      </c>
      <c r="Q399" s="215">
        <v>0.105</v>
      </c>
      <c r="R399" s="215">
        <f>Q399*H399</f>
        <v>4.57233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345</v>
      </c>
      <c r="AT399" s="217" t="s">
        <v>230</v>
      </c>
      <c r="AU399" s="217" t="s">
        <v>86</v>
      </c>
      <c r="AY399" s="19" t="s">
        <v>140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84</v>
      </c>
      <c r="BK399" s="218">
        <f>ROUND(I399*H399,2)</f>
        <v>0</v>
      </c>
      <c r="BL399" s="19" t="s">
        <v>243</v>
      </c>
      <c r="BM399" s="217" t="s">
        <v>683</v>
      </c>
    </row>
    <row r="400" s="14" customFormat="1">
      <c r="A400" s="14"/>
      <c r="B400" s="235"/>
      <c r="C400" s="236"/>
      <c r="D400" s="226" t="s">
        <v>151</v>
      </c>
      <c r="E400" s="236"/>
      <c r="F400" s="238" t="s">
        <v>684</v>
      </c>
      <c r="G400" s="236"/>
      <c r="H400" s="239">
        <v>43.545999999999999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151</v>
      </c>
      <c r="AU400" s="245" t="s">
        <v>86</v>
      </c>
      <c r="AV400" s="14" t="s">
        <v>86</v>
      </c>
      <c r="AW400" s="14" t="s">
        <v>4</v>
      </c>
      <c r="AX400" s="14" t="s">
        <v>84</v>
      </c>
      <c r="AY400" s="245" t="s">
        <v>140</v>
      </c>
    </row>
    <row r="401" s="2" customFormat="1" ht="33" customHeight="1">
      <c r="A401" s="40"/>
      <c r="B401" s="41"/>
      <c r="C401" s="206" t="s">
        <v>685</v>
      </c>
      <c r="D401" s="206" t="s">
        <v>142</v>
      </c>
      <c r="E401" s="207" t="s">
        <v>686</v>
      </c>
      <c r="F401" s="208" t="s">
        <v>687</v>
      </c>
      <c r="G401" s="209" t="s">
        <v>216</v>
      </c>
      <c r="H401" s="210">
        <v>4.5819999999999999</v>
      </c>
      <c r="I401" s="211"/>
      <c r="J401" s="212">
        <f>ROUND(I401*H401,2)</f>
        <v>0</v>
      </c>
      <c r="K401" s="208" t="s">
        <v>146</v>
      </c>
      <c r="L401" s="46"/>
      <c r="M401" s="213" t="s">
        <v>19</v>
      </c>
      <c r="N401" s="214" t="s">
        <v>47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243</v>
      </c>
      <c r="AT401" s="217" t="s">
        <v>142</v>
      </c>
      <c r="AU401" s="217" t="s">
        <v>86</v>
      </c>
      <c r="AY401" s="19" t="s">
        <v>140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84</v>
      </c>
      <c r="BK401" s="218">
        <f>ROUND(I401*H401,2)</f>
        <v>0</v>
      </c>
      <c r="BL401" s="19" t="s">
        <v>243</v>
      </c>
      <c r="BM401" s="217" t="s">
        <v>688</v>
      </c>
    </row>
    <row r="402" s="2" customFormat="1">
      <c r="A402" s="40"/>
      <c r="B402" s="41"/>
      <c r="C402" s="42"/>
      <c r="D402" s="219" t="s">
        <v>149</v>
      </c>
      <c r="E402" s="42"/>
      <c r="F402" s="220" t="s">
        <v>689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149</v>
      </c>
      <c r="AU402" s="19" t="s">
        <v>86</v>
      </c>
    </row>
    <row r="403" s="12" customFormat="1" ht="25.92" customHeight="1">
      <c r="A403" s="12"/>
      <c r="B403" s="190"/>
      <c r="C403" s="191"/>
      <c r="D403" s="192" t="s">
        <v>75</v>
      </c>
      <c r="E403" s="193" t="s">
        <v>230</v>
      </c>
      <c r="F403" s="193" t="s">
        <v>690</v>
      </c>
      <c r="G403" s="191"/>
      <c r="H403" s="191"/>
      <c r="I403" s="194"/>
      <c r="J403" s="195">
        <f>BK403</f>
        <v>0</v>
      </c>
      <c r="K403" s="191"/>
      <c r="L403" s="196"/>
      <c r="M403" s="197"/>
      <c r="N403" s="198"/>
      <c r="O403" s="198"/>
      <c r="P403" s="199">
        <f>P404</f>
        <v>0</v>
      </c>
      <c r="Q403" s="198"/>
      <c r="R403" s="199">
        <f>R404</f>
        <v>0</v>
      </c>
      <c r="S403" s="198"/>
      <c r="T403" s="200">
        <f>T404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1" t="s">
        <v>160</v>
      </c>
      <c r="AT403" s="202" t="s">
        <v>75</v>
      </c>
      <c r="AU403" s="202" t="s">
        <v>76</v>
      </c>
      <c r="AY403" s="201" t="s">
        <v>140</v>
      </c>
      <c r="BK403" s="203">
        <f>BK404</f>
        <v>0</v>
      </c>
    </row>
    <row r="404" s="12" customFormat="1" ht="22.8" customHeight="1">
      <c r="A404" s="12"/>
      <c r="B404" s="190"/>
      <c r="C404" s="191"/>
      <c r="D404" s="192" t="s">
        <v>75</v>
      </c>
      <c r="E404" s="204" t="s">
        <v>691</v>
      </c>
      <c r="F404" s="204" t="s">
        <v>692</v>
      </c>
      <c r="G404" s="191"/>
      <c r="H404" s="191"/>
      <c r="I404" s="194"/>
      <c r="J404" s="205">
        <f>BK404</f>
        <v>0</v>
      </c>
      <c r="K404" s="191"/>
      <c r="L404" s="196"/>
      <c r="M404" s="197"/>
      <c r="N404" s="198"/>
      <c r="O404" s="198"/>
      <c r="P404" s="199">
        <f>SUM(P405:P408)</f>
        <v>0</v>
      </c>
      <c r="Q404" s="198"/>
      <c r="R404" s="199">
        <f>SUM(R405:R408)</f>
        <v>0</v>
      </c>
      <c r="S404" s="198"/>
      <c r="T404" s="200">
        <f>SUM(T405:T408)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1" t="s">
        <v>160</v>
      </c>
      <c r="AT404" s="202" t="s">
        <v>75</v>
      </c>
      <c r="AU404" s="202" t="s">
        <v>84</v>
      </c>
      <c r="AY404" s="201" t="s">
        <v>140</v>
      </c>
      <c r="BK404" s="203">
        <f>SUM(BK405:BK408)</f>
        <v>0</v>
      </c>
    </row>
    <row r="405" s="2" customFormat="1" ht="24.15" customHeight="1">
      <c r="A405" s="40"/>
      <c r="B405" s="41"/>
      <c r="C405" s="206" t="s">
        <v>693</v>
      </c>
      <c r="D405" s="206" t="s">
        <v>142</v>
      </c>
      <c r="E405" s="207" t="s">
        <v>694</v>
      </c>
      <c r="F405" s="208" t="s">
        <v>695</v>
      </c>
      <c r="G405" s="209" t="s">
        <v>418</v>
      </c>
      <c r="H405" s="210">
        <v>1</v>
      </c>
      <c r="I405" s="211"/>
      <c r="J405" s="212">
        <f>ROUND(I405*H405,2)</f>
        <v>0</v>
      </c>
      <c r="K405" s="208" t="s">
        <v>19</v>
      </c>
      <c r="L405" s="46"/>
      <c r="M405" s="213" t="s">
        <v>19</v>
      </c>
      <c r="N405" s="214" t="s">
        <v>47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539</v>
      </c>
      <c r="AT405" s="217" t="s">
        <v>142</v>
      </c>
      <c r="AU405" s="217" t="s">
        <v>86</v>
      </c>
      <c r="AY405" s="19" t="s">
        <v>140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84</v>
      </c>
      <c r="BK405" s="218">
        <f>ROUND(I405*H405,2)</f>
        <v>0</v>
      </c>
      <c r="BL405" s="19" t="s">
        <v>539</v>
      </c>
      <c r="BM405" s="217" t="s">
        <v>696</v>
      </c>
    </row>
    <row r="406" s="2" customFormat="1">
      <c r="A406" s="40"/>
      <c r="B406" s="41"/>
      <c r="C406" s="42"/>
      <c r="D406" s="226" t="s">
        <v>293</v>
      </c>
      <c r="E406" s="42"/>
      <c r="F406" s="267" t="s">
        <v>697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293</v>
      </c>
      <c r="AU406" s="19" t="s">
        <v>86</v>
      </c>
    </row>
    <row r="407" s="2" customFormat="1" ht="24.15" customHeight="1">
      <c r="A407" s="40"/>
      <c r="B407" s="41"/>
      <c r="C407" s="206" t="s">
        <v>698</v>
      </c>
      <c r="D407" s="206" t="s">
        <v>142</v>
      </c>
      <c r="E407" s="207" t="s">
        <v>699</v>
      </c>
      <c r="F407" s="208" t="s">
        <v>700</v>
      </c>
      <c r="G407" s="209" t="s">
        <v>418</v>
      </c>
      <c r="H407" s="210">
        <v>1</v>
      </c>
      <c r="I407" s="211"/>
      <c r="J407" s="212">
        <f>ROUND(I407*H407,2)</f>
        <v>0</v>
      </c>
      <c r="K407" s="208" t="s">
        <v>19</v>
      </c>
      <c r="L407" s="46"/>
      <c r="M407" s="213" t="s">
        <v>19</v>
      </c>
      <c r="N407" s="214" t="s">
        <v>47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539</v>
      </c>
      <c r="AT407" s="217" t="s">
        <v>142</v>
      </c>
      <c r="AU407" s="217" t="s">
        <v>86</v>
      </c>
      <c r="AY407" s="19" t="s">
        <v>140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84</v>
      </c>
      <c r="BK407" s="218">
        <f>ROUND(I407*H407,2)</f>
        <v>0</v>
      </c>
      <c r="BL407" s="19" t="s">
        <v>539</v>
      </c>
      <c r="BM407" s="217" t="s">
        <v>701</v>
      </c>
    </row>
    <row r="408" s="2" customFormat="1" ht="16.5" customHeight="1">
      <c r="A408" s="40"/>
      <c r="B408" s="41"/>
      <c r="C408" s="206" t="s">
        <v>702</v>
      </c>
      <c r="D408" s="206" t="s">
        <v>142</v>
      </c>
      <c r="E408" s="207" t="s">
        <v>703</v>
      </c>
      <c r="F408" s="208" t="s">
        <v>704</v>
      </c>
      <c r="G408" s="209" t="s">
        <v>705</v>
      </c>
      <c r="H408" s="210">
        <v>90</v>
      </c>
      <c r="I408" s="211"/>
      <c r="J408" s="212">
        <f>ROUND(I408*H408,2)</f>
        <v>0</v>
      </c>
      <c r="K408" s="208" t="s">
        <v>19</v>
      </c>
      <c r="L408" s="46"/>
      <c r="M408" s="268" t="s">
        <v>19</v>
      </c>
      <c r="N408" s="269" t="s">
        <v>47</v>
      </c>
      <c r="O408" s="270"/>
      <c r="P408" s="271">
        <f>O408*H408</f>
        <v>0</v>
      </c>
      <c r="Q408" s="271">
        <v>0</v>
      </c>
      <c r="R408" s="271">
        <f>Q408*H408</f>
        <v>0</v>
      </c>
      <c r="S408" s="271">
        <v>0</v>
      </c>
      <c r="T408" s="272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539</v>
      </c>
      <c r="AT408" s="217" t="s">
        <v>142</v>
      </c>
      <c r="AU408" s="217" t="s">
        <v>86</v>
      </c>
      <c r="AY408" s="19" t="s">
        <v>140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84</v>
      </c>
      <c r="BK408" s="218">
        <f>ROUND(I408*H408,2)</f>
        <v>0</v>
      </c>
      <c r="BL408" s="19" t="s">
        <v>539</v>
      </c>
      <c r="BM408" s="217" t="s">
        <v>706</v>
      </c>
    </row>
    <row r="409" s="2" customFormat="1" ht="6.96" customHeight="1">
      <c r="A409" s="40"/>
      <c r="B409" s="61"/>
      <c r="C409" s="62"/>
      <c r="D409" s="62"/>
      <c r="E409" s="62"/>
      <c r="F409" s="62"/>
      <c r="G409" s="62"/>
      <c r="H409" s="62"/>
      <c r="I409" s="62"/>
      <c r="J409" s="62"/>
      <c r="K409" s="62"/>
      <c r="L409" s="46"/>
      <c r="M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</sheetData>
  <sheetProtection sheet="1" autoFilter="0" formatColumns="0" formatRows="0" objects="1" scenarios="1" spinCount="100000" saltValue="/F77f2yj+bpTwMpy/dyhu594GHMcKwwK79r5ctSNoL0+j6QExBEsDzZDuwfAxrwGXZtPq33Q0MgxrTAlzf17bw==" hashValue="qJJcIjrFhls4pfgH4/UIH7yoPHhnA1gFRJYgezWEuRfTYPg6TisSbNqlkD60ZSKLM87bYK7UVUeC9ffmmLgcWQ==" algorithmName="SHA-512" password="CC35"/>
  <autoFilter ref="C94:K408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2/113106171"/>
    <hyperlink ref="F104" r:id="rId2" display="https://podminky.urs.cz/item/CS_URS_2024_02/113107122"/>
    <hyperlink ref="F112" r:id="rId3" display="https://podminky.urs.cz/item/CS_URS_2024_02/119003223"/>
    <hyperlink ref="F114" r:id="rId4" display="https://podminky.urs.cz/item/CS_URS_2024_02/119003224"/>
    <hyperlink ref="F116" r:id="rId5" display="https://podminky.urs.cz/item/CS_URS_2024_02/119004111"/>
    <hyperlink ref="F119" r:id="rId6" display="https://podminky.urs.cz/item/CS_URS_2024_02/119004112"/>
    <hyperlink ref="F121" r:id="rId7" display="https://podminky.urs.cz/item/CS_URS_2024_02/131351104"/>
    <hyperlink ref="F124" r:id="rId8" display="https://podminky.urs.cz/item/CS_URS_2024_02/131351202"/>
    <hyperlink ref="F128" r:id="rId9" display="https://podminky.urs.cz/item/CS_URS_2024_02/151721111"/>
    <hyperlink ref="F132" r:id="rId10" display="https://podminky.urs.cz/item/CS_URS_2024_02/153116111"/>
    <hyperlink ref="F137" r:id="rId11" display="https://podminky.urs.cz/item/CS_URS_2024_02/153116112"/>
    <hyperlink ref="F145" r:id="rId12" display="https://podminky.urs.cz/item/CS_URS_2024_02/162751135"/>
    <hyperlink ref="F152" r:id="rId13" display="https://podminky.urs.cz/item/CS_URS_2024_02/167151112"/>
    <hyperlink ref="F155" r:id="rId14" display="https://podminky.urs.cz/item/CS_URS_2024_02/171152501"/>
    <hyperlink ref="F158" r:id="rId15" display="https://podminky.urs.cz/item/CS_URS_2024_02/171201231"/>
    <hyperlink ref="F161" r:id="rId16" display="https://podminky.urs.cz/item/CS_URS_2024_02/171251201"/>
    <hyperlink ref="F167" r:id="rId17" display="https://podminky.urs.cz/item/CS_URS_2024_02/174151101"/>
    <hyperlink ref="F183" r:id="rId18" display="https://podminky.urs.cz/item/CS_URS_2024_02/232211112"/>
    <hyperlink ref="F185" r:id="rId19" display="https://podminky.urs.cz/item/CS_URS_2024_02/232221123"/>
    <hyperlink ref="F190" r:id="rId20" display="https://podminky.urs.cz/item/CS_URS_2024_02/273322511"/>
    <hyperlink ref="F197" r:id="rId21" display="https://podminky.urs.cz/item/CS_URS_2024_02/275361821"/>
    <hyperlink ref="F202" r:id="rId22" display="https://podminky.urs.cz/item/CS_URS_2024_02/351321123"/>
    <hyperlink ref="F209" r:id="rId23" display="https://podminky.urs.cz/item/CS_URS_2024_02/351351171"/>
    <hyperlink ref="F212" r:id="rId24" display="https://podminky.urs.cz/item/CS_URS_2024_02/351351172"/>
    <hyperlink ref="F214" r:id="rId25" display="https://podminky.urs.cz/item/CS_URS_2024_02/351352111"/>
    <hyperlink ref="F219" r:id="rId26" display="https://podminky.urs.cz/item/CS_URS_2024_02/351352112"/>
    <hyperlink ref="F221" r:id="rId27" display="https://podminky.urs.cz/item/CS_URS_2024_02/351368112"/>
    <hyperlink ref="F224" r:id="rId28" display="https://podminky.urs.cz/item/CS_URS_2024_02/352311112"/>
    <hyperlink ref="F228" r:id="rId29" display="https://podminky.urs.cz/item/CS_URS_2024_02/352321123"/>
    <hyperlink ref="F232" r:id="rId30" display="https://podminky.urs.cz/item/CS_URS_2024_02/352351171"/>
    <hyperlink ref="F235" r:id="rId31" display="https://podminky.urs.cz/item/CS_URS_2024_02/352351172"/>
    <hyperlink ref="F237" r:id="rId32" display="https://podminky.urs.cz/item/CS_URS_2024_02/352352111"/>
    <hyperlink ref="F243" r:id="rId33" display="https://podminky.urs.cz/item/CS_URS_2024_02/352352112"/>
    <hyperlink ref="F245" r:id="rId34" display="https://podminky.urs.cz/item/CS_URS_2024_02/352368112"/>
    <hyperlink ref="F248" r:id="rId35" display="https://podminky.urs.cz/item/CS_URS_2024_02/358215115"/>
    <hyperlink ref="F253" r:id="rId36" display="https://podminky.urs.cz/item/CS_URS_2024_02/389121111"/>
    <hyperlink ref="F260" r:id="rId37" display="https://podminky.urs.cz/item/CS_URS_2024_02/389361003"/>
    <hyperlink ref="F264" r:id="rId38" display="https://podminky.urs.cz/item/CS_URS_2024_02/411354315"/>
    <hyperlink ref="F267" r:id="rId39" display="https://podminky.urs.cz/item/CS_URS_2024_02/411354316"/>
    <hyperlink ref="F269" r:id="rId40" display="https://podminky.urs.cz/item/CS_URS_2024_02/451541111"/>
    <hyperlink ref="F273" r:id="rId41" display="https://podminky.urs.cz/item/CS_URS_2024_02/451572111"/>
    <hyperlink ref="F276" r:id="rId42" display="https://podminky.urs.cz/item/CS_URS_2024_02/452311141"/>
    <hyperlink ref="F279" r:id="rId43" display="https://podminky.urs.cz/item/CS_URS_2024_02/452311162"/>
    <hyperlink ref="F284" r:id="rId44" display="https://podminky.urs.cz/item/CS_URS_2024_02/548133111"/>
    <hyperlink ref="F291" r:id="rId45" display="https://podminky.urs.cz/item/CS_URS_2024_02/631313312"/>
    <hyperlink ref="F296" r:id="rId46" display="https://podminky.urs.cz/item/CS_URS_2024_02/820471811"/>
    <hyperlink ref="F299" r:id="rId47" display="https://podminky.urs.cz/item/CS_URS_2024_02/820491811"/>
    <hyperlink ref="F302" r:id="rId48" display="https://podminky.urs.cz/item/CS_URS_2024_02/822472112"/>
    <hyperlink ref="F308" r:id="rId49" display="https://podminky.urs.cz/item/CS_URS_2024_02/822492112"/>
    <hyperlink ref="F314" r:id="rId50" display="https://podminky.urs.cz/item/CS_URS_2024_02/850311811"/>
    <hyperlink ref="F318" r:id="rId51" display="https://podminky.urs.cz/item/CS_URS_2024_02/851241131"/>
    <hyperlink ref="F324" r:id="rId52" display="https://podminky.urs.cz/item/CS_URS_2024_02/953333115"/>
    <hyperlink ref="F327" r:id="rId53" display="https://podminky.urs.cz/item/CS_URS_2024_02/961044111"/>
    <hyperlink ref="F332" r:id="rId54" display="https://podminky.urs.cz/item/CS_URS_2024_02/977213116"/>
    <hyperlink ref="F336" r:id="rId55" display="https://podminky.urs.cz/item/CS_URS_2024_02/977213117"/>
    <hyperlink ref="F340" r:id="rId56" display="https://podminky.urs.cz/item/CS_URS_2024_02/977213216"/>
    <hyperlink ref="F343" r:id="rId57" display="https://podminky.urs.cz/item/CS_URS_2024_02/977213217"/>
    <hyperlink ref="F347" r:id="rId58" display="https://podminky.urs.cz/item/CS_URS_2024_02/997013501"/>
    <hyperlink ref="F352" r:id="rId59" display="https://podminky.urs.cz/item/CS_URS_2024_02/997013509"/>
    <hyperlink ref="F358" r:id="rId60" display="https://podminky.urs.cz/item/CS_URS_2024_02/997221551"/>
    <hyperlink ref="F362" r:id="rId61" display="https://podminky.urs.cz/item/CS_URS_2024_02/997221559"/>
    <hyperlink ref="F365" r:id="rId62" display="https://podminky.urs.cz/item/CS_URS_2024_02/997221561"/>
    <hyperlink ref="F368" r:id="rId63" display="https://podminky.urs.cz/item/CS_URS_2024_02/997221569"/>
    <hyperlink ref="F371" r:id="rId64" display="https://podminky.urs.cz/item/CS_URS_2024_02/997221861"/>
    <hyperlink ref="F374" r:id="rId65" display="https://podminky.urs.cz/item/CS_URS_2024_02/997221873"/>
    <hyperlink ref="F378" r:id="rId66" display="https://podminky.urs.cz/item/CS_URS_2024_02/998271211"/>
    <hyperlink ref="F382" r:id="rId67" display="https://podminky.urs.cz/item/CS_URS_2024_02/711112001"/>
    <hyperlink ref="F389" r:id="rId68" display="https://podminky.urs.cz/item/CS_URS_2024_02/711112002"/>
    <hyperlink ref="F394" r:id="rId69" display="https://podminky.urs.cz/item/CS_URS_2024_02/998711121"/>
    <hyperlink ref="F402" r:id="rId70" display="https://podminky.urs.cz/item/CS_URS_2024_02/998715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UL, Propad chodníku v ulici Předmostí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707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ROUND((SUM(BE83:BE160)),  2)</f>
        <v>0</v>
      </c>
      <c r="G33" s="40"/>
      <c r="H33" s="40"/>
      <c r="I33" s="150">
        <v>0.20999999999999999</v>
      </c>
      <c r="J33" s="149">
        <f>ROUND(((SUM(BE83:BE160))*I33),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ROUND((SUM(BF83:BF160)),  2)</f>
        <v>0</v>
      </c>
      <c r="G34" s="40"/>
      <c r="H34" s="40"/>
      <c r="I34" s="150">
        <v>0.12</v>
      </c>
      <c r="J34" s="149">
        <f>ROUND(((SUM(BF83:BF160))*I34),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ROUND((SUM(BG83:BG160)),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ROUND((SUM(BH83:BH160)),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ROUND((SUM(BI83:BI160)),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UL, Propad chodníku v ulici Předmostí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01.1 - Dočasné dopravní značení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Ústí nad Labem</v>
      </c>
      <c r="G52" s="42"/>
      <c r="H52" s="42"/>
      <c r="I52" s="34" t="s">
        <v>23</v>
      </c>
      <c r="J52" s="74" t="str">
        <f>IF(J12="","",J12)</f>
        <v>12. 8. 2024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Ústí nad Labem</v>
      </c>
      <c r="G54" s="42"/>
      <c r="H54" s="42"/>
      <c r="I54" s="34" t="s">
        <v>33</v>
      </c>
      <c r="J54" s="38" t="str">
        <f>E21</f>
        <v>AZ Consult,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106</v>
      </c>
      <c r="D57" s="164"/>
      <c r="E57" s="164"/>
      <c r="F57" s="164"/>
      <c r="G57" s="164"/>
      <c r="H57" s="164"/>
      <c r="I57" s="164"/>
      <c r="J57" s="165" t="s">
        <v>107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108</v>
      </c>
    </row>
    <row r="60" s="9" customFormat="1" ht="24.96" customHeight="1">
      <c r="A60" s="9"/>
      <c r="B60" s="167"/>
      <c r="C60" s="168"/>
      <c r="D60" s="169" t="s">
        <v>109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110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117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119</v>
      </c>
      <c r="E63" s="176"/>
      <c r="F63" s="176"/>
      <c r="G63" s="176"/>
      <c r="H63" s="176"/>
      <c r="I63" s="176"/>
      <c r="J63" s="177">
        <f>J158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UL, Propad chodníku v ulici Předmostí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01.1 - Dočasné dopravní značení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Ústí nad Labem</v>
      </c>
      <c r="G77" s="42"/>
      <c r="H77" s="42"/>
      <c r="I77" s="34" t="s">
        <v>23</v>
      </c>
      <c r="J77" s="74" t="str">
        <f>IF(J12="","",J12)</f>
        <v>12. 8. 2024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Statutární město Ústí nad Labem</v>
      </c>
      <c r="G79" s="42"/>
      <c r="H79" s="42"/>
      <c r="I79" s="34" t="s">
        <v>33</v>
      </c>
      <c r="J79" s="38" t="str">
        <f>E21</f>
        <v>AZ Consult, spol. s 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Dagmar Sedláčková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126</v>
      </c>
      <c r="D82" s="182" t="s">
        <v>61</v>
      </c>
      <c r="E82" s="182" t="s">
        <v>57</v>
      </c>
      <c r="F82" s="182" t="s">
        <v>58</v>
      </c>
      <c r="G82" s="182" t="s">
        <v>127</v>
      </c>
      <c r="H82" s="182" t="s">
        <v>128</v>
      </c>
      <c r="I82" s="182" t="s">
        <v>129</v>
      </c>
      <c r="J82" s="182" t="s">
        <v>107</v>
      </c>
      <c r="K82" s="183" t="s">
        <v>130</v>
      </c>
      <c r="L82" s="184"/>
      <c r="M82" s="94" t="s">
        <v>19</v>
      </c>
      <c r="N82" s="95" t="s">
        <v>46</v>
      </c>
      <c r="O82" s="95" t="s">
        <v>131</v>
      </c>
      <c r="P82" s="95" t="s">
        <v>132</v>
      </c>
      <c r="Q82" s="95" t="s">
        <v>133</v>
      </c>
      <c r="R82" s="95" t="s">
        <v>134</v>
      </c>
      <c r="S82" s="95" t="s">
        <v>135</v>
      </c>
      <c r="T82" s="96" t="s">
        <v>136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0.11979999999999998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108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75</v>
      </c>
      <c r="E84" s="193" t="s">
        <v>138</v>
      </c>
      <c r="F84" s="193" t="s">
        <v>139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P85+P91+P158</f>
        <v>0</v>
      </c>
      <c r="Q84" s="198"/>
      <c r="R84" s="199">
        <f>R85+R91+R158</f>
        <v>0.11979999999999998</v>
      </c>
      <c r="S84" s="198"/>
      <c r="T84" s="200">
        <f>T85+T91+T158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84</v>
      </c>
      <c r="AT84" s="202" t="s">
        <v>75</v>
      </c>
      <c r="AU84" s="202" t="s">
        <v>76</v>
      </c>
      <c r="AY84" s="201" t="s">
        <v>140</v>
      </c>
      <c r="BK84" s="203">
        <f>BK85+BK91+BK158</f>
        <v>0</v>
      </c>
    </row>
    <row r="85" s="12" customFormat="1" ht="22.8" customHeight="1">
      <c r="A85" s="12"/>
      <c r="B85" s="190"/>
      <c r="C85" s="191"/>
      <c r="D85" s="192" t="s">
        <v>75</v>
      </c>
      <c r="E85" s="204" t="s">
        <v>84</v>
      </c>
      <c r="F85" s="204" t="s">
        <v>141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SUM(P86:P90)</f>
        <v>0</v>
      </c>
      <c r="Q85" s="198"/>
      <c r="R85" s="199">
        <f>SUM(R86:R90)</f>
        <v>0.011399999999999999</v>
      </c>
      <c r="S85" s="198"/>
      <c r="T85" s="200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84</v>
      </c>
      <c r="AT85" s="202" t="s">
        <v>75</v>
      </c>
      <c r="AU85" s="202" t="s">
        <v>84</v>
      </c>
      <c r="AY85" s="201" t="s">
        <v>140</v>
      </c>
      <c r="BK85" s="203">
        <f>SUM(BK86:BK90)</f>
        <v>0</v>
      </c>
    </row>
    <row r="86" s="2" customFormat="1" ht="24.15" customHeight="1">
      <c r="A86" s="40"/>
      <c r="B86" s="41"/>
      <c r="C86" s="206" t="s">
        <v>84</v>
      </c>
      <c r="D86" s="206" t="s">
        <v>142</v>
      </c>
      <c r="E86" s="207" t="s">
        <v>172</v>
      </c>
      <c r="F86" s="208" t="s">
        <v>173</v>
      </c>
      <c r="G86" s="209" t="s">
        <v>174</v>
      </c>
      <c r="H86" s="210">
        <v>38</v>
      </c>
      <c r="I86" s="211"/>
      <c r="J86" s="212">
        <f>ROUND(I86*H86,2)</f>
        <v>0</v>
      </c>
      <c r="K86" s="208" t="s">
        <v>146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0.00029999999999999997</v>
      </c>
      <c r="R86" s="215">
        <f>Q86*H86</f>
        <v>0.011399999999999999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147</v>
      </c>
      <c r="AT86" s="217" t="s">
        <v>142</v>
      </c>
      <c r="AU86" s="217" t="s">
        <v>86</v>
      </c>
      <c r="AY86" s="19" t="s">
        <v>140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147</v>
      </c>
      <c r="BM86" s="217" t="s">
        <v>708</v>
      </c>
    </row>
    <row r="87" s="2" customFormat="1">
      <c r="A87" s="40"/>
      <c r="B87" s="41"/>
      <c r="C87" s="42"/>
      <c r="D87" s="219" t="s">
        <v>149</v>
      </c>
      <c r="E87" s="42"/>
      <c r="F87" s="220" t="s">
        <v>176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149</v>
      </c>
      <c r="AU87" s="19" t="s">
        <v>86</v>
      </c>
    </row>
    <row r="88" s="14" customFormat="1">
      <c r="A88" s="14"/>
      <c r="B88" s="235"/>
      <c r="C88" s="236"/>
      <c r="D88" s="226" t="s">
        <v>151</v>
      </c>
      <c r="E88" s="237" t="s">
        <v>19</v>
      </c>
      <c r="F88" s="238" t="s">
        <v>709</v>
      </c>
      <c r="G88" s="236"/>
      <c r="H88" s="239">
        <v>38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151</v>
      </c>
      <c r="AU88" s="245" t="s">
        <v>86</v>
      </c>
      <c r="AV88" s="14" t="s">
        <v>86</v>
      </c>
      <c r="AW88" s="14" t="s">
        <v>37</v>
      </c>
      <c r="AX88" s="14" t="s">
        <v>84</v>
      </c>
      <c r="AY88" s="245" t="s">
        <v>140</v>
      </c>
    </row>
    <row r="89" s="2" customFormat="1" ht="24.15" customHeight="1">
      <c r="A89" s="40"/>
      <c r="B89" s="41"/>
      <c r="C89" s="206" t="s">
        <v>86</v>
      </c>
      <c r="D89" s="206" t="s">
        <v>142</v>
      </c>
      <c r="E89" s="207" t="s">
        <v>178</v>
      </c>
      <c r="F89" s="208" t="s">
        <v>179</v>
      </c>
      <c r="G89" s="209" t="s">
        <v>174</v>
      </c>
      <c r="H89" s="210">
        <v>38</v>
      </c>
      <c r="I89" s="211"/>
      <c r="J89" s="212">
        <f>ROUND(I89*H89,2)</f>
        <v>0</v>
      </c>
      <c r="K89" s="208" t="s">
        <v>146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147</v>
      </c>
      <c r="AT89" s="217" t="s">
        <v>142</v>
      </c>
      <c r="AU89" s="217" t="s">
        <v>86</v>
      </c>
      <c r="AY89" s="19" t="s">
        <v>140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147</v>
      </c>
      <c r="BM89" s="217" t="s">
        <v>710</v>
      </c>
    </row>
    <row r="90" s="2" customFormat="1">
      <c r="A90" s="40"/>
      <c r="B90" s="41"/>
      <c r="C90" s="42"/>
      <c r="D90" s="219" t="s">
        <v>149</v>
      </c>
      <c r="E90" s="42"/>
      <c r="F90" s="220" t="s">
        <v>181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149</v>
      </c>
      <c r="AU90" s="19" t="s">
        <v>86</v>
      </c>
    </row>
    <row r="91" s="12" customFormat="1" ht="22.8" customHeight="1">
      <c r="A91" s="12"/>
      <c r="B91" s="190"/>
      <c r="C91" s="191"/>
      <c r="D91" s="192" t="s">
        <v>75</v>
      </c>
      <c r="E91" s="204" t="s">
        <v>193</v>
      </c>
      <c r="F91" s="204" t="s">
        <v>547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SUM(P92:P157)</f>
        <v>0</v>
      </c>
      <c r="Q91" s="198"/>
      <c r="R91" s="199">
        <f>SUM(R92:R157)</f>
        <v>0.10839999999999998</v>
      </c>
      <c r="S91" s="198"/>
      <c r="T91" s="200">
        <f>SUM(T92:T157)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84</v>
      </c>
      <c r="AT91" s="202" t="s">
        <v>75</v>
      </c>
      <c r="AU91" s="202" t="s">
        <v>84</v>
      </c>
      <c r="AY91" s="201" t="s">
        <v>140</v>
      </c>
      <c r="BK91" s="203">
        <f>SUM(BK92:BK157)</f>
        <v>0</v>
      </c>
    </row>
    <row r="92" s="2" customFormat="1" ht="16.5" customHeight="1">
      <c r="A92" s="40"/>
      <c r="B92" s="41"/>
      <c r="C92" s="206" t="s">
        <v>160</v>
      </c>
      <c r="D92" s="206" t="s">
        <v>142</v>
      </c>
      <c r="E92" s="207" t="s">
        <v>711</v>
      </c>
      <c r="F92" s="208" t="s">
        <v>712</v>
      </c>
      <c r="G92" s="209" t="s">
        <v>418</v>
      </c>
      <c r="H92" s="210">
        <v>1</v>
      </c>
      <c r="I92" s="211"/>
      <c r="J92" s="212">
        <f>ROUND(I92*H92,2)</f>
        <v>0</v>
      </c>
      <c r="K92" s="208" t="s">
        <v>146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147</v>
      </c>
      <c r="AT92" s="217" t="s">
        <v>142</v>
      </c>
      <c r="AU92" s="217" t="s">
        <v>86</v>
      </c>
      <c r="AY92" s="19" t="s">
        <v>140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147</v>
      </c>
      <c r="BM92" s="217" t="s">
        <v>713</v>
      </c>
    </row>
    <row r="93" s="2" customFormat="1">
      <c r="A93" s="40"/>
      <c r="B93" s="41"/>
      <c r="C93" s="42"/>
      <c r="D93" s="219" t="s">
        <v>149</v>
      </c>
      <c r="E93" s="42"/>
      <c r="F93" s="220" t="s">
        <v>714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149</v>
      </c>
      <c r="AU93" s="19" t="s">
        <v>86</v>
      </c>
    </row>
    <row r="94" s="2" customFormat="1" ht="16.5" customHeight="1">
      <c r="A94" s="40"/>
      <c r="B94" s="41"/>
      <c r="C94" s="257" t="s">
        <v>147</v>
      </c>
      <c r="D94" s="257" t="s">
        <v>230</v>
      </c>
      <c r="E94" s="258" t="s">
        <v>715</v>
      </c>
      <c r="F94" s="259" t="s">
        <v>716</v>
      </c>
      <c r="G94" s="260" t="s">
        <v>418</v>
      </c>
      <c r="H94" s="261">
        <v>1</v>
      </c>
      <c r="I94" s="262"/>
      <c r="J94" s="263">
        <f>ROUND(I94*H94,2)</f>
        <v>0</v>
      </c>
      <c r="K94" s="259" t="s">
        <v>146</v>
      </c>
      <c r="L94" s="264"/>
      <c r="M94" s="265" t="s">
        <v>19</v>
      </c>
      <c r="N94" s="266" t="s">
        <v>47</v>
      </c>
      <c r="O94" s="86"/>
      <c r="P94" s="215">
        <f>O94*H94</f>
        <v>0</v>
      </c>
      <c r="Q94" s="215">
        <v>0.0016999999999999999</v>
      </c>
      <c r="R94" s="215">
        <f>Q94*H94</f>
        <v>0.0016999999999999999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188</v>
      </c>
      <c r="AT94" s="217" t="s">
        <v>230</v>
      </c>
      <c r="AU94" s="217" t="s">
        <v>86</v>
      </c>
      <c r="AY94" s="19" t="s">
        <v>140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147</v>
      </c>
      <c r="BM94" s="217" t="s">
        <v>717</v>
      </c>
    </row>
    <row r="95" s="14" customFormat="1">
      <c r="A95" s="14"/>
      <c r="B95" s="235"/>
      <c r="C95" s="236"/>
      <c r="D95" s="226" t="s">
        <v>151</v>
      </c>
      <c r="E95" s="237" t="s">
        <v>19</v>
      </c>
      <c r="F95" s="238" t="s">
        <v>718</v>
      </c>
      <c r="G95" s="236"/>
      <c r="H95" s="239">
        <v>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151</v>
      </c>
      <c r="AU95" s="245" t="s">
        <v>86</v>
      </c>
      <c r="AV95" s="14" t="s">
        <v>86</v>
      </c>
      <c r="AW95" s="14" t="s">
        <v>37</v>
      </c>
      <c r="AX95" s="14" t="s">
        <v>84</v>
      </c>
      <c r="AY95" s="245" t="s">
        <v>140</v>
      </c>
    </row>
    <row r="96" s="2" customFormat="1" ht="24.15" customHeight="1">
      <c r="A96" s="40"/>
      <c r="B96" s="41"/>
      <c r="C96" s="206" t="s">
        <v>171</v>
      </c>
      <c r="D96" s="206" t="s">
        <v>142</v>
      </c>
      <c r="E96" s="207" t="s">
        <v>719</v>
      </c>
      <c r="F96" s="208" t="s">
        <v>720</v>
      </c>
      <c r="G96" s="209" t="s">
        <v>418</v>
      </c>
      <c r="H96" s="210">
        <v>270</v>
      </c>
      <c r="I96" s="211"/>
      <c r="J96" s="212">
        <f>ROUND(I96*H96,2)</f>
        <v>0</v>
      </c>
      <c r="K96" s="208" t="s">
        <v>146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147</v>
      </c>
      <c r="AT96" s="217" t="s">
        <v>142</v>
      </c>
      <c r="AU96" s="217" t="s">
        <v>86</v>
      </c>
      <c r="AY96" s="19" t="s">
        <v>140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147</v>
      </c>
      <c r="BM96" s="217" t="s">
        <v>721</v>
      </c>
    </row>
    <row r="97" s="2" customFormat="1">
      <c r="A97" s="40"/>
      <c r="B97" s="41"/>
      <c r="C97" s="42"/>
      <c r="D97" s="219" t="s">
        <v>149</v>
      </c>
      <c r="E97" s="42"/>
      <c r="F97" s="220" t="s">
        <v>722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149</v>
      </c>
      <c r="AU97" s="19" t="s">
        <v>86</v>
      </c>
    </row>
    <row r="98" s="14" customFormat="1">
      <c r="A98" s="14"/>
      <c r="B98" s="235"/>
      <c r="C98" s="236"/>
      <c r="D98" s="226" t="s">
        <v>151</v>
      </c>
      <c r="E98" s="237" t="s">
        <v>19</v>
      </c>
      <c r="F98" s="238" t="s">
        <v>723</v>
      </c>
      <c r="G98" s="236"/>
      <c r="H98" s="239">
        <v>270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151</v>
      </c>
      <c r="AU98" s="245" t="s">
        <v>86</v>
      </c>
      <c r="AV98" s="14" t="s">
        <v>86</v>
      </c>
      <c r="AW98" s="14" t="s">
        <v>37</v>
      </c>
      <c r="AX98" s="14" t="s">
        <v>84</v>
      </c>
      <c r="AY98" s="245" t="s">
        <v>140</v>
      </c>
    </row>
    <row r="99" s="2" customFormat="1" ht="21.75" customHeight="1">
      <c r="A99" s="40"/>
      <c r="B99" s="41"/>
      <c r="C99" s="206" t="s">
        <v>177</v>
      </c>
      <c r="D99" s="206" t="s">
        <v>142</v>
      </c>
      <c r="E99" s="207" t="s">
        <v>724</v>
      </c>
      <c r="F99" s="208" t="s">
        <v>725</v>
      </c>
      <c r="G99" s="209" t="s">
        <v>418</v>
      </c>
      <c r="H99" s="210">
        <v>10</v>
      </c>
      <c r="I99" s="211"/>
      <c r="J99" s="212">
        <f>ROUND(I99*H99,2)</f>
        <v>0</v>
      </c>
      <c r="K99" s="208" t="s">
        <v>146</v>
      </c>
      <c r="L99" s="46"/>
      <c r="M99" s="213" t="s">
        <v>19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147</v>
      </c>
      <c r="AT99" s="217" t="s">
        <v>142</v>
      </c>
      <c r="AU99" s="217" t="s">
        <v>86</v>
      </c>
      <c r="AY99" s="19" t="s">
        <v>140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147</v>
      </c>
      <c r="BM99" s="217" t="s">
        <v>726</v>
      </c>
    </row>
    <row r="100" s="2" customFormat="1">
      <c r="A100" s="40"/>
      <c r="B100" s="41"/>
      <c r="C100" s="42"/>
      <c r="D100" s="219" t="s">
        <v>149</v>
      </c>
      <c r="E100" s="42"/>
      <c r="F100" s="220" t="s">
        <v>727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149</v>
      </c>
      <c r="AU100" s="19" t="s">
        <v>86</v>
      </c>
    </row>
    <row r="101" s="14" customFormat="1">
      <c r="A101" s="14"/>
      <c r="B101" s="235"/>
      <c r="C101" s="236"/>
      <c r="D101" s="226" t="s">
        <v>151</v>
      </c>
      <c r="E101" s="237" t="s">
        <v>19</v>
      </c>
      <c r="F101" s="238" t="s">
        <v>728</v>
      </c>
      <c r="G101" s="236"/>
      <c r="H101" s="239">
        <v>10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151</v>
      </c>
      <c r="AU101" s="245" t="s">
        <v>86</v>
      </c>
      <c r="AV101" s="14" t="s">
        <v>86</v>
      </c>
      <c r="AW101" s="14" t="s">
        <v>37</v>
      </c>
      <c r="AX101" s="14" t="s">
        <v>84</v>
      </c>
      <c r="AY101" s="245" t="s">
        <v>140</v>
      </c>
    </row>
    <row r="102" s="2" customFormat="1" ht="16.5" customHeight="1">
      <c r="A102" s="40"/>
      <c r="B102" s="41"/>
      <c r="C102" s="257" t="s">
        <v>182</v>
      </c>
      <c r="D102" s="257" t="s">
        <v>230</v>
      </c>
      <c r="E102" s="258" t="s">
        <v>729</v>
      </c>
      <c r="F102" s="259" t="s">
        <v>730</v>
      </c>
      <c r="G102" s="260" t="s">
        <v>418</v>
      </c>
      <c r="H102" s="261">
        <v>1</v>
      </c>
      <c r="I102" s="262"/>
      <c r="J102" s="263">
        <f>ROUND(I102*H102,2)</f>
        <v>0</v>
      </c>
      <c r="K102" s="259" t="s">
        <v>146</v>
      </c>
      <c r="L102" s="264"/>
      <c r="M102" s="265" t="s">
        <v>19</v>
      </c>
      <c r="N102" s="266" t="s">
        <v>47</v>
      </c>
      <c r="O102" s="86"/>
      <c r="P102" s="215">
        <f>O102*H102</f>
        <v>0</v>
      </c>
      <c r="Q102" s="215">
        <v>0.0050000000000000001</v>
      </c>
      <c r="R102" s="215">
        <f>Q102*H102</f>
        <v>0.0050000000000000001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188</v>
      </c>
      <c r="AT102" s="217" t="s">
        <v>230</v>
      </c>
      <c r="AU102" s="217" t="s">
        <v>86</v>
      </c>
      <c r="AY102" s="19" t="s">
        <v>140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147</v>
      </c>
      <c r="BM102" s="217" t="s">
        <v>731</v>
      </c>
    </row>
    <row r="103" s="14" customFormat="1">
      <c r="A103" s="14"/>
      <c r="B103" s="235"/>
      <c r="C103" s="236"/>
      <c r="D103" s="226" t="s">
        <v>151</v>
      </c>
      <c r="E103" s="237" t="s">
        <v>19</v>
      </c>
      <c r="F103" s="238" t="s">
        <v>732</v>
      </c>
      <c r="G103" s="236"/>
      <c r="H103" s="239">
        <v>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151</v>
      </c>
      <c r="AU103" s="245" t="s">
        <v>86</v>
      </c>
      <c r="AV103" s="14" t="s">
        <v>86</v>
      </c>
      <c r="AW103" s="14" t="s">
        <v>37</v>
      </c>
      <c r="AX103" s="14" t="s">
        <v>84</v>
      </c>
      <c r="AY103" s="245" t="s">
        <v>140</v>
      </c>
    </row>
    <row r="104" s="2" customFormat="1" ht="16.5" customHeight="1">
      <c r="A104" s="40"/>
      <c r="B104" s="41"/>
      <c r="C104" s="257" t="s">
        <v>188</v>
      </c>
      <c r="D104" s="257" t="s">
        <v>230</v>
      </c>
      <c r="E104" s="258" t="s">
        <v>733</v>
      </c>
      <c r="F104" s="259" t="s">
        <v>734</v>
      </c>
      <c r="G104" s="260" t="s">
        <v>418</v>
      </c>
      <c r="H104" s="261">
        <v>2</v>
      </c>
      <c r="I104" s="262"/>
      <c r="J104" s="263">
        <f>ROUND(I104*H104,2)</f>
        <v>0</v>
      </c>
      <c r="K104" s="259" t="s">
        <v>146</v>
      </c>
      <c r="L104" s="264"/>
      <c r="M104" s="265" t="s">
        <v>19</v>
      </c>
      <c r="N104" s="266" t="s">
        <v>47</v>
      </c>
      <c r="O104" s="86"/>
      <c r="P104" s="215">
        <f>O104*H104</f>
        <v>0</v>
      </c>
      <c r="Q104" s="215">
        <v>0.0025000000000000001</v>
      </c>
      <c r="R104" s="215">
        <f>Q104*H104</f>
        <v>0.0050000000000000001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188</v>
      </c>
      <c r="AT104" s="217" t="s">
        <v>230</v>
      </c>
      <c r="AU104" s="217" t="s">
        <v>86</v>
      </c>
      <c r="AY104" s="19" t="s">
        <v>140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147</v>
      </c>
      <c r="BM104" s="217" t="s">
        <v>735</v>
      </c>
    </row>
    <row r="105" s="14" customFormat="1">
      <c r="A105" s="14"/>
      <c r="B105" s="235"/>
      <c r="C105" s="236"/>
      <c r="D105" s="226" t="s">
        <v>151</v>
      </c>
      <c r="E105" s="237" t="s">
        <v>19</v>
      </c>
      <c r="F105" s="238" t="s">
        <v>736</v>
      </c>
      <c r="G105" s="236"/>
      <c r="H105" s="239">
        <v>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151</v>
      </c>
      <c r="AU105" s="245" t="s">
        <v>86</v>
      </c>
      <c r="AV105" s="14" t="s">
        <v>86</v>
      </c>
      <c r="AW105" s="14" t="s">
        <v>37</v>
      </c>
      <c r="AX105" s="14" t="s">
        <v>76</v>
      </c>
      <c r="AY105" s="245" t="s">
        <v>140</v>
      </c>
    </row>
    <row r="106" s="14" customFormat="1">
      <c r="A106" s="14"/>
      <c r="B106" s="235"/>
      <c r="C106" s="236"/>
      <c r="D106" s="226" t="s">
        <v>151</v>
      </c>
      <c r="E106" s="237" t="s">
        <v>19</v>
      </c>
      <c r="F106" s="238" t="s">
        <v>737</v>
      </c>
      <c r="G106" s="236"/>
      <c r="H106" s="239">
        <v>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151</v>
      </c>
      <c r="AU106" s="245" t="s">
        <v>86</v>
      </c>
      <c r="AV106" s="14" t="s">
        <v>86</v>
      </c>
      <c r="AW106" s="14" t="s">
        <v>37</v>
      </c>
      <c r="AX106" s="14" t="s">
        <v>76</v>
      </c>
      <c r="AY106" s="245" t="s">
        <v>140</v>
      </c>
    </row>
    <row r="107" s="15" customFormat="1">
      <c r="A107" s="15"/>
      <c r="B107" s="246"/>
      <c r="C107" s="247"/>
      <c r="D107" s="226" t="s">
        <v>151</v>
      </c>
      <c r="E107" s="248" t="s">
        <v>19</v>
      </c>
      <c r="F107" s="249" t="s">
        <v>154</v>
      </c>
      <c r="G107" s="247"/>
      <c r="H107" s="250">
        <v>2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151</v>
      </c>
      <c r="AU107" s="256" t="s">
        <v>86</v>
      </c>
      <c r="AV107" s="15" t="s">
        <v>147</v>
      </c>
      <c r="AW107" s="15" t="s">
        <v>37</v>
      </c>
      <c r="AX107" s="15" t="s">
        <v>84</v>
      </c>
      <c r="AY107" s="256" t="s">
        <v>140</v>
      </c>
    </row>
    <row r="108" s="2" customFormat="1" ht="16.5" customHeight="1">
      <c r="A108" s="40"/>
      <c r="B108" s="41"/>
      <c r="C108" s="257" t="s">
        <v>193</v>
      </c>
      <c r="D108" s="257" t="s">
        <v>230</v>
      </c>
      <c r="E108" s="258" t="s">
        <v>738</v>
      </c>
      <c r="F108" s="259" t="s">
        <v>739</v>
      </c>
      <c r="G108" s="260" t="s">
        <v>418</v>
      </c>
      <c r="H108" s="261">
        <v>4</v>
      </c>
      <c r="I108" s="262"/>
      <c r="J108" s="263">
        <f>ROUND(I108*H108,2)</f>
        <v>0</v>
      </c>
      <c r="K108" s="259" t="s">
        <v>146</v>
      </c>
      <c r="L108" s="264"/>
      <c r="M108" s="265" t="s">
        <v>19</v>
      </c>
      <c r="N108" s="266" t="s">
        <v>47</v>
      </c>
      <c r="O108" s="86"/>
      <c r="P108" s="215">
        <f>O108*H108</f>
        <v>0</v>
      </c>
      <c r="Q108" s="215">
        <v>0.015599999999999999</v>
      </c>
      <c r="R108" s="215">
        <f>Q108*H108</f>
        <v>0.062399999999999997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188</v>
      </c>
      <c r="AT108" s="217" t="s">
        <v>230</v>
      </c>
      <c r="AU108" s="217" t="s">
        <v>86</v>
      </c>
      <c r="AY108" s="19" t="s">
        <v>140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147</v>
      </c>
      <c r="BM108" s="217" t="s">
        <v>740</v>
      </c>
    </row>
    <row r="109" s="13" customFormat="1">
      <c r="A109" s="13"/>
      <c r="B109" s="224"/>
      <c r="C109" s="225"/>
      <c r="D109" s="226" t="s">
        <v>151</v>
      </c>
      <c r="E109" s="227" t="s">
        <v>19</v>
      </c>
      <c r="F109" s="228" t="s">
        <v>741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151</v>
      </c>
      <c r="AU109" s="234" t="s">
        <v>86</v>
      </c>
      <c r="AV109" s="13" t="s">
        <v>84</v>
      </c>
      <c r="AW109" s="13" t="s">
        <v>37</v>
      </c>
      <c r="AX109" s="13" t="s">
        <v>76</v>
      </c>
      <c r="AY109" s="234" t="s">
        <v>140</v>
      </c>
    </row>
    <row r="110" s="14" customFormat="1">
      <c r="A110" s="14"/>
      <c r="B110" s="235"/>
      <c r="C110" s="236"/>
      <c r="D110" s="226" t="s">
        <v>151</v>
      </c>
      <c r="E110" s="237" t="s">
        <v>19</v>
      </c>
      <c r="F110" s="238" t="s">
        <v>742</v>
      </c>
      <c r="G110" s="236"/>
      <c r="H110" s="239">
        <v>4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151</v>
      </c>
      <c r="AU110" s="245" t="s">
        <v>86</v>
      </c>
      <c r="AV110" s="14" t="s">
        <v>86</v>
      </c>
      <c r="AW110" s="14" t="s">
        <v>37</v>
      </c>
      <c r="AX110" s="14" t="s">
        <v>76</v>
      </c>
      <c r="AY110" s="245" t="s">
        <v>140</v>
      </c>
    </row>
    <row r="111" s="15" customFormat="1">
      <c r="A111" s="15"/>
      <c r="B111" s="246"/>
      <c r="C111" s="247"/>
      <c r="D111" s="226" t="s">
        <v>151</v>
      </c>
      <c r="E111" s="248" t="s">
        <v>19</v>
      </c>
      <c r="F111" s="249" t="s">
        <v>154</v>
      </c>
      <c r="G111" s="247"/>
      <c r="H111" s="250">
        <v>4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151</v>
      </c>
      <c r="AU111" s="256" t="s">
        <v>86</v>
      </c>
      <c r="AV111" s="15" t="s">
        <v>147</v>
      </c>
      <c r="AW111" s="15" t="s">
        <v>37</v>
      </c>
      <c r="AX111" s="15" t="s">
        <v>84</v>
      </c>
      <c r="AY111" s="256" t="s">
        <v>140</v>
      </c>
    </row>
    <row r="112" s="2" customFormat="1" ht="16.5" customHeight="1">
      <c r="A112" s="40"/>
      <c r="B112" s="41"/>
      <c r="C112" s="257" t="s">
        <v>200</v>
      </c>
      <c r="D112" s="257" t="s">
        <v>230</v>
      </c>
      <c r="E112" s="258" t="s">
        <v>743</v>
      </c>
      <c r="F112" s="259" t="s">
        <v>744</v>
      </c>
      <c r="G112" s="260" t="s">
        <v>418</v>
      </c>
      <c r="H112" s="261">
        <v>3</v>
      </c>
      <c r="I112" s="262"/>
      <c r="J112" s="263">
        <f>ROUND(I112*H112,2)</f>
        <v>0</v>
      </c>
      <c r="K112" s="259" t="s">
        <v>146</v>
      </c>
      <c r="L112" s="264"/>
      <c r="M112" s="265" t="s">
        <v>19</v>
      </c>
      <c r="N112" s="266" t="s">
        <v>47</v>
      </c>
      <c r="O112" s="86"/>
      <c r="P112" s="215">
        <f>O112*H112</f>
        <v>0</v>
      </c>
      <c r="Q112" s="215">
        <v>0.0044999999999999997</v>
      </c>
      <c r="R112" s="215">
        <f>Q112*H112</f>
        <v>0.013499999999999998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188</v>
      </c>
      <c r="AT112" s="217" t="s">
        <v>230</v>
      </c>
      <c r="AU112" s="217" t="s">
        <v>86</v>
      </c>
      <c r="AY112" s="19" t="s">
        <v>140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147</v>
      </c>
      <c r="BM112" s="217" t="s">
        <v>745</v>
      </c>
    </row>
    <row r="113" s="13" customFormat="1">
      <c r="A113" s="13"/>
      <c r="B113" s="224"/>
      <c r="C113" s="225"/>
      <c r="D113" s="226" t="s">
        <v>151</v>
      </c>
      <c r="E113" s="227" t="s">
        <v>19</v>
      </c>
      <c r="F113" s="228" t="s">
        <v>746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151</v>
      </c>
      <c r="AU113" s="234" t="s">
        <v>86</v>
      </c>
      <c r="AV113" s="13" t="s">
        <v>84</v>
      </c>
      <c r="AW113" s="13" t="s">
        <v>37</v>
      </c>
      <c r="AX113" s="13" t="s">
        <v>76</v>
      </c>
      <c r="AY113" s="234" t="s">
        <v>140</v>
      </c>
    </row>
    <row r="114" s="14" customFormat="1">
      <c r="A114" s="14"/>
      <c r="B114" s="235"/>
      <c r="C114" s="236"/>
      <c r="D114" s="226" t="s">
        <v>151</v>
      </c>
      <c r="E114" s="237" t="s">
        <v>19</v>
      </c>
      <c r="F114" s="238" t="s">
        <v>747</v>
      </c>
      <c r="G114" s="236"/>
      <c r="H114" s="239">
        <v>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151</v>
      </c>
      <c r="AU114" s="245" t="s">
        <v>86</v>
      </c>
      <c r="AV114" s="14" t="s">
        <v>86</v>
      </c>
      <c r="AW114" s="14" t="s">
        <v>37</v>
      </c>
      <c r="AX114" s="14" t="s">
        <v>76</v>
      </c>
      <c r="AY114" s="245" t="s">
        <v>140</v>
      </c>
    </row>
    <row r="115" s="15" customFormat="1">
      <c r="A115" s="15"/>
      <c r="B115" s="246"/>
      <c r="C115" s="247"/>
      <c r="D115" s="226" t="s">
        <v>151</v>
      </c>
      <c r="E115" s="248" t="s">
        <v>19</v>
      </c>
      <c r="F115" s="249" t="s">
        <v>154</v>
      </c>
      <c r="G115" s="247"/>
      <c r="H115" s="250">
        <v>3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151</v>
      </c>
      <c r="AU115" s="256" t="s">
        <v>86</v>
      </c>
      <c r="AV115" s="15" t="s">
        <v>147</v>
      </c>
      <c r="AW115" s="15" t="s">
        <v>37</v>
      </c>
      <c r="AX115" s="15" t="s">
        <v>84</v>
      </c>
      <c r="AY115" s="256" t="s">
        <v>140</v>
      </c>
    </row>
    <row r="116" s="2" customFormat="1" ht="24.15" customHeight="1">
      <c r="A116" s="40"/>
      <c r="B116" s="41"/>
      <c r="C116" s="206" t="s">
        <v>207</v>
      </c>
      <c r="D116" s="206" t="s">
        <v>142</v>
      </c>
      <c r="E116" s="207" t="s">
        <v>748</v>
      </c>
      <c r="F116" s="208" t="s">
        <v>749</v>
      </c>
      <c r="G116" s="209" t="s">
        <v>418</v>
      </c>
      <c r="H116" s="210">
        <v>900</v>
      </c>
      <c r="I116" s="211"/>
      <c r="J116" s="212">
        <f>ROUND(I116*H116,2)</f>
        <v>0</v>
      </c>
      <c r="K116" s="208" t="s">
        <v>146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147</v>
      </c>
      <c r="AT116" s="217" t="s">
        <v>142</v>
      </c>
      <c r="AU116" s="217" t="s">
        <v>86</v>
      </c>
      <c r="AY116" s="19" t="s">
        <v>140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147</v>
      </c>
      <c r="BM116" s="217" t="s">
        <v>750</v>
      </c>
    </row>
    <row r="117" s="2" customFormat="1">
      <c r="A117" s="40"/>
      <c r="B117" s="41"/>
      <c r="C117" s="42"/>
      <c r="D117" s="219" t="s">
        <v>149</v>
      </c>
      <c r="E117" s="42"/>
      <c r="F117" s="220" t="s">
        <v>751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149</v>
      </c>
      <c r="AU117" s="19" t="s">
        <v>86</v>
      </c>
    </row>
    <row r="118" s="14" customFormat="1">
      <c r="A118" s="14"/>
      <c r="B118" s="235"/>
      <c r="C118" s="236"/>
      <c r="D118" s="226" t="s">
        <v>151</v>
      </c>
      <c r="E118" s="237" t="s">
        <v>19</v>
      </c>
      <c r="F118" s="238" t="s">
        <v>752</v>
      </c>
      <c r="G118" s="236"/>
      <c r="H118" s="239">
        <v>900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151</v>
      </c>
      <c r="AU118" s="245" t="s">
        <v>86</v>
      </c>
      <c r="AV118" s="14" t="s">
        <v>86</v>
      </c>
      <c r="AW118" s="14" t="s">
        <v>37</v>
      </c>
      <c r="AX118" s="14" t="s">
        <v>84</v>
      </c>
      <c r="AY118" s="245" t="s">
        <v>140</v>
      </c>
    </row>
    <row r="119" s="2" customFormat="1" ht="24.15" customHeight="1">
      <c r="A119" s="40"/>
      <c r="B119" s="41"/>
      <c r="C119" s="206" t="s">
        <v>8</v>
      </c>
      <c r="D119" s="206" t="s">
        <v>142</v>
      </c>
      <c r="E119" s="207" t="s">
        <v>753</v>
      </c>
      <c r="F119" s="208" t="s">
        <v>754</v>
      </c>
      <c r="G119" s="209" t="s">
        <v>418</v>
      </c>
      <c r="H119" s="210">
        <v>1</v>
      </c>
      <c r="I119" s="211"/>
      <c r="J119" s="212">
        <f>ROUND(I119*H119,2)</f>
        <v>0</v>
      </c>
      <c r="K119" s="208" t="s">
        <v>146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147</v>
      </c>
      <c r="AT119" s="217" t="s">
        <v>142</v>
      </c>
      <c r="AU119" s="217" t="s">
        <v>86</v>
      </c>
      <c r="AY119" s="19" t="s">
        <v>140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147</v>
      </c>
      <c r="BM119" s="217" t="s">
        <v>755</v>
      </c>
    </row>
    <row r="120" s="2" customFormat="1">
      <c r="A120" s="40"/>
      <c r="B120" s="41"/>
      <c r="C120" s="42"/>
      <c r="D120" s="219" t="s">
        <v>149</v>
      </c>
      <c r="E120" s="42"/>
      <c r="F120" s="220" t="s">
        <v>756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149</v>
      </c>
      <c r="AU120" s="19" t="s">
        <v>86</v>
      </c>
    </row>
    <row r="121" s="14" customFormat="1">
      <c r="A121" s="14"/>
      <c r="B121" s="235"/>
      <c r="C121" s="236"/>
      <c r="D121" s="226" t="s">
        <v>151</v>
      </c>
      <c r="E121" s="237" t="s">
        <v>19</v>
      </c>
      <c r="F121" s="238" t="s">
        <v>757</v>
      </c>
      <c r="G121" s="236"/>
      <c r="H121" s="239">
        <v>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151</v>
      </c>
      <c r="AU121" s="245" t="s">
        <v>86</v>
      </c>
      <c r="AV121" s="14" t="s">
        <v>86</v>
      </c>
      <c r="AW121" s="14" t="s">
        <v>37</v>
      </c>
      <c r="AX121" s="14" t="s">
        <v>84</v>
      </c>
      <c r="AY121" s="245" t="s">
        <v>140</v>
      </c>
    </row>
    <row r="122" s="2" customFormat="1" ht="24.15" customHeight="1">
      <c r="A122" s="40"/>
      <c r="B122" s="41"/>
      <c r="C122" s="206" t="s">
        <v>221</v>
      </c>
      <c r="D122" s="206" t="s">
        <v>142</v>
      </c>
      <c r="E122" s="207" t="s">
        <v>758</v>
      </c>
      <c r="F122" s="208" t="s">
        <v>759</v>
      </c>
      <c r="G122" s="209" t="s">
        <v>418</v>
      </c>
      <c r="H122" s="210">
        <v>90</v>
      </c>
      <c r="I122" s="211"/>
      <c r="J122" s="212">
        <f>ROUND(I122*H122,2)</f>
        <v>0</v>
      </c>
      <c r="K122" s="208" t="s">
        <v>146</v>
      </c>
      <c r="L122" s="46"/>
      <c r="M122" s="213" t="s">
        <v>19</v>
      </c>
      <c r="N122" s="214" t="s">
        <v>47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147</v>
      </c>
      <c r="AT122" s="217" t="s">
        <v>142</v>
      </c>
      <c r="AU122" s="217" t="s">
        <v>86</v>
      </c>
      <c r="AY122" s="19" t="s">
        <v>140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84</v>
      </c>
      <c r="BK122" s="218">
        <f>ROUND(I122*H122,2)</f>
        <v>0</v>
      </c>
      <c r="BL122" s="19" t="s">
        <v>147</v>
      </c>
      <c r="BM122" s="217" t="s">
        <v>760</v>
      </c>
    </row>
    <row r="123" s="2" customFormat="1">
      <c r="A123" s="40"/>
      <c r="B123" s="41"/>
      <c r="C123" s="42"/>
      <c r="D123" s="219" t="s">
        <v>149</v>
      </c>
      <c r="E123" s="42"/>
      <c r="F123" s="220" t="s">
        <v>761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149</v>
      </c>
      <c r="AU123" s="19" t="s">
        <v>86</v>
      </c>
    </row>
    <row r="124" s="14" customFormat="1">
      <c r="A124" s="14"/>
      <c r="B124" s="235"/>
      <c r="C124" s="236"/>
      <c r="D124" s="226" t="s">
        <v>151</v>
      </c>
      <c r="E124" s="237" t="s">
        <v>19</v>
      </c>
      <c r="F124" s="238" t="s">
        <v>762</v>
      </c>
      <c r="G124" s="236"/>
      <c r="H124" s="239">
        <v>90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151</v>
      </c>
      <c r="AU124" s="245" t="s">
        <v>86</v>
      </c>
      <c r="AV124" s="14" t="s">
        <v>86</v>
      </c>
      <c r="AW124" s="14" t="s">
        <v>37</v>
      </c>
      <c r="AX124" s="14" t="s">
        <v>84</v>
      </c>
      <c r="AY124" s="245" t="s">
        <v>140</v>
      </c>
    </row>
    <row r="125" s="2" customFormat="1" ht="16.5" customHeight="1">
      <c r="A125" s="40"/>
      <c r="B125" s="41"/>
      <c r="C125" s="206" t="s">
        <v>229</v>
      </c>
      <c r="D125" s="206" t="s">
        <v>142</v>
      </c>
      <c r="E125" s="207" t="s">
        <v>763</v>
      </c>
      <c r="F125" s="208" t="s">
        <v>764</v>
      </c>
      <c r="G125" s="209" t="s">
        <v>418</v>
      </c>
      <c r="H125" s="210">
        <v>8</v>
      </c>
      <c r="I125" s="211"/>
      <c r="J125" s="212">
        <f>ROUND(I125*H125,2)</f>
        <v>0</v>
      </c>
      <c r="K125" s="208" t="s">
        <v>146</v>
      </c>
      <c r="L125" s="46"/>
      <c r="M125" s="213" t="s">
        <v>19</v>
      </c>
      <c r="N125" s="214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147</v>
      </c>
      <c r="AT125" s="217" t="s">
        <v>142</v>
      </c>
      <c r="AU125" s="217" t="s">
        <v>86</v>
      </c>
      <c r="AY125" s="19" t="s">
        <v>140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84</v>
      </c>
      <c r="BK125" s="218">
        <f>ROUND(I125*H125,2)</f>
        <v>0</v>
      </c>
      <c r="BL125" s="19" t="s">
        <v>147</v>
      </c>
      <c r="BM125" s="217" t="s">
        <v>765</v>
      </c>
    </row>
    <row r="126" s="2" customFormat="1">
      <c r="A126" s="40"/>
      <c r="B126" s="41"/>
      <c r="C126" s="42"/>
      <c r="D126" s="219" t="s">
        <v>149</v>
      </c>
      <c r="E126" s="42"/>
      <c r="F126" s="220" t="s">
        <v>766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86</v>
      </c>
    </row>
    <row r="127" s="2" customFormat="1" ht="16.5" customHeight="1">
      <c r="A127" s="40"/>
      <c r="B127" s="41"/>
      <c r="C127" s="257" t="s">
        <v>234</v>
      </c>
      <c r="D127" s="257" t="s">
        <v>230</v>
      </c>
      <c r="E127" s="258" t="s">
        <v>767</v>
      </c>
      <c r="F127" s="259" t="s">
        <v>768</v>
      </c>
      <c r="G127" s="260" t="s">
        <v>418</v>
      </c>
      <c r="H127" s="261">
        <v>8</v>
      </c>
      <c r="I127" s="262"/>
      <c r="J127" s="263">
        <f>ROUND(I127*H127,2)</f>
        <v>0</v>
      </c>
      <c r="K127" s="259" t="s">
        <v>146</v>
      </c>
      <c r="L127" s="264"/>
      <c r="M127" s="265" t="s">
        <v>19</v>
      </c>
      <c r="N127" s="266" t="s">
        <v>47</v>
      </c>
      <c r="O127" s="86"/>
      <c r="P127" s="215">
        <f>O127*H127</f>
        <v>0</v>
      </c>
      <c r="Q127" s="215">
        <v>0.0025999999999999999</v>
      </c>
      <c r="R127" s="215">
        <f>Q127*H127</f>
        <v>0.020799999999999999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188</v>
      </c>
      <c r="AT127" s="217" t="s">
        <v>230</v>
      </c>
      <c r="AU127" s="217" t="s">
        <v>86</v>
      </c>
      <c r="AY127" s="19" t="s">
        <v>140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147</v>
      </c>
      <c r="BM127" s="217" t="s">
        <v>769</v>
      </c>
    </row>
    <row r="128" s="13" customFormat="1">
      <c r="A128" s="13"/>
      <c r="B128" s="224"/>
      <c r="C128" s="225"/>
      <c r="D128" s="226" t="s">
        <v>151</v>
      </c>
      <c r="E128" s="227" t="s">
        <v>19</v>
      </c>
      <c r="F128" s="228" t="s">
        <v>770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151</v>
      </c>
      <c r="AU128" s="234" t="s">
        <v>86</v>
      </c>
      <c r="AV128" s="13" t="s">
        <v>84</v>
      </c>
      <c r="AW128" s="13" t="s">
        <v>37</v>
      </c>
      <c r="AX128" s="13" t="s">
        <v>76</v>
      </c>
      <c r="AY128" s="234" t="s">
        <v>140</v>
      </c>
    </row>
    <row r="129" s="14" customFormat="1">
      <c r="A129" s="14"/>
      <c r="B129" s="235"/>
      <c r="C129" s="236"/>
      <c r="D129" s="226" t="s">
        <v>151</v>
      </c>
      <c r="E129" s="237" t="s">
        <v>19</v>
      </c>
      <c r="F129" s="238" t="s">
        <v>771</v>
      </c>
      <c r="G129" s="236"/>
      <c r="H129" s="239">
        <v>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151</v>
      </c>
      <c r="AU129" s="245" t="s">
        <v>86</v>
      </c>
      <c r="AV129" s="14" t="s">
        <v>86</v>
      </c>
      <c r="AW129" s="14" t="s">
        <v>37</v>
      </c>
      <c r="AX129" s="14" t="s">
        <v>76</v>
      </c>
      <c r="AY129" s="245" t="s">
        <v>140</v>
      </c>
    </row>
    <row r="130" s="15" customFormat="1">
      <c r="A130" s="15"/>
      <c r="B130" s="246"/>
      <c r="C130" s="247"/>
      <c r="D130" s="226" t="s">
        <v>151</v>
      </c>
      <c r="E130" s="248" t="s">
        <v>19</v>
      </c>
      <c r="F130" s="249" t="s">
        <v>154</v>
      </c>
      <c r="G130" s="247"/>
      <c r="H130" s="250">
        <v>8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151</v>
      </c>
      <c r="AU130" s="256" t="s">
        <v>86</v>
      </c>
      <c r="AV130" s="15" t="s">
        <v>147</v>
      </c>
      <c r="AW130" s="15" t="s">
        <v>37</v>
      </c>
      <c r="AX130" s="15" t="s">
        <v>84</v>
      </c>
      <c r="AY130" s="256" t="s">
        <v>140</v>
      </c>
    </row>
    <row r="131" s="2" customFormat="1" ht="24.15" customHeight="1">
      <c r="A131" s="40"/>
      <c r="B131" s="41"/>
      <c r="C131" s="206" t="s">
        <v>243</v>
      </c>
      <c r="D131" s="206" t="s">
        <v>142</v>
      </c>
      <c r="E131" s="207" t="s">
        <v>772</v>
      </c>
      <c r="F131" s="208" t="s">
        <v>773</v>
      </c>
      <c r="G131" s="209" t="s">
        <v>418</v>
      </c>
      <c r="H131" s="210">
        <v>3</v>
      </c>
      <c r="I131" s="211"/>
      <c r="J131" s="212">
        <f>ROUND(I131*H131,2)</f>
        <v>0</v>
      </c>
      <c r="K131" s="208" t="s">
        <v>146</v>
      </c>
      <c r="L131" s="46"/>
      <c r="M131" s="213" t="s">
        <v>19</v>
      </c>
      <c r="N131" s="214" t="s">
        <v>47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147</v>
      </c>
      <c r="AT131" s="217" t="s">
        <v>142</v>
      </c>
      <c r="AU131" s="217" t="s">
        <v>86</v>
      </c>
      <c r="AY131" s="19" t="s">
        <v>140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84</v>
      </c>
      <c r="BK131" s="218">
        <f>ROUND(I131*H131,2)</f>
        <v>0</v>
      </c>
      <c r="BL131" s="19" t="s">
        <v>147</v>
      </c>
      <c r="BM131" s="217" t="s">
        <v>774</v>
      </c>
    </row>
    <row r="132" s="2" customFormat="1">
      <c r="A132" s="40"/>
      <c r="B132" s="41"/>
      <c r="C132" s="42"/>
      <c r="D132" s="219" t="s">
        <v>149</v>
      </c>
      <c r="E132" s="42"/>
      <c r="F132" s="220" t="s">
        <v>775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149</v>
      </c>
      <c r="AU132" s="19" t="s">
        <v>86</v>
      </c>
    </row>
    <row r="133" s="13" customFormat="1">
      <c r="A133" s="13"/>
      <c r="B133" s="224"/>
      <c r="C133" s="225"/>
      <c r="D133" s="226" t="s">
        <v>151</v>
      </c>
      <c r="E133" s="227" t="s">
        <v>19</v>
      </c>
      <c r="F133" s="228" t="s">
        <v>776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151</v>
      </c>
      <c r="AU133" s="234" t="s">
        <v>86</v>
      </c>
      <c r="AV133" s="13" t="s">
        <v>84</v>
      </c>
      <c r="AW133" s="13" t="s">
        <v>37</v>
      </c>
      <c r="AX133" s="13" t="s">
        <v>76</v>
      </c>
      <c r="AY133" s="234" t="s">
        <v>140</v>
      </c>
    </row>
    <row r="134" s="13" customFormat="1">
      <c r="A134" s="13"/>
      <c r="B134" s="224"/>
      <c r="C134" s="225"/>
      <c r="D134" s="226" t="s">
        <v>151</v>
      </c>
      <c r="E134" s="227" t="s">
        <v>19</v>
      </c>
      <c r="F134" s="228" t="s">
        <v>777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151</v>
      </c>
      <c r="AU134" s="234" t="s">
        <v>86</v>
      </c>
      <c r="AV134" s="13" t="s">
        <v>84</v>
      </c>
      <c r="AW134" s="13" t="s">
        <v>37</v>
      </c>
      <c r="AX134" s="13" t="s">
        <v>76</v>
      </c>
      <c r="AY134" s="234" t="s">
        <v>140</v>
      </c>
    </row>
    <row r="135" s="14" customFormat="1">
      <c r="A135" s="14"/>
      <c r="B135" s="235"/>
      <c r="C135" s="236"/>
      <c r="D135" s="226" t="s">
        <v>151</v>
      </c>
      <c r="E135" s="237" t="s">
        <v>19</v>
      </c>
      <c r="F135" s="238" t="s">
        <v>778</v>
      </c>
      <c r="G135" s="236"/>
      <c r="H135" s="239">
        <v>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151</v>
      </c>
      <c r="AU135" s="245" t="s">
        <v>86</v>
      </c>
      <c r="AV135" s="14" t="s">
        <v>86</v>
      </c>
      <c r="AW135" s="14" t="s">
        <v>37</v>
      </c>
      <c r="AX135" s="14" t="s">
        <v>84</v>
      </c>
      <c r="AY135" s="245" t="s">
        <v>140</v>
      </c>
    </row>
    <row r="136" s="2" customFormat="1" ht="24.15" customHeight="1">
      <c r="A136" s="40"/>
      <c r="B136" s="41"/>
      <c r="C136" s="206" t="s">
        <v>249</v>
      </c>
      <c r="D136" s="206" t="s">
        <v>142</v>
      </c>
      <c r="E136" s="207" t="s">
        <v>779</v>
      </c>
      <c r="F136" s="208" t="s">
        <v>780</v>
      </c>
      <c r="G136" s="209" t="s">
        <v>418</v>
      </c>
      <c r="H136" s="210">
        <v>720</v>
      </c>
      <c r="I136" s="211"/>
      <c r="J136" s="212">
        <f>ROUND(I136*H136,2)</f>
        <v>0</v>
      </c>
      <c r="K136" s="208" t="s">
        <v>146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147</v>
      </c>
      <c r="AT136" s="217" t="s">
        <v>142</v>
      </c>
      <c r="AU136" s="217" t="s">
        <v>86</v>
      </c>
      <c r="AY136" s="19" t="s">
        <v>140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147</v>
      </c>
      <c r="BM136" s="217" t="s">
        <v>781</v>
      </c>
    </row>
    <row r="137" s="2" customFormat="1">
      <c r="A137" s="40"/>
      <c r="B137" s="41"/>
      <c r="C137" s="42"/>
      <c r="D137" s="219" t="s">
        <v>149</v>
      </c>
      <c r="E137" s="42"/>
      <c r="F137" s="220" t="s">
        <v>782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149</v>
      </c>
      <c r="AU137" s="19" t="s">
        <v>86</v>
      </c>
    </row>
    <row r="138" s="14" customFormat="1">
      <c r="A138" s="14"/>
      <c r="B138" s="235"/>
      <c r="C138" s="236"/>
      <c r="D138" s="226" t="s">
        <v>151</v>
      </c>
      <c r="E138" s="237" t="s">
        <v>19</v>
      </c>
      <c r="F138" s="238" t="s">
        <v>783</v>
      </c>
      <c r="G138" s="236"/>
      <c r="H138" s="239">
        <v>720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151</v>
      </c>
      <c r="AU138" s="245" t="s">
        <v>86</v>
      </c>
      <c r="AV138" s="14" t="s">
        <v>86</v>
      </c>
      <c r="AW138" s="14" t="s">
        <v>37</v>
      </c>
      <c r="AX138" s="14" t="s">
        <v>84</v>
      </c>
      <c r="AY138" s="245" t="s">
        <v>140</v>
      </c>
    </row>
    <row r="139" s="2" customFormat="1" ht="24.15" customHeight="1">
      <c r="A139" s="40"/>
      <c r="B139" s="41"/>
      <c r="C139" s="206" t="s">
        <v>255</v>
      </c>
      <c r="D139" s="206" t="s">
        <v>142</v>
      </c>
      <c r="E139" s="207" t="s">
        <v>784</v>
      </c>
      <c r="F139" s="208" t="s">
        <v>785</v>
      </c>
      <c r="G139" s="209" t="s">
        <v>418</v>
      </c>
      <c r="H139" s="210">
        <v>270</v>
      </c>
      <c r="I139" s="211"/>
      <c r="J139" s="212">
        <f>ROUND(I139*H139,2)</f>
        <v>0</v>
      </c>
      <c r="K139" s="208" t="s">
        <v>146</v>
      </c>
      <c r="L139" s="46"/>
      <c r="M139" s="213" t="s">
        <v>19</v>
      </c>
      <c r="N139" s="214" t="s">
        <v>47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147</v>
      </c>
      <c r="AT139" s="217" t="s">
        <v>142</v>
      </c>
      <c r="AU139" s="217" t="s">
        <v>86</v>
      </c>
      <c r="AY139" s="19" t="s">
        <v>140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84</v>
      </c>
      <c r="BK139" s="218">
        <f>ROUND(I139*H139,2)</f>
        <v>0</v>
      </c>
      <c r="BL139" s="19" t="s">
        <v>147</v>
      </c>
      <c r="BM139" s="217" t="s">
        <v>786</v>
      </c>
    </row>
    <row r="140" s="2" customFormat="1">
      <c r="A140" s="40"/>
      <c r="B140" s="41"/>
      <c r="C140" s="42"/>
      <c r="D140" s="219" t="s">
        <v>149</v>
      </c>
      <c r="E140" s="42"/>
      <c r="F140" s="220" t="s">
        <v>787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149</v>
      </c>
      <c r="AU140" s="19" t="s">
        <v>86</v>
      </c>
    </row>
    <row r="141" s="14" customFormat="1">
      <c r="A141" s="14"/>
      <c r="B141" s="235"/>
      <c r="C141" s="236"/>
      <c r="D141" s="226" t="s">
        <v>151</v>
      </c>
      <c r="E141" s="237" t="s">
        <v>19</v>
      </c>
      <c r="F141" s="238" t="s">
        <v>723</v>
      </c>
      <c r="G141" s="236"/>
      <c r="H141" s="239">
        <v>270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151</v>
      </c>
      <c r="AU141" s="245" t="s">
        <v>86</v>
      </c>
      <c r="AV141" s="14" t="s">
        <v>86</v>
      </c>
      <c r="AW141" s="14" t="s">
        <v>37</v>
      </c>
      <c r="AX141" s="14" t="s">
        <v>84</v>
      </c>
      <c r="AY141" s="245" t="s">
        <v>140</v>
      </c>
    </row>
    <row r="142" s="2" customFormat="1" ht="16.5" customHeight="1">
      <c r="A142" s="40"/>
      <c r="B142" s="41"/>
      <c r="C142" s="206" t="s">
        <v>261</v>
      </c>
      <c r="D142" s="206" t="s">
        <v>142</v>
      </c>
      <c r="E142" s="207" t="s">
        <v>788</v>
      </c>
      <c r="F142" s="208" t="s">
        <v>789</v>
      </c>
      <c r="G142" s="209" t="s">
        <v>418</v>
      </c>
      <c r="H142" s="210">
        <v>2</v>
      </c>
      <c r="I142" s="211"/>
      <c r="J142" s="212">
        <f>ROUND(I142*H142,2)</f>
        <v>0</v>
      </c>
      <c r="K142" s="208" t="s">
        <v>146</v>
      </c>
      <c r="L142" s="46"/>
      <c r="M142" s="213" t="s">
        <v>19</v>
      </c>
      <c r="N142" s="214" t="s">
        <v>47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147</v>
      </c>
      <c r="AT142" s="217" t="s">
        <v>142</v>
      </c>
      <c r="AU142" s="217" t="s">
        <v>86</v>
      </c>
      <c r="AY142" s="19" t="s">
        <v>140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84</v>
      </c>
      <c r="BK142" s="218">
        <f>ROUND(I142*H142,2)</f>
        <v>0</v>
      </c>
      <c r="BL142" s="19" t="s">
        <v>147</v>
      </c>
      <c r="BM142" s="217" t="s">
        <v>790</v>
      </c>
    </row>
    <row r="143" s="2" customFormat="1">
      <c r="A143" s="40"/>
      <c r="B143" s="41"/>
      <c r="C143" s="42"/>
      <c r="D143" s="219" t="s">
        <v>149</v>
      </c>
      <c r="E143" s="42"/>
      <c r="F143" s="220" t="s">
        <v>791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149</v>
      </c>
      <c r="AU143" s="19" t="s">
        <v>86</v>
      </c>
    </row>
    <row r="144" s="14" customFormat="1">
      <c r="A144" s="14"/>
      <c r="B144" s="235"/>
      <c r="C144" s="236"/>
      <c r="D144" s="226" t="s">
        <v>151</v>
      </c>
      <c r="E144" s="237" t="s">
        <v>19</v>
      </c>
      <c r="F144" s="238" t="s">
        <v>792</v>
      </c>
      <c r="G144" s="236"/>
      <c r="H144" s="239">
        <v>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151</v>
      </c>
      <c r="AU144" s="245" t="s">
        <v>86</v>
      </c>
      <c r="AV144" s="14" t="s">
        <v>86</v>
      </c>
      <c r="AW144" s="14" t="s">
        <v>37</v>
      </c>
      <c r="AX144" s="14" t="s">
        <v>76</v>
      </c>
      <c r="AY144" s="245" t="s">
        <v>140</v>
      </c>
    </row>
    <row r="145" s="14" customFormat="1">
      <c r="A145" s="14"/>
      <c r="B145" s="235"/>
      <c r="C145" s="236"/>
      <c r="D145" s="226" t="s">
        <v>151</v>
      </c>
      <c r="E145" s="237" t="s">
        <v>19</v>
      </c>
      <c r="F145" s="238" t="s">
        <v>793</v>
      </c>
      <c r="G145" s="236"/>
      <c r="H145" s="239">
        <v>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151</v>
      </c>
      <c r="AU145" s="245" t="s">
        <v>86</v>
      </c>
      <c r="AV145" s="14" t="s">
        <v>86</v>
      </c>
      <c r="AW145" s="14" t="s">
        <v>37</v>
      </c>
      <c r="AX145" s="14" t="s">
        <v>76</v>
      </c>
      <c r="AY145" s="245" t="s">
        <v>140</v>
      </c>
    </row>
    <row r="146" s="15" customFormat="1">
      <c r="A146" s="15"/>
      <c r="B146" s="246"/>
      <c r="C146" s="247"/>
      <c r="D146" s="226" t="s">
        <v>151</v>
      </c>
      <c r="E146" s="248" t="s">
        <v>19</v>
      </c>
      <c r="F146" s="249" t="s">
        <v>154</v>
      </c>
      <c r="G146" s="247"/>
      <c r="H146" s="250">
        <v>2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151</v>
      </c>
      <c r="AU146" s="256" t="s">
        <v>86</v>
      </c>
      <c r="AV146" s="15" t="s">
        <v>147</v>
      </c>
      <c r="AW146" s="15" t="s">
        <v>37</v>
      </c>
      <c r="AX146" s="15" t="s">
        <v>84</v>
      </c>
      <c r="AY146" s="256" t="s">
        <v>140</v>
      </c>
    </row>
    <row r="147" s="2" customFormat="1" ht="24.15" customHeight="1">
      <c r="A147" s="40"/>
      <c r="B147" s="41"/>
      <c r="C147" s="206" t="s">
        <v>269</v>
      </c>
      <c r="D147" s="206" t="s">
        <v>142</v>
      </c>
      <c r="E147" s="207" t="s">
        <v>794</v>
      </c>
      <c r="F147" s="208" t="s">
        <v>795</v>
      </c>
      <c r="G147" s="209" t="s">
        <v>418</v>
      </c>
      <c r="H147" s="210">
        <v>180</v>
      </c>
      <c r="I147" s="211"/>
      <c r="J147" s="212">
        <f>ROUND(I147*H147,2)</f>
        <v>0</v>
      </c>
      <c r="K147" s="208" t="s">
        <v>146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147</v>
      </c>
      <c r="AT147" s="217" t="s">
        <v>142</v>
      </c>
      <c r="AU147" s="217" t="s">
        <v>86</v>
      </c>
      <c r="AY147" s="19" t="s">
        <v>140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147</v>
      </c>
      <c r="BM147" s="217" t="s">
        <v>796</v>
      </c>
    </row>
    <row r="148" s="2" customFormat="1">
      <c r="A148" s="40"/>
      <c r="B148" s="41"/>
      <c r="C148" s="42"/>
      <c r="D148" s="219" t="s">
        <v>149</v>
      </c>
      <c r="E148" s="42"/>
      <c r="F148" s="220" t="s">
        <v>797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149</v>
      </c>
      <c r="AU148" s="19" t="s">
        <v>86</v>
      </c>
    </row>
    <row r="149" s="14" customFormat="1">
      <c r="A149" s="14"/>
      <c r="B149" s="235"/>
      <c r="C149" s="236"/>
      <c r="D149" s="226" t="s">
        <v>151</v>
      </c>
      <c r="E149" s="237" t="s">
        <v>19</v>
      </c>
      <c r="F149" s="238" t="s">
        <v>798</v>
      </c>
      <c r="G149" s="236"/>
      <c r="H149" s="239">
        <v>180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151</v>
      </c>
      <c r="AU149" s="245" t="s">
        <v>86</v>
      </c>
      <c r="AV149" s="14" t="s">
        <v>86</v>
      </c>
      <c r="AW149" s="14" t="s">
        <v>37</v>
      </c>
      <c r="AX149" s="14" t="s">
        <v>84</v>
      </c>
      <c r="AY149" s="245" t="s">
        <v>140</v>
      </c>
    </row>
    <row r="150" s="2" customFormat="1" ht="24.15" customHeight="1">
      <c r="A150" s="40"/>
      <c r="B150" s="41"/>
      <c r="C150" s="206" t="s">
        <v>7</v>
      </c>
      <c r="D150" s="206" t="s">
        <v>142</v>
      </c>
      <c r="E150" s="207" t="s">
        <v>799</v>
      </c>
      <c r="F150" s="208" t="s">
        <v>800</v>
      </c>
      <c r="G150" s="209" t="s">
        <v>418</v>
      </c>
      <c r="H150" s="210">
        <v>3</v>
      </c>
      <c r="I150" s="211"/>
      <c r="J150" s="212">
        <f>ROUND(I150*H150,2)</f>
        <v>0</v>
      </c>
      <c r="K150" s="208" t="s">
        <v>146</v>
      </c>
      <c r="L150" s="46"/>
      <c r="M150" s="213" t="s">
        <v>19</v>
      </c>
      <c r="N150" s="214" t="s">
        <v>47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147</v>
      </c>
      <c r="AT150" s="217" t="s">
        <v>142</v>
      </c>
      <c r="AU150" s="217" t="s">
        <v>86</v>
      </c>
      <c r="AY150" s="19" t="s">
        <v>140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84</v>
      </c>
      <c r="BK150" s="218">
        <f>ROUND(I150*H150,2)</f>
        <v>0</v>
      </c>
      <c r="BL150" s="19" t="s">
        <v>147</v>
      </c>
      <c r="BM150" s="217" t="s">
        <v>801</v>
      </c>
    </row>
    <row r="151" s="2" customFormat="1">
      <c r="A151" s="40"/>
      <c r="B151" s="41"/>
      <c r="C151" s="42"/>
      <c r="D151" s="219" t="s">
        <v>149</v>
      </c>
      <c r="E151" s="42"/>
      <c r="F151" s="220" t="s">
        <v>802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149</v>
      </c>
      <c r="AU151" s="19" t="s">
        <v>86</v>
      </c>
    </row>
    <row r="152" s="2" customFormat="1" ht="33" customHeight="1">
      <c r="A152" s="40"/>
      <c r="B152" s="41"/>
      <c r="C152" s="206" t="s">
        <v>285</v>
      </c>
      <c r="D152" s="206" t="s">
        <v>142</v>
      </c>
      <c r="E152" s="207" t="s">
        <v>803</v>
      </c>
      <c r="F152" s="208" t="s">
        <v>804</v>
      </c>
      <c r="G152" s="209" t="s">
        <v>418</v>
      </c>
      <c r="H152" s="210">
        <v>270</v>
      </c>
      <c r="I152" s="211"/>
      <c r="J152" s="212">
        <f>ROUND(I152*H152,2)</f>
        <v>0</v>
      </c>
      <c r="K152" s="208" t="s">
        <v>146</v>
      </c>
      <c r="L152" s="46"/>
      <c r="M152" s="213" t="s">
        <v>19</v>
      </c>
      <c r="N152" s="214" t="s">
        <v>47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147</v>
      </c>
      <c r="AT152" s="217" t="s">
        <v>142</v>
      </c>
      <c r="AU152" s="217" t="s">
        <v>86</v>
      </c>
      <c r="AY152" s="19" t="s">
        <v>140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147</v>
      </c>
      <c r="BM152" s="217" t="s">
        <v>805</v>
      </c>
    </row>
    <row r="153" s="2" customFormat="1">
      <c r="A153" s="40"/>
      <c r="B153" s="41"/>
      <c r="C153" s="42"/>
      <c r="D153" s="219" t="s">
        <v>149</v>
      </c>
      <c r="E153" s="42"/>
      <c r="F153" s="220" t="s">
        <v>806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149</v>
      </c>
      <c r="AU153" s="19" t="s">
        <v>86</v>
      </c>
    </row>
    <row r="154" s="14" customFormat="1">
      <c r="A154" s="14"/>
      <c r="B154" s="235"/>
      <c r="C154" s="236"/>
      <c r="D154" s="226" t="s">
        <v>151</v>
      </c>
      <c r="E154" s="237" t="s">
        <v>19</v>
      </c>
      <c r="F154" s="238" t="s">
        <v>723</v>
      </c>
      <c r="G154" s="236"/>
      <c r="H154" s="239">
        <v>270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151</v>
      </c>
      <c r="AU154" s="245" t="s">
        <v>86</v>
      </c>
      <c r="AV154" s="14" t="s">
        <v>86</v>
      </c>
      <c r="AW154" s="14" t="s">
        <v>37</v>
      </c>
      <c r="AX154" s="14" t="s">
        <v>84</v>
      </c>
      <c r="AY154" s="245" t="s">
        <v>140</v>
      </c>
    </row>
    <row r="155" s="2" customFormat="1" ht="16.5" customHeight="1">
      <c r="A155" s="40"/>
      <c r="B155" s="41"/>
      <c r="C155" s="206" t="s">
        <v>289</v>
      </c>
      <c r="D155" s="206" t="s">
        <v>142</v>
      </c>
      <c r="E155" s="207" t="s">
        <v>807</v>
      </c>
      <c r="F155" s="208" t="s">
        <v>808</v>
      </c>
      <c r="G155" s="209" t="s">
        <v>163</v>
      </c>
      <c r="H155" s="210">
        <v>3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47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147</v>
      </c>
      <c r="AT155" s="217" t="s">
        <v>142</v>
      </c>
      <c r="AU155" s="217" t="s">
        <v>86</v>
      </c>
      <c r="AY155" s="19" t="s">
        <v>140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147</v>
      </c>
      <c r="BM155" s="217" t="s">
        <v>809</v>
      </c>
    </row>
    <row r="156" s="13" customFormat="1">
      <c r="A156" s="13"/>
      <c r="B156" s="224"/>
      <c r="C156" s="225"/>
      <c r="D156" s="226" t="s">
        <v>151</v>
      </c>
      <c r="E156" s="227" t="s">
        <v>19</v>
      </c>
      <c r="F156" s="228" t="s">
        <v>810</v>
      </c>
      <c r="G156" s="225"/>
      <c r="H156" s="227" t="s">
        <v>19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151</v>
      </c>
      <c r="AU156" s="234" t="s">
        <v>86</v>
      </c>
      <c r="AV156" s="13" t="s">
        <v>84</v>
      </c>
      <c r="AW156" s="13" t="s">
        <v>37</v>
      </c>
      <c r="AX156" s="13" t="s">
        <v>76</v>
      </c>
      <c r="AY156" s="234" t="s">
        <v>140</v>
      </c>
    </row>
    <row r="157" s="14" customFormat="1">
      <c r="A157" s="14"/>
      <c r="B157" s="235"/>
      <c r="C157" s="236"/>
      <c r="D157" s="226" t="s">
        <v>151</v>
      </c>
      <c r="E157" s="237" t="s">
        <v>19</v>
      </c>
      <c r="F157" s="238" t="s">
        <v>811</v>
      </c>
      <c r="G157" s="236"/>
      <c r="H157" s="239">
        <v>3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151</v>
      </c>
      <c r="AU157" s="245" t="s">
        <v>86</v>
      </c>
      <c r="AV157" s="14" t="s">
        <v>86</v>
      </c>
      <c r="AW157" s="14" t="s">
        <v>37</v>
      </c>
      <c r="AX157" s="14" t="s">
        <v>84</v>
      </c>
      <c r="AY157" s="245" t="s">
        <v>140</v>
      </c>
    </row>
    <row r="158" s="12" customFormat="1" ht="22.8" customHeight="1">
      <c r="A158" s="12"/>
      <c r="B158" s="190"/>
      <c r="C158" s="191"/>
      <c r="D158" s="192" t="s">
        <v>75</v>
      </c>
      <c r="E158" s="204" t="s">
        <v>633</v>
      </c>
      <c r="F158" s="204" t="s">
        <v>634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SUM(P159:P160)</f>
        <v>0</v>
      </c>
      <c r="Q158" s="198"/>
      <c r="R158" s="199">
        <f>SUM(R159:R160)</f>
        <v>0</v>
      </c>
      <c r="S158" s="198"/>
      <c r="T158" s="200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84</v>
      </c>
      <c r="AT158" s="202" t="s">
        <v>75</v>
      </c>
      <c r="AU158" s="202" t="s">
        <v>84</v>
      </c>
      <c r="AY158" s="201" t="s">
        <v>140</v>
      </c>
      <c r="BK158" s="203">
        <f>SUM(BK159:BK160)</f>
        <v>0</v>
      </c>
    </row>
    <row r="159" s="2" customFormat="1" ht="16.5" customHeight="1">
      <c r="A159" s="40"/>
      <c r="B159" s="41"/>
      <c r="C159" s="206" t="s">
        <v>295</v>
      </c>
      <c r="D159" s="206" t="s">
        <v>142</v>
      </c>
      <c r="E159" s="207" t="s">
        <v>636</v>
      </c>
      <c r="F159" s="208" t="s">
        <v>637</v>
      </c>
      <c r="G159" s="209" t="s">
        <v>216</v>
      </c>
      <c r="H159" s="210">
        <v>0.12</v>
      </c>
      <c r="I159" s="211"/>
      <c r="J159" s="212">
        <f>ROUND(I159*H159,2)</f>
        <v>0</v>
      </c>
      <c r="K159" s="208" t="s">
        <v>146</v>
      </c>
      <c r="L159" s="46"/>
      <c r="M159" s="213" t="s">
        <v>19</v>
      </c>
      <c r="N159" s="214" t="s">
        <v>47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147</v>
      </c>
      <c r="AT159" s="217" t="s">
        <v>142</v>
      </c>
      <c r="AU159" s="217" t="s">
        <v>86</v>
      </c>
      <c r="AY159" s="19" t="s">
        <v>140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147</v>
      </c>
      <c r="BM159" s="217" t="s">
        <v>812</v>
      </c>
    </row>
    <row r="160" s="2" customFormat="1">
      <c r="A160" s="40"/>
      <c r="B160" s="41"/>
      <c r="C160" s="42"/>
      <c r="D160" s="219" t="s">
        <v>149</v>
      </c>
      <c r="E160" s="42"/>
      <c r="F160" s="220" t="s">
        <v>639</v>
      </c>
      <c r="G160" s="42"/>
      <c r="H160" s="42"/>
      <c r="I160" s="221"/>
      <c r="J160" s="42"/>
      <c r="K160" s="42"/>
      <c r="L160" s="46"/>
      <c r="M160" s="273"/>
      <c r="N160" s="274"/>
      <c r="O160" s="270"/>
      <c r="P160" s="270"/>
      <c r="Q160" s="270"/>
      <c r="R160" s="270"/>
      <c r="S160" s="270"/>
      <c r="T160" s="275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149</v>
      </c>
      <c r="AU160" s="19" t="s">
        <v>86</v>
      </c>
    </row>
    <row r="161" s="2" customFormat="1" ht="6.96" customHeight="1">
      <c r="A161" s="40"/>
      <c r="B161" s="61"/>
      <c r="C161" s="62"/>
      <c r="D161" s="62"/>
      <c r="E161" s="62"/>
      <c r="F161" s="62"/>
      <c r="G161" s="62"/>
      <c r="H161" s="62"/>
      <c r="I161" s="62"/>
      <c r="J161" s="62"/>
      <c r="K161" s="62"/>
      <c r="L161" s="46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sheetProtection sheet="1" autoFilter="0" formatColumns="0" formatRows="0" objects="1" scenarios="1" spinCount="100000" saltValue="4vmGRvD6dKABM5K2WnHic6Vzh0tCr5Y55I96cfpGEXWKV7VqzGTG548mgh76QGIPezEgXr9j918OBOA5//bKow==" hashValue="QbeSEfjL9rxRCS36rqITN1Q7lgwquRG9z28+rxhLwHWO2OfPtzNsrY99lY3WPSic46hqVqLeE8t0ZJ9vH3VrYw==" algorithmName="SHA-512" password="CC35"/>
  <autoFilter ref="C82:K16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119003223"/>
    <hyperlink ref="F90" r:id="rId2" display="https://podminky.urs.cz/item/CS_URS_2024_02/119003224"/>
    <hyperlink ref="F93" r:id="rId3" display="https://podminky.urs.cz/item/CS_URS_2024_02/913111115"/>
    <hyperlink ref="F97" r:id="rId4" display="https://podminky.urs.cz/item/CS_URS_2024_02/913111215"/>
    <hyperlink ref="F100" r:id="rId5" display="https://podminky.urs.cz/item/CS_URS_2024_02/913121111"/>
    <hyperlink ref="F117" r:id="rId6" display="https://podminky.urs.cz/item/CS_URS_2024_02/913121211"/>
    <hyperlink ref="F120" r:id="rId7" display="https://podminky.urs.cz/item/CS_URS_2024_02/913221112"/>
    <hyperlink ref="F123" r:id="rId8" display="https://podminky.urs.cz/item/CS_URS_2024_02/913221212"/>
    <hyperlink ref="F126" r:id="rId9" display="https://podminky.urs.cz/item/CS_URS_2024_02/913321111"/>
    <hyperlink ref="F132" r:id="rId10" display="https://podminky.urs.cz/item/CS_URS_2024_02/913321116"/>
    <hyperlink ref="F137" r:id="rId11" display="https://podminky.urs.cz/item/CS_URS_2024_02/913321211"/>
    <hyperlink ref="F140" r:id="rId12" display="https://podminky.urs.cz/item/CS_URS_2024_02/913321216"/>
    <hyperlink ref="F143" r:id="rId13" display="https://podminky.urs.cz/item/CS_URS_2024_02/913331115"/>
    <hyperlink ref="F148" r:id="rId14" display="https://podminky.urs.cz/item/CS_URS_2024_02/913331215"/>
    <hyperlink ref="F151" r:id="rId15" display="https://podminky.urs.cz/item/CS_URS_2024_02/913911111"/>
    <hyperlink ref="F153" r:id="rId16" display="https://podminky.urs.cz/item/CS_URS_2024_02/913911211"/>
    <hyperlink ref="F160" r:id="rId17" display="https://podminky.urs.cz/item/CS_URS_2024_02/998271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UL, Propad chodníku v ulici Předmostí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813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ROUND((SUM(BE85:BE142)),  2)</f>
        <v>0</v>
      </c>
      <c r="G33" s="40"/>
      <c r="H33" s="40"/>
      <c r="I33" s="150">
        <v>0.20999999999999999</v>
      </c>
      <c r="J33" s="149">
        <f>ROUND(((SUM(BE85:BE142))*I33),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ROUND((SUM(BF85:BF142)),  2)</f>
        <v>0</v>
      </c>
      <c r="G34" s="40"/>
      <c r="H34" s="40"/>
      <c r="I34" s="150">
        <v>0.12</v>
      </c>
      <c r="J34" s="149">
        <f>ROUND(((SUM(BF85:BF142))*I34),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ROUND((SUM(BG85:BG142)),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ROUND((SUM(BH85:BH142)),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ROUND((SUM(BI85:BI142)),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UL, Propad chodníku v ulici Předmostí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Obnova zámkové dlažby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Ústí nad Labem</v>
      </c>
      <c r="G52" s="42"/>
      <c r="H52" s="42"/>
      <c r="I52" s="34" t="s">
        <v>23</v>
      </c>
      <c r="J52" s="74" t="str">
        <f>IF(J12="","",J12)</f>
        <v>12. 8. 2024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Ústí nad Labem</v>
      </c>
      <c r="G54" s="42"/>
      <c r="H54" s="42"/>
      <c r="I54" s="34" t="s">
        <v>33</v>
      </c>
      <c r="J54" s="38" t="str">
        <f>E21</f>
        <v>AZ Consult,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106</v>
      </c>
      <c r="D57" s="164"/>
      <c r="E57" s="164"/>
      <c r="F57" s="164"/>
      <c r="G57" s="164"/>
      <c r="H57" s="164"/>
      <c r="I57" s="164"/>
      <c r="J57" s="165" t="s">
        <v>107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108</v>
      </c>
    </row>
    <row r="60" s="9" customFormat="1" ht="24.96" customHeight="1">
      <c r="A60" s="9"/>
      <c r="B60" s="167"/>
      <c r="C60" s="168"/>
      <c r="D60" s="169" t="s">
        <v>109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114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117</v>
      </c>
      <c r="E63" s="176"/>
      <c r="F63" s="176"/>
      <c r="G63" s="176"/>
      <c r="H63" s="176"/>
      <c r="I63" s="176"/>
      <c r="J63" s="177">
        <f>J102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118</v>
      </c>
      <c r="E64" s="176"/>
      <c r="F64" s="176"/>
      <c r="G64" s="176"/>
      <c r="H64" s="176"/>
      <c r="I64" s="176"/>
      <c r="J64" s="177">
        <f>J109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J140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UL, Propad chodníku v ulici Předmostí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101 - Obnova zámkové dlažby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Ústí nad Labem</v>
      </c>
      <c r="G79" s="42"/>
      <c r="H79" s="42"/>
      <c r="I79" s="34" t="s">
        <v>23</v>
      </c>
      <c r="J79" s="74" t="str">
        <f>IF(J12="","",J12)</f>
        <v>12. 8. 2024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Statutární město Ústí nad Labem</v>
      </c>
      <c r="G81" s="42"/>
      <c r="H81" s="42"/>
      <c r="I81" s="34" t="s">
        <v>33</v>
      </c>
      <c r="J81" s="38" t="str">
        <f>E21</f>
        <v>AZ Consult, spol. s 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>Dagmar Sedláčková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126</v>
      </c>
      <c r="D84" s="182" t="s">
        <v>61</v>
      </c>
      <c r="E84" s="182" t="s">
        <v>57</v>
      </c>
      <c r="F84" s="182" t="s">
        <v>58</v>
      </c>
      <c r="G84" s="182" t="s">
        <v>127</v>
      </c>
      <c r="H84" s="182" t="s">
        <v>128</v>
      </c>
      <c r="I84" s="182" t="s">
        <v>129</v>
      </c>
      <c r="J84" s="182" t="s">
        <v>107</v>
      </c>
      <c r="K84" s="183" t="s">
        <v>130</v>
      </c>
      <c r="L84" s="184"/>
      <c r="M84" s="94" t="s">
        <v>19</v>
      </c>
      <c r="N84" s="95" t="s">
        <v>46</v>
      </c>
      <c r="O84" s="95" t="s">
        <v>131</v>
      </c>
      <c r="P84" s="95" t="s">
        <v>132</v>
      </c>
      <c r="Q84" s="95" t="s">
        <v>133</v>
      </c>
      <c r="R84" s="95" t="s">
        <v>134</v>
      </c>
      <c r="S84" s="95" t="s">
        <v>135</v>
      </c>
      <c r="T84" s="96" t="s">
        <v>136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137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35.210099999999997</v>
      </c>
      <c r="S85" s="98"/>
      <c r="T85" s="188">
        <f>T86</f>
        <v>123.125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108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75</v>
      </c>
      <c r="E86" s="193" t="s">
        <v>138</v>
      </c>
      <c r="F86" s="193" t="s">
        <v>139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P87+P96+P102+P109+P140</f>
        <v>0</v>
      </c>
      <c r="Q86" s="198"/>
      <c r="R86" s="199">
        <f>R87+R96+R102+R109+R140</f>
        <v>35.210099999999997</v>
      </c>
      <c r="S86" s="198"/>
      <c r="T86" s="200">
        <f>T87+T96+T102+T109+T140</f>
        <v>123.125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84</v>
      </c>
      <c r="AT86" s="202" t="s">
        <v>75</v>
      </c>
      <c r="AU86" s="202" t="s">
        <v>76</v>
      </c>
      <c r="AY86" s="201" t="s">
        <v>140</v>
      </c>
      <c r="BK86" s="203">
        <f>BK87+BK96+BK102+BK109+BK140</f>
        <v>0</v>
      </c>
    </row>
    <row r="87" s="12" customFormat="1" ht="22.8" customHeight="1">
      <c r="A87" s="12"/>
      <c r="B87" s="190"/>
      <c r="C87" s="191"/>
      <c r="D87" s="192" t="s">
        <v>75</v>
      </c>
      <c r="E87" s="204" t="s">
        <v>84</v>
      </c>
      <c r="F87" s="204" t="s">
        <v>141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SUM(P88:P95)</f>
        <v>0</v>
      </c>
      <c r="Q87" s="198"/>
      <c r="R87" s="199">
        <f>SUM(R88:R95)</f>
        <v>0</v>
      </c>
      <c r="S87" s="198"/>
      <c r="T87" s="200">
        <f>SUM(T88:T95)</f>
        <v>123.125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84</v>
      </c>
      <c r="AT87" s="202" t="s">
        <v>75</v>
      </c>
      <c r="AU87" s="202" t="s">
        <v>84</v>
      </c>
      <c r="AY87" s="201" t="s">
        <v>140</v>
      </c>
      <c r="BK87" s="203">
        <f>SUM(BK88:BK95)</f>
        <v>0</v>
      </c>
    </row>
    <row r="88" s="2" customFormat="1" ht="37.8" customHeight="1">
      <c r="A88" s="40"/>
      <c r="B88" s="41"/>
      <c r="C88" s="206" t="s">
        <v>84</v>
      </c>
      <c r="D88" s="206" t="s">
        <v>142</v>
      </c>
      <c r="E88" s="207" t="s">
        <v>814</v>
      </c>
      <c r="F88" s="208" t="s">
        <v>815</v>
      </c>
      <c r="G88" s="209" t="s">
        <v>145</v>
      </c>
      <c r="H88" s="210">
        <v>212</v>
      </c>
      <c r="I88" s="211"/>
      <c r="J88" s="212">
        <f>ROUND(I88*H88,2)</f>
        <v>0</v>
      </c>
      <c r="K88" s="208" t="s">
        <v>146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0.26000000000000001</v>
      </c>
      <c r="T88" s="216">
        <f>S88*H88</f>
        <v>55.120000000000005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147</v>
      </c>
      <c r="AT88" s="217" t="s">
        <v>142</v>
      </c>
      <c r="AU88" s="217" t="s">
        <v>86</v>
      </c>
      <c r="AY88" s="19" t="s">
        <v>140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147</v>
      </c>
      <c r="BM88" s="217" t="s">
        <v>816</v>
      </c>
    </row>
    <row r="89" s="2" customFormat="1">
      <c r="A89" s="40"/>
      <c r="B89" s="41"/>
      <c r="C89" s="42"/>
      <c r="D89" s="219" t="s">
        <v>149</v>
      </c>
      <c r="E89" s="42"/>
      <c r="F89" s="220" t="s">
        <v>817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149</v>
      </c>
      <c r="AU89" s="19" t="s">
        <v>86</v>
      </c>
    </row>
    <row r="90" s="2" customFormat="1" ht="37.8" customHeight="1">
      <c r="A90" s="40"/>
      <c r="B90" s="41"/>
      <c r="C90" s="206" t="s">
        <v>86</v>
      </c>
      <c r="D90" s="206" t="s">
        <v>142</v>
      </c>
      <c r="E90" s="207" t="s">
        <v>818</v>
      </c>
      <c r="F90" s="208" t="s">
        <v>819</v>
      </c>
      <c r="G90" s="209" t="s">
        <v>145</v>
      </c>
      <c r="H90" s="210">
        <v>212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0.28999999999999998</v>
      </c>
      <c r="T90" s="216">
        <f>S90*H90</f>
        <v>61.479999999999997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147</v>
      </c>
      <c r="AT90" s="217" t="s">
        <v>142</v>
      </c>
      <c r="AU90" s="217" t="s">
        <v>86</v>
      </c>
      <c r="AY90" s="19" t="s">
        <v>140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147</v>
      </c>
      <c r="BM90" s="217" t="s">
        <v>820</v>
      </c>
    </row>
    <row r="91" s="2" customFormat="1">
      <c r="A91" s="40"/>
      <c r="B91" s="41"/>
      <c r="C91" s="42"/>
      <c r="D91" s="219" t="s">
        <v>149</v>
      </c>
      <c r="E91" s="42"/>
      <c r="F91" s="220" t="s">
        <v>821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149</v>
      </c>
      <c r="AU91" s="19" t="s">
        <v>86</v>
      </c>
    </row>
    <row r="92" s="14" customFormat="1">
      <c r="A92" s="14"/>
      <c r="B92" s="235"/>
      <c r="C92" s="236"/>
      <c r="D92" s="226" t="s">
        <v>151</v>
      </c>
      <c r="E92" s="237" t="s">
        <v>19</v>
      </c>
      <c r="F92" s="238" t="s">
        <v>822</v>
      </c>
      <c r="G92" s="236"/>
      <c r="H92" s="239">
        <v>212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151</v>
      </c>
      <c r="AU92" s="245" t="s">
        <v>86</v>
      </c>
      <c r="AV92" s="14" t="s">
        <v>86</v>
      </c>
      <c r="AW92" s="14" t="s">
        <v>37</v>
      </c>
      <c r="AX92" s="14" t="s">
        <v>84</v>
      </c>
      <c r="AY92" s="245" t="s">
        <v>140</v>
      </c>
    </row>
    <row r="93" s="2" customFormat="1" ht="24.15" customHeight="1">
      <c r="A93" s="40"/>
      <c r="B93" s="41"/>
      <c r="C93" s="206" t="s">
        <v>160</v>
      </c>
      <c r="D93" s="206" t="s">
        <v>142</v>
      </c>
      <c r="E93" s="207" t="s">
        <v>823</v>
      </c>
      <c r="F93" s="208" t="s">
        <v>824</v>
      </c>
      <c r="G93" s="209" t="s">
        <v>174</v>
      </c>
      <c r="H93" s="210">
        <v>22.5</v>
      </c>
      <c r="I93" s="211"/>
      <c r="J93" s="212">
        <f>ROUND(I93*H93,2)</f>
        <v>0</v>
      </c>
      <c r="K93" s="208" t="s">
        <v>146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0.28999999999999998</v>
      </c>
      <c r="T93" s="216">
        <f>S93*H93</f>
        <v>6.5249999999999995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147</v>
      </c>
      <c r="AT93" s="217" t="s">
        <v>142</v>
      </c>
      <c r="AU93" s="217" t="s">
        <v>86</v>
      </c>
      <c r="AY93" s="19" t="s">
        <v>140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147</v>
      </c>
      <c r="BM93" s="217" t="s">
        <v>825</v>
      </c>
    </row>
    <row r="94" s="2" customFormat="1">
      <c r="A94" s="40"/>
      <c r="B94" s="41"/>
      <c r="C94" s="42"/>
      <c r="D94" s="219" t="s">
        <v>149</v>
      </c>
      <c r="E94" s="42"/>
      <c r="F94" s="220" t="s">
        <v>826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149</v>
      </c>
      <c r="AU94" s="19" t="s">
        <v>86</v>
      </c>
    </row>
    <row r="95" s="14" customFormat="1">
      <c r="A95" s="14"/>
      <c r="B95" s="235"/>
      <c r="C95" s="236"/>
      <c r="D95" s="226" t="s">
        <v>151</v>
      </c>
      <c r="E95" s="237" t="s">
        <v>19</v>
      </c>
      <c r="F95" s="238" t="s">
        <v>827</v>
      </c>
      <c r="G95" s="236"/>
      <c r="H95" s="239">
        <v>22.5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151</v>
      </c>
      <c r="AU95" s="245" t="s">
        <v>86</v>
      </c>
      <c r="AV95" s="14" t="s">
        <v>86</v>
      </c>
      <c r="AW95" s="14" t="s">
        <v>37</v>
      </c>
      <c r="AX95" s="14" t="s">
        <v>84</v>
      </c>
      <c r="AY95" s="245" t="s">
        <v>140</v>
      </c>
    </row>
    <row r="96" s="12" customFormat="1" ht="22.8" customHeight="1">
      <c r="A96" s="12"/>
      <c r="B96" s="190"/>
      <c r="C96" s="191"/>
      <c r="D96" s="192" t="s">
        <v>75</v>
      </c>
      <c r="E96" s="204" t="s">
        <v>171</v>
      </c>
      <c r="F96" s="204" t="s">
        <v>475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SUM(P97:P101)</f>
        <v>0</v>
      </c>
      <c r="Q96" s="198"/>
      <c r="R96" s="199">
        <f>SUM(R97:R101)</f>
        <v>31.132199999999997</v>
      </c>
      <c r="S96" s="198"/>
      <c r="T96" s="200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84</v>
      </c>
      <c r="AT96" s="202" t="s">
        <v>75</v>
      </c>
      <c r="AU96" s="202" t="s">
        <v>84</v>
      </c>
      <c r="AY96" s="201" t="s">
        <v>140</v>
      </c>
      <c r="BK96" s="203">
        <f>SUM(BK97:BK101)</f>
        <v>0</v>
      </c>
    </row>
    <row r="97" s="2" customFormat="1" ht="44.25" customHeight="1">
      <c r="A97" s="40"/>
      <c r="B97" s="41"/>
      <c r="C97" s="206" t="s">
        <v>147</v>
      </c>
      <c r="D97" s="206" t="s">
        <v>142</v>
      </c>
      <c r="E97" s="207" t="s">
        <v>828</v>
      </c>
      <c r="F97" s="208" t="s">
        <v>829</v>
      </c>
      <c r="G97" s="209" t="s">
        <v>145</v>
      </c>
      <c r="H97" s="210">
        <v>212</v>
      </c>
      <c r="I97" s="211"/>
      <c r="J97" s="212">
        <f>ROUND(I97*H97,2)</f>
        <v>0</v>
      </c>
      <c r="K97" s="208" t="s">
        <v>146</v>
      </c>
      <c r="L97" s="46"/>
      <c r="M97" s="213" t="s">
        <v>19</v>
      </c>
      <c r="N97" s="214" t="s">
        <v>47</v>
      </c>
      <c r="O97" s="86"/>
      <c r="P97" s="215">
        <f>O97*H97</f>
        <v>0</v>
      </c>
      <c r="Q97" s="215">
        <v>0.089219999999999994</v>
      </c>
      <c r="R97" s="215">
        <f>Q97*H97</f>
        <v>18.914639999999999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147</v>
      </c>
      <c r="AT97" s="217" t="s">
        <v>142</v>
      </c>
      <c r="AU97" s="217" t="s">
        <v>86</v>
      </c>
      <c r="AY97" s="19" t="s">
        <v>140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147</v>
      </c>
      <c r="BM97" s="217" t="s">
        <v>830</v>
      </c>
    </row>
    <row r="98" s="2" customFormat="1">
      <c r="A98" s="40"/>
      <c r="B98" s="41"/>
      <c r="C98" s="42"/>
      <c r="D98" s="219" t="s">
        <v>149</v>
      </c>
      <c r="E98" s="42"/>
      <c r="F98" s="220" t="s">
        <v>831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149</v>
      </c>
      <c r="AU98" s="19" t="s">
        <v>86</v>
      </c>
    </row>
    <row r="99" s="2" customFormat="1" ht="16.5" customHeight="1">
      <c r="A99" s="40"/>
      <c r="B99" s="41"/>
      <c r="C99" s="257" t="s">
        <v>171</v>
      </c>
      <c r="D99" s="257" t="s">
        <v>230</v>
      </c>
      <c r="E99" s="258" t="s">
        <v>832</v>
      </c>
      <c r="F99" s="259" t="s">
        <v>833</v>
      </c>
      <c r="G99" s="260" t="s">
        <v>145</v>
      </c>
      <c r="H99" s="261">
        <v>108.12000000000001</v>
      </c>
      <c r="I99" s="262"/>
      <c r="J99" s="263">
        <f>ROUND(I99*H99,2)</f>
        <v>0</v>
      </c>
      <c r="K99" s="259" t="s">
        <v>146</v>
      </c>
      <c r="L99" s="264"/>
      <c r="M99" s="265" t="s">
        <v>19</v>
      </c>
      <c r="N99" s="266" t="s">
        <v>47</v>
      </c>
      <c r="O99" s="86"/>
      <c r="P99" s="215">
        <f>O99*H99</f>
        <v>0</v>
      </c>
      <c r="Q99" s="215">
        <v>0.113</v>
      </c>
      <c r="R99" s="215">
        <f>Q99*H99</f>
        <v>12.217560000000001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188</v>
      </c>
      <c r="AT99" s="217" t="s">
        <v>230</v>
      </c>
      <c r="AU99" s="217" t="s">
        <v>86</v>
      </c>
      <c r="AY99" s="19" t="s">
        <v>140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147</v>
      </c>
      <c r="BM99" s="217" t="s">
        <v>834</v>
      </c>
    </row>
    <row r="100" s="14" customFormat="1">
      <c r="A100" s="14"/>
      <c r="B100" s="235"/>
      <c r="C100" s="236"/>
      <c r="D100" s="226" t="s">
        <v>151</v>
      </c>
      <c r="E100" s="237" t="s">
        <v>19</v>
      </c>
      <c r="F100" s="238" t="s">
        <v>835</v>
      </c>
      <c r="G100" s="236"/>
      <c r="H100" s="239">
        <v>106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151</v>
      </c>
      <c r="AU100" s="245" t="s">
        <v>86</v>
      </c>
      <c r="AV100" s="14" t="s">
        <v>86</v>
      </c>
      <c r="AW100" s="14" t="s">
        <v>37</v>
      </c>
      <c r="AX100" s="14" t="s">
        <v>84</v>
      </c>
      <c r="AY100" s="245" t="s">
        <v>140</v>
      </c>
    </row>
    <row r="101" s="14" customFormat="1">
      <c r="A101" s="14"/>
      <c r="B101" s="235"/>
      <c r="C101" s="236"/>
      <c r="D101" s="226" t="s">
        <v>151</v>
      </c>
      <c r="E101" s="236"/>
      <c r="F101" s="238" t="s">
        <v>836</v>
      </c>
      <c r="G101" s="236"/>
      <c r="H101" s="239">
        <v>108.12000000000001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151</v>
      </c>
      <c r="AU101" s="245" t="s">
        <v>86</v>
      </c>
      <c r="AV101" s="14" t="s">
        <v>86</v>
      </c>
      <c r="AW101" s="14" t="s">
        <v>4</v>
      </c>
      <c r="AX101" s="14" t="s">
        <v>84</v>
      </c>
      <c r="AY101" s="245" t="s">
        <v>140</v>
      </c>
    </row>
    <row r="102" s="12" customFormat="1" ht="22.8" customHeight="1">
      <c r="A102" s="12"/>
      <c r="B102" s="190"/>
      <c r="C102" s="191"/>
      <c r="D102" s="192" t="s">
        <v>75</v>
      </c>
      <c r="E102" s="204" t="s">
        <v>193</v>
      </c>
      <c r="F102" s="204" t="s">
        <v>547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SUM(P103:P108)</f>
        <v>0</v>
      </c>
      <c r="Q102" s="198"/>
      <c r="R102" s="199">
        <f>SUM(R103:R108)</f>
        <v>4.0778999999999996</v>
      </c>
      <c r="S102" s="198"/>
      <c r="T102" s="20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84</v>
      </c>
      <c r="AT102" s="202" t="s">
        <v>75</v>
      </c>
      <c r="AU102" s="202" t="s">
        <v>84</v>
      </c>
      <c r="AY102" s="201" t="s">
        <v>140</v>
      </c>
      <c r="BK102" s="203">
        <f>SUM(BK103:BK108)</f>
        <v>0</v>
      </c>
    </row>
    <row r="103" s="2" customFormat="1" ht="24.15" customHeight="1">
      <c r="A103" s="40"/>
      <c r="B103" s="41"/>
      <c r="C103" s="206" t="s">
        <v>177</v>
      </c>
      <c r="D103" s="206" t="s">
        <v>142</v>
      </c>
      <c r="E103" s="207" t="s">
        <v>837</v>
      </c>
      <c r="F103" s="208" t="s">
        <v>838</v>
      </c>
      <c r="G103" s="209" t="s">
        <v>174</v>
      </c>
      <c r="H103" s="210">
        <v>22.5</v>
      </c>
      <c r="I103" s="211"/>
      <c r="J103" s="212">
        <f>ROUND(I103*H103,2)</f>
        <v>0</v>
      </c>
      <c r="K103" s="208" t="s">
        <v>146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0.16849</v>
      </c>
      <c r="R103" s="215">
        <f>Q103*H103</f>
        <v>3.7910249999999999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147</v>
      </c>
      <c r="AT103" s="217" t="s">
        <v>142</v>
      </c>
      <c r="AU103" s="217" t="s">
        <v>86</v>
      </c>
      <c r="AY103" s="19" t="s">
        <v>140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147</v>
      </c>
      <c r="BM103" s="217" t="s">
        <v>839</v>
      </c>
    </row>
    <row r="104" s="2" customFormat="1">
      <c r="A104" s="40"/>
      <c r="B104" s="41"/>
      <c r="C104" s="42"/>
      <c r="D104" s="219" t="s">
        <v>149</v>
      </c>
      <c r="E104" s="42"/>
      <c r="F104" s="220" t="s">
        <v>840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149</v>
      </c>
      <c r="AU104" s="19" t="s">
        <v>86</v>
      </c>
    </row>
    <row r="105" s="2" customFormat="1" ht="16.5" customHeight="1">
      <c r="A105" s="40"/>
      <c r="B105" s="41"/>
      <c r="C105" s="257" t="s">
        <v>182</v>
      </c>
      <c r="D105" s="257" t="s">
        <v>230</v>
      </c>
      <c r="E105" s="258" t="s">
        <v>841</v>
      </c>
      <c r="F105" s="259" t="s">
        <v>842</v>
      </c>
      <c r="G105" s="260" t="s">
        <v>174</v>
      </c>
      <c r="H105" s="261">
        <v>2.2949999999999999</v>
      </c>
      <c r="I105" s="262"/>
      <c r="J105" s="263">
        <f>ROUND(I105*H105,2)</f>
        <v>0</v>
      </c>
      <c r="K105" s="259" t="s">
        <v>146</v>
      </c>
      <c r="L105" s="264"/>
      <c r="M105" s="265" t="s">
        <v>19</v>
      </c>
      <c r="N105" s="266" t="s">
        <v>47</v>
      </c>
      <c r="O105" s="86"/>
      <c r="P105" s="215">
        <f>O105*H105</f>
        <v>0</v>
      </c>
      <c r="Q105" s="215">
        <v>0.125</v>
      </c>
      <c r="R105" s="215">
        <f>Q105*H105</f>
        <v>0.28687499999999999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188</v>
      </c>
      <c r="AT105" s="217" t="s">
        <v>230</v>
      </c>
      <c r="AU105" s="217" t="s">
        <v>86</v>
      </c>
      <c r="AY105" s="19" t="s">
        <v>140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147</v>
      </c>
      <c r="BM105" s="217" t="s">
        <v>843</v>
      </c>
    </row>
    <row r="106" s="13" customFormat="1">
      <c r="A106" s="13"/>
      <c r="B106" s="224"/>
      <c r="C106" s="225"/>
      <c r="D106" s="226" t="s">
        <v>151</v>
      </c>
      <c r="E106" s="227" t="s">
        <v>19</v>
      </c>
      <c r="F106" s="228" t="s">
        <v>844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151</v>
      </c>
      <c r="AU106" s="234" t="s">
        <v>86</v>
      </c>
      <c r="AV106" s="13" t="s">
        <v>84</v>
      </c>
      <c r="AW106" s="13" t="s">
        <v>37</v>
      </c>
      <c r="AX106" s="13" t="s">
        <v>76</v>
      </c>
      <c r="AY106" s="234" t="s">
        <v>140</v>
      </c>
    </row>
    <row r="107" s="14" customFormat="1">
      <c r="A107" s="14"/>
      <c r="B107" s="235"/>
      <c r="C107" s="236"/>
      <c r="D107" s="226" t="s">
        <v>151</v>
      </c>
      <c r="E107" s="237" t="s">
        <v>19</v>
      </c>
      <c r="F107" s="238" t="s">
        <v>845</v>
      </c>
      <c r="G107" s="236"/>
      <c r="H107" s="239">
        <v>2.25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151</v>
      </c>
      <c r="AU107" s="245" t="s">
        <v>86</v>
      </c>
      <c r="AV107" s="14" t="s">
        <v>86</v>
      </c>
      <c r="AW107" s="14" t="s">
        <v>37</v>
      </c>
      <c r="AX107" s="14" t="s">
        <v>84</v>
      </c>
      <c r="AY107" s="245" t="s">
        <v>140</v>
      </c>
    </row>
    <row r="108" s="14" customFormat="1">
      <c r="A108" s="14"/>
      <c r="B108" s="235"/>
      <c r="C108" s="236"/>
      <c r="D108" s="226" t="s">
        <v>151</v>
      </c>
      <c r="E108" s="236"/>
      <c r="F108" s="238" t="s">
        <v>846</v>
      </c>
      <c r="G108" s="236"/>
      <c r="H108" s="239">
        <v>2.2949999999999999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151</v>
      </c>
      <c r="AU108" s="245" t="s">
        <v>86</v>
      </c>
      <c r="AV108" s="14" t="s">
        <v>86</v>
      </c>
      <c r="AW108" s="14" t="s">
        <v>4</v>
      </c>
      <c r="AX108" s="14" t="s">
        <v>84</v>
      </c>
      <c r="AY108" s="245" t="s">
        <v>140</v>
      </c>
    </row>
    <row r="109" s="12" customFormat="1" ht="22.8" customHeight="1">
      <c r="A109" s="12"/>
      <c r="B109" s="190"/>
      <c r="C109" s="191"/>
      <c r="D109" s="192" t="s">
        <v>75</v>
      </c>
      <c r="E109" s="204" t="s">
        <v>585</v>
      </c>
      <c r="F109" s="204" t="s">
        <v>586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SUM(P110:P139)</f>
        <v>0</v>
      </c>
      <c r="Q109" s="198"/>
      <c r="R109" s="199">
        <f>SUM(R110:R139)</f>
        <v>0</v>
      </c>
      <c r="S109" s="198"/>
      <c r="T109" s="200">
        <f>SUM(T110:T139)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84</v>
      </c>
      <c r="AT109" s="202" t="s">
        <v>75</v>
      </c>
      <c r="AU109" s="202" t="s">
        <v>84</v>
      </c>
      <c r="AY109" s="201" t="s">
        <v>140</v>
      </c>
      <c r="BK109" s="203">
        <f>SUM(BK110:BK139)</f>
        <v>0</v>
      </c>
    </row>
    <row r="110" s="2" customFormat="1" ht="24.15" customHeight="1">
      <c r="A110" s="40"/>
      <c r="B110" s="41"/>
      <c r="C110" s="206" t="s">
        <v>188</v>
      </c>
      <c r="D110" s="206" t="s">
        <v>142</v>
      </c>
      <c r="E110" s="207" t="s">
        <v>601</v>
      </c>
      <c r="F110" s="208" t="s">
        <v>602</v>
      </c>
      <c r="G110" s="209" t="s">
        <v>216</v>
      </c>
      <c r="H110" s="210">
        <v>61.479999999999997</v>
      </c>
      <c r="I110" s="211"/>
      <c r="J110" s="212">
        <f>ROUND(I110*H110,2)</f>
        <v>0</v>
      </c>
      <c r="K110" s="208" t="s">
        <v>146</v>
      </c>
      <c r="L110" s="46"/>
      <c r="M110" s="213" t="s">
        <v>19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147</v>
      </c>
      <c r="AT110" s="217" t="s">
        <v>142</v>
      </c>
      <c r="AU110" s="217" t="s">
        <v>86</v>
      </c>
      <c r="AY110" s="19" t="s">
        <v>140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84</v>
      </c>
      <c r="BK110" s="218">
        <f>ROUND(I110*H110,2)</f>
        <v>0</v>
      </c>
      <c r="BL110" s="19" t="s">
        <v>147</v>
      </c>
      <c r="BM110" s="217" t="s">
        <v>847</v>
      </c>
    </row>
    <row r="111" s="2" customFormat="1">
      <c r="A111" s="40"/>
      <c r="B111" s="41"/>
      <c r="C111" s="42"/>
      <c r="D111" s="219" t="s">
        <v>149</v>
      </c>
      <c r="E111" s="42"/>
      <c r="F111" s="220" t="s">
        <v>604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86</v>
      </c>
    </row>
    <row r="112" s="14" customFormat="1">
      <c r="A112" s="14"/>
      <c r="B112" s="235"/>
      <c r="C112" s="236"/>
      <c r="D112" s="226" t="s">
        <v>151</v>
      </c>
      <c r="E112" s="237" t="s">
        <v>19</v>
      </c>
      <c r="F112" s="238" t="s">
        <v>848</v>
      </c>
      <c r="G112" s="236"/>
      <c r="H112" s="239">
        <v>61.479999999999997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151</v>
      </c>
      <c r="AU112" s="245" t="s">
        <v>86</v>
      </c>
      <c r="AV112" s="14" t="s">
        <v>86</v>
      </c>
      <c r="AW112" s="14" t="s">
        <v>37</v>
      </c>
      <c r="AX112" s="14" t="s">
        <v>84</v>
      </c>
      <c r="AY112" s="245" t="s">
        <v>140</v>
      </c>
    </row>
    <row r="113" s="2" customFormat="1" ht="24.15" customHeight="1">
      <c r="A113" s="40"/>
      <c r="B113" s="41"/>
      <c r="C113" s="206" t="s">
        <v>193</v>
      </c>
      <c r="D113" s="206" t="s">
        <v>142</v>
      </c>
      <c r="E113" s="207" t="s">
        <v>608</v>
      </c>
      <c r="F113" s="208" t="s">
        <v>609</v>
      </c>
      <c r="G113" s="209" t="s">
        <v>216</v>
      </c>
      <c r="H113" s="210">
        <v>430.36000000000001</v>
      </c>
      <c r="I113" s="211"/>
      <c r="J113" s="212">
        <f>ROUND(I113*H113,2)</f>
        <v>0</v>
      </c>
      <c r="K113" s="208" t="s">
        <v>146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147</v>
      </c>
      <c r="AT113" s="217" t="s">
        <v>142</v>
      </c>
      <c r="AU113" s="217" t="s">
        <v>86</v>
      </c>
      <c r="AY113" s="19" t="s">
        <v>140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147</v>
      </c>
      <c r="BM113" s="217" t="s">
        <v>849</v>
      </c>
    </row>
    <row r="114" s="2" customFormat="1">
      <c r="A114" s="40"/>
      <c r="B114" s="41"/>
      <c r="C114" s="42"/>
      <c r="D114" s="219" t="s">
        <v>149</v>
      </c>
      <c r="E114" s="42"/>
      <c r="F114" s="220" t="s">
        <v>611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149</v>
      </c>
      <c r="AU114" s="19" t="s">
        <v>86</v>
      </c>
    </row>
    <row r="115" s="14" customFormat="1">
      <c r="A115" s="14"/>
      <c r="B115" s="235"/>
      <c r="C115" s="236"/>
      <c r="D115" s="226" t="s">
        <v>151</v>
      </c>
      <c r="E115" s="236"/>
      <c r="F115" s="238" t="s">
        <v>850</v>
      </c>
      <c r="G115" s="236"/>
      <c r="H115" s="239">
        <v>430.36000000000001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151</v>
      </c>
      <c r="AU115" s="245" t="s">
        <v>86</v>
      </c>
      <c r="AV115" s="14" t="s">
        <v>86</v>
      </c>
      <c r="AW115" s="14" t="s">
        <v>4</v>
      </c>
      <c r="AX115" s="14" t="s">
        <v>84</v>
      </c>
      <c r="AY115" s="245" t="s">
        <v>140</v>
      </c>
    </row>
    <row r="116" s="2" customFormat="1" ht="24.15" customHeight="1">
      <c r="A116" s="40"/>
      <c r="B116" s="41"/>
      <c r="C116" s="206" t="s">
        <v>200</v>
      </c>
      <c r="D116" s="206" t="s">
        <v>142</v>
      </c>
      <c r="E116" s="207" t="s">
        <v>614</v>
      </c>
      <c r="F116" s="208" t="s">
        <v>615</v>
      </c>
      <c r="G116" s="209" t="s">
        <v>216</v>
      </c>
      <c r="H116" s="210">
        <v>61.645000000000003</v>
      </c>
      <c r="I116" s="211"/>
      <c r="J116" s="212">
        <f>ROUND(I116*H116,2)</f>
        <v>0</v>
      </c>
      <c r="K116" s="208" t="s">
        <v>146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147</v>
      </c>
      <c r="AT116" s="217" t="s">
        <v>142</v>
      </c>
      <c r="AU116" s="217" t="s">
        <v>86</v>
      </c>
      <c r="AY116" s="19" t="s">
        <v>140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147</v>
      </c>
      <c r="BM116" s="217" t="s">
        <v>851</v>
      </c>
    </row>
    <row r="117" s="2" customFormat="1">
      <c r="A117" s="40"/>
      <c r="B117" s="41"/>
      <c r="C117" s="42"/>
      <c r="D117" s="219" t="s">
        <v>149</v>
      </c>
      <c r="E117" s="42"/>
      <c r="F117" s="220" t="s">
        <v>617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149</v>
      </c>
      <c r="AU117" s="19" t="s">
        <v>86</v>
      </c>
    </row>
    <row r="118" s="13" customFormat="1">
      <c r="A118" s="13"/>
      <c r="B118" s="224"/>
      <c r="C118" s="225"/>
      <c r="D118" s="226" t="s">
        <v>151</v>
      </c>
      <c r="E118" s="227" t="s">
        <v>19</v>
      </c>
      <c r="F118" s="228" t="s">
        <v>852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151</v>
      </c>
      <c r="AU118" s="234" t="s">
        <v>86</v>
      </c>
      <c r="AV118" s="13" t="s">
        <v>84</v>
      </c>
      <c r="AW118" s="13" t="s">
        <v>37</v>
      </c>
      <c r="AX118" s="13" t="s">
        <v>76</v>
      </c>
      <c r="AY118" s="234" t="s">
        <v>140</v>
      </c>
    </row>
    <row r="119" s="14" customFormat="1">
      <c r="A119" s="14"/>
      <c r="B119" s="235"/>
      <c r="C119" s="236"/>
      <c r="D119" s="226" t="s">
        <v>151</v>
      </c>
      <c r="E119" s="237" t="s">
        <v>19</v>
      </c>
      <c r="F119" s="238" t="s">
        <v>853</v>
      </c>
      <c r="G119" s="236"/>
      <c r="H119" s="239">
        <v>55.119999999999997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151</v>
      </c>
      <c r="AU119" s="245" t="s">
        <v>86</v>
      </c>
      <c r="AV119" s="14" t="s">
        <v>86</v>
      </c>
      <c r="AW119" s="14" t="s">
        <v>37</v>
      </c>
      <c r="AX119" s="14" t="s">
        <v>76</v>
      </c>
      <c r="AY119" s="245" t="s">
        <v>140</v>
      </c>
    </row>
    <row r="120" s="14" customFormat="1">
      <c r="A120" s="14"/>
      <c r="B120" s="235"/>
      <c r="C120" s="236"/>
      <c r="D120" s="226" t="s">
        <v>151</v>
      </c>
      <c r="E120" s="237" t="s">
        <v>19</v>
      </c>
      <c r="F120" s="238" t="s">
        <v>854</v>
      </c>
      <c r="G120" s="236"/>
      <c r="H120" s="239">
        <v>6.5250000000000004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151</v>
      </c>
      <c r="AU120" s="245" t="s">
        <v>86</v>
      </c>
      <c r="AV120" s="14" t="s">
        <v>86</v>
      </c>
      <c r="AW120" s="14" t="s">
        <v>37</v>
      </c>
      <c r="AX120" s="14" t="s">
        <v>76</v>
      </c>
      <c r="AY120" s="245" t="s">
        <v>140</v>
      </c>
    </row>
    <row r="121" s="15" customFormat="1">
      <c r="A121" s="15"/>
      <c r="B121" s="246"/>
      <c r="C121" s="247"/>
      <c r="D121" s="226" t="s">
        <v>151</v>
      </c>
      <c r="E121" s="248" t="s">
        <v>19</v>
      </c>
      <c r="F121" s="249" t="s">
        <v>154</v>
      </c>
      <c r="G121" s="247"/>
      <c r="H121" s="250">
        <v>61.645000000000003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151</v>
      </c>
      <c r="AU121" s="256" t="s">
        <v>86</v>
      </c>
      <c r="AV121" s="15" t="s">
        <v>147</v>
      </c>
      <c r="AW121" s="15" t="s">
        <v>37</v>
      </c>
      <c r="AX121" s="15" t="s">
        <v>84</v>
      </c>
      <c r="AY121" s="256" t="s">
        <v>140</v>
      </c>
    </row>
    <row r="122" s="2" customFormat="1" ht="24.15" customHeight="1">
      <c r="A122" s="40"/>
      <c r="B122" s="41"/>
      <c r="C122" s="206" t="s">
        <v>207</v>
      </c>
      <c r="D122" s="206" t="s">
        <v>142</v>
      </c>
      <c r="E122" s="207" t="s">
        <v>620</v>
      </c>
      <c r="F122" s="208" t="s">
        <v>609</v>
      </c>
      <c r="G122" s="209" t="s">
        <v>216</v>
      </c>
      <c r="H122" s="210">
        <v>760.62</v>
      </c>
      <c r="I122" s="211"/>
      <c r="J122" s="212">
        <f>ROUND(I122*H122,2)</f>
        <v>0</v>
      </c>
      <c r="K122" s="208" t="s">
        <v>146</v>
      </c>
      <c r="L122" s="46"/>
      <c r="M122" s="213" t="s">
        <v>19</v>
      </c>
      <c r="N122" s="214" t="s">
        <v>47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147</v>
      </c>
      <c r="AT122" s="217" t="s">
        <v>142</v>
      </c>
      <c r="AU122" s="217" t="s">
        <v>86</v>
      </c>
      <c r="AY122" s="19" t="s">
        <v>140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84</v>
      </c>
      <c r="BK122" s="218">
        <f>ROUND(I122*H122,2)</f>
        <v>0</v>
      </c>
      <c r="BL122" s="19" t="s">
        <v>147</v>
      </c>
      <c r="BM122" s="217" t="s">
        <v>855</v>
      </c>
    </row>
    <row r="123" s="2" customFormat="1">
      <c r="A123" s="40"/>
      <c r="B123" s="41"/>
      <c r="C123" s="42"/>
      <c r="D123" s="219" t="s">
        <v>149</v>
      </c>
      <c r="E123" s="42"/>
      <c r="F123" s="220" t="s">
        <v>622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149</v>
      </c>
      <c r="AU123" s="19" t="s">
        <v>86</v>
      </c>
    </row>
    <row r="124" s="13" customFormat="1">
      <c r="A124" s="13"/>
      <c r="B124" s="224"/>
      <c r="C124" s="225"/>
      <c r="D124" s="226" t="s">
        <v>151</v>
      </c>
      <c r="E124" s="227" t="s">
        <v>19</v>
      </c>
      <c r="F124" s="228" t="s">
        <v>856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151</v>
      </c>
      <c r="AU124" s="234" t="s">
        <v>86</v>
      </c>
      <c r="AV124" s="13" t="s">
        <v>84</v>
      </c>
      <c r="AW124" s="13" t="s">
        <v>37</v>
      </c>
      <c r="AX124" s="13" t="s">
        <v>76</v>
      </c>
      <c r="AY124" s="234" t="s">
        <v>140</v>
      </c>
    </row>
    <row r="125" s="13" customFormat="1">
      <c r="A125" s="13"/>
      <c r="B125" s="224"/>
      <c r="C125" s="225"/>
      <c r="D125" s="226" t="s">
        <v>151</v>
      </c>
      <c r="E125" s="227" t="s">
        <v>19</v>
      </c>
      <c r="F125" s="228" t="s">
        <v>857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151</v>
      </c>
      <c r="AU125" s="234" t="s">
        <v>86</v>
      </c>
      <c r="AV125" s="13" t="s">
        <v>84</v>
      </c>
      <c r="AW125" s="13" t="s">
        <v>37</v>
      </c>
      <c r="AX125" s="13" t="s">
        <v>76</v>
      </c>
      <c r="AY125" s="234" t="s">
        <v>140</v>
      </c>
    </row>
    <row r="126" s="14" customFormat="1">
      <c r="A126" s="14"/>
      <c r="B126" s="235"/>
      <c r="C126" s="236"/>
      <c r="D126" s="226" t="s">
        <v>151</v>
      </c>
      <c r="E126" s="237" t="s">
        <v>19</v>
      </c>
      <c r="F126" s="238" t="s">
        <v>858</v>
      </c>
      <c r="G126" s="236"/>
      <c r="H126" s="239">
        <v>440.95999999999998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151</v>
      </c>
      <c r="AU126" s="245" t="s">
        <v>86</v>
      </c>
      <c r="AV126" s="14" t="s">
        <v>86</v>
      </c>
      <c r="AW126" s="14" t="s">
        <v>37</v>
      </c>
      <c r="AX126" s="14" t="s">
        <v>76</v>
      </c>
      <c r="AY126" s="245" t="s">
        <v>140</v>
      </c>
    </row>
    <row r="127" s="14" customFormat="1">
      <c r="A127" s="14"/>
      <c r="B127" s="235"/>
      <c r="C127" s="236"/>
      <c r="D127" s="226" t="s">
        <v>151</v>
      </c>
      <c r="E127" s="237" t="s">
        <v>19</v>
      </c>
      <c r="F127" s="238" t="s">
        <v>859</v>
      </c>
      <c r="G127" s="236"/>
      <c r="H127" s="239">
        <v>52.200000000000003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151</v>
      </c>
      <c r="AU127" s="245" t="s">
        <v>86</v>
      </c>
      <c r="AV127" s="14" t="s">
        <v>86</v>
      </c>
      <c r="AW127" s="14" t="s">
        <v>37</v>
      </c>
      <c r="AX127" s="14" t="s">
        <v>76</v>
      </c>
      <c r="AY127" s="245" t="s">
        <v>140</v>
      </c>
    </row>
    <row r="128" s="13" customFormat="1">
      <c r="A128" s="13"/>
      <c r="B128" s="224"/>
      <c r="C128" s="225"/>
      <c r="D128" s="226" t="s">
        <v>151</v>
      </c>
      <c r="E128" s="227" t="s">
        <v>19</v>
      </c>
      <c r="F128" s="228" t="s">
        <v>860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151</v>
      </c>
      <c r="AU128" s="234" t="s">
        <v>86</v>
      </c>
      <c r="AV128" s="13" t="s">
        <v>84</v>
      </c>
      <c r="AW128" s="13" t="s">
        <v>37</v>
      </c>
      <c r="AX128" s="13" t="s">
        <v>76</v>
      </c>
      <c r="AY128" s="234" t="s">
        <v>140</v>
      </c>
    </row>
    <row r="129" s="14" customFormat="1">
      <c r="A129" s="14"/>
      <c r="B129" s="235"/>
      <c r="C129" s="236"/>
      <c r="D129" s="226" t="s">
        <v>151</v>
      </c>
      <c r="E129" s="237" t="s">
        <v>19</v>
      </c>
      <c r="F129" s="238" t="s">
        <v>861</v>
      </c>
      <c r="G129" s="236"/>
      <c r="H129" s="239">
        <v>220.47999999999999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151</v>
      </c>
      <c r="AU129" s="245" t="s">
        <v>86</v>
      </c>
      <c r="AV129" s="14" t="s">
        <v>86</v>
      </c>
      <c r="AW129" s="14" t="s">
        <v>37</v>
      </c>
      <c r="AX129" s="14" t="s">
        <v>76</v>
      </c>
      <c r="AY129" s="245" t="s">
        <v>140</v>
      </c>
    </row>
    <row r="130" s="14" customFormat="1">
      <c r="A130" s="14"/>
      <c r="B130" s="235"/>
      <c r="C130" s="236"/>
      <c r="D130" s="226" t="s">
        <v>151</v>
      </c>
      <c r="E130" s="237" t="s">
        <v>19</v>
      </c>
      <c r="F130" s="238" t="s">
        <v>862</v>
      </c>
      <c r="G130" s="236"/>
      <c r="H130" s="239">
        <v>46.979999999999997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151</v>
      </c>
      <c r="AU130" s="245" t="s">
        <v>86</v>
      </c>
      <c r="AV130" s="14" t="s">
        <v>86</v>
      </c>
      <c r="AW130" s="14" t="s">
        <v>37</v>
      </c>
      <c r="AX130" s="14" t="s">
        <v>76</v>
      </c>
      <c r="AY130" s="245" t="s">
        <v>140</v>
      </c>
    </row>
    <row r="131" s="15" customFormat="1">
      <c r="A131" s="15"/>
      <c r="B131" s="246"/>
      <c r="C131" s="247"/>
      <c r="D131" s="226" t="s">
        <v>151</v>
      </c>
      <c r="E131" s="248" t="s">
        <v>19</v>
      </c>
      <c r="F131" s="249" t="s">
        <v>154</v>
      </c>
      <c r="G131" s="247"/>
      <c r="H131" s="250">
        <v>760.62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151</v>
      </c>
      <c r="AU131" s="256" t="s">
        <v>86</v>
      </c>
      <c r="AV131" s="15" t="s">
        <v>147</v>
      </c>
      <c r="AW131" s="15" t="s">
        <v>37</v>
      </c>
      <c r="AX131" s="15" t="s">
        <v>84</v>
      </c>
      <c r="AY131" s="256" t="s">
        <v>140</v>
      </c>
    </row>
    <row r="132" s="2" customFormat="1" ht="24.15" customHeight="1">
      <c r="A132" s="40"/>
      <c r="B132" s="41"/>
      <c r="C132" s="206" t="s">
        <v>8</v>
      </c>
      <c r="D132" s="206" t="s">
        <v>142</v>
      </c>
      <c r="E132" s="207" t="s">
        <v>863</v>
      </c>
      <c r="F132" s="208" t="s">
        <v>864</v>
      </c>
      <c r="G132" s="209" t="s">
        <v>216</v>
      </c>
      <c r="H132" s="210">
        <v>27.559999999999999</v>
      </c>
      <c r="I132" s="211"/>
      <c r="J132" s="212">
        <f>ROUND(I132*H132,2)</f>
        <v>0</v>
      </c>
      <c r="K132" s="208" t="s">
        <v>146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147</v>
      </c>
      <c r="AT132" s="217" t="s">
        <v>142</v>
      </c>
      <c r="AU132" s="217" t="s">
        <v>86</v>
      </c>
      <c r="AY132" s="19" t="s">
        <v>140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147</v>
      </c>
      <c r="BM132" s="217" t="s">
        <v>865</v>
      </c>
    </row>
    <row r="133" s="2" customFormat="1">
      <c r="A133" s="40"/>
      <c r="B133" s="41"/>
      <c r="C133" s="42"/>
      <c r="D133" s="219" t="s">
        <v>149</v>
      </c>
      <c r="E133" s="42"/>
      <c r="F133" s="220" t="s">
        <v>866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149</v>
      </c>
      <c r="AU133" s="19" t="s">
        <v>86</v>
      </c>
    </row>
    <row r="134" s="14" customFormat="1">
      <c r="A134" s="14"/>
      <c r="B134" s="235"/>
      <c r="C134" s="236"/>
      <c r="D134" s="226" t="s">
        <v>151</v>
      </c>
      <c r="E134" s="237" t="s">
        <v>19</v>
      </c>
      <c r="F134" s="238" t="s">
        <v>867</v>
      </c>
      <c r="G134" s="236"/>
      <c r="H134" s="239">
        <v>27.559999999999999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151</v>
      </c>
      <c r="AU134" s="245" t="s">
        <v>86</v>
      </c>
      <c r="AV134" s="14" t="s">
        <v>86</v>
      </c>
      <c r="AW134" s="14" t="s">
        <v>37</v>
      </c>
      <c r="AX134" s="14" t="s">
        <v>84</v>
      </c>
      <c r="AY134" s="245" t="s">
        <v>140</v>
      </c>
    </row>
    <row r="135" s="2" customFormat="1" ht="24.15" customHeight="1">
      <c r="A135" s="40"/>
      <c r="B135" s="41"/>
      <c r="C135" s="206" t="s">
        <v>221</v>
      </c>
      <c r="D135" s="206" t="s">
        <v>142</v>
      </c>
      <c r="E135" s="207" t="s">
        <v>868</v>
      </c>
      <c r="F135" s="208" t="s">
        <v>869</v>
      </c>
      <c r="G135" s="209" t="s">
        <v>216</v>
      </c>
      <c r="H135" s="210">
        <v>62.133000000000003</v>
      </c>
      <c r="I135" s="211"/>
      <c r="J135" s="212">
        <f>ROUND(I135*H135,2)</f>
        <v>0</v>
      </c>
      <c r="K135" s="208" t="s">
        <v>146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147</v>
      </c>
      <c r="AT135" s="217" t="s">
        <v>142</v>
      </c>
      <c r="AU135" s="217" t="s">
        <v>86</v>
      </c>
      <c r="AY135" s="19" t="s">
        <v>140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147</v>
      </c>
      <c r="BM135" s="217" t="s">
        <v>870</v>
      </c>
    </row>
    <row r="136" s="2" customFormat="1">
      <c r="A136" s="40"/>
      <c r="B136" s="41"/>
      <c r="C136" s="42"/>
      <c r="D136" s="219" t="s">
        <v>149</v>
      </c>
      <c r="E136" s="42"/>
      <c r="F136" s="220" t="s">
        <v>871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149</v>
      </c>
      <c r="AU136" s="19" t="s">
        <v>86</v>
      </c>
    </row>
    <row r="137" s="14" customFormat="1">
      <c r="A137" s="14"/>
      <c r="B137" s="235"/>
      <c r="C137" s="236"/>
      <c r="D137" s="226" t="s">
        <v>151</v>
      </c>
      <c r="E137" s="237" t="s">
        <v>19</v>
      </c>
      <c r="F137" s="238" t="s">
        <v>848</v>
      </c>
      <c r="G137" s="236"/>
      <c r="H137" s="239">
        <v>61.479999999999997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151</v>
      </c>
      <c r="AU137" s="245" t="s">
        <v>86</v>
      </c>
      <c r="AV137" s="14" t="s">
        <v>86</v>
      </c>
      <c r="AW137" s="14" t="s">
        <v>37</v>
      </c>
      <c r="AX137" s="14" t="s">
        <v>76</v>
      </c>
      <c r="AY137" s="245" t="s">
        <v>140</v>
      </c>
    </row>
    <row r="138" s="14" customFormat="1">
      <c r="A138" s="14"/>
      <c r="B138" s="235"/>
      <c r="C138" s="236"/>
      <c r="D138" s="226" t="s">
        <v>151</v>
      </c>
      <c r="E138" s="237" t="s">
        <v>19</v>
      </c>
      <c r="F138" s="238" t="s">
        <v>872</v>
      </c>
      <c r="G138" s="236"/>
      <c r="H138" s="239">
        <v>0.65300000000000002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151</v>
      </c>
      <c r="AU138" s="245" t="s">
        <v>86</v>
      </c>
      <c r="AV138" s="14" t="s">
        <v>86</v>
      </c>
      <c r="AW138" s="14" t="s">
        <v>37</v>
      </c>
      <c r="AX138" s="14" t="s">
        <v>76</v>
      </c>
      <c r="AY138" s="245" t="s">
        <v>140</v>
      </c>
    </row>
    <row r="139" s="15" customFormat="1">
      <c r="A139" s="15"/>
      <c r="B139" s="246"/>
      <c r="C139" s="247"/>
      <c r="D139" s="226" t="s">
        <v>151</v>
      </c>
      <c r="E139" s="248" t="s">
        <v>19</v>
      </c>
      <c r="F139" s="249" t="s">
        <v>154</v>
      </c>
      <c r="G139" s="247"/>
      <c r="H139" s="250">
        <v>62.133000000000003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151</v>
      </c>
      <c r="AU139" s="256" t="s">
        <v>86</v>
      </c>
      <c r="AV139" s="15" t="s">
        <v>147</v>
      </c>
      <c r="AW139" s="15" t="s">
        <v>37</v>
      </c>
      <c r="AX139" s="15" t="s">
        <v>84</v>
      </c>
      <c r="AY139" s="256" t="s">
        <v>140</v>
      </c>
    </row>
    <row r="140" s="12" customFormat="1" ht="22.8" customHeight="1">
      <c r="A140" s="12"/>
      <c r="B140" s="190"/>
      <c r="C140" s="191"/>
      <c r="D140" s="192" t="s">
        <v>75</v>
      </c>
      <c r="E140" s="204" t="s">
        <v>633</v>
      </c>
      <c r="F140" s="204" t="s">
        <v>634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SUM(P141:P142)</f>
        <v>0</v>
      </c>
      <c r="Q140" s="198"/>
      <c r="R140" s="199">
        <f>SUM(R141:R142)</f>
        <v>0</v>
      </c>
      <c r="S140" s="198"/>
      <c r="T140" s="20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84</v>
      </c>
      <c r="AT140" s="202" t="s">
        <v>75</v>
      </c>
      <c r="AU140" s="202" t="s">
        <v>84</v>
      </c>
      <c r="AY140" s="201" t="s">
        <v>140</v>
      </c>
      <c r="BK140" s="203">
        <f>SUM(BK141:BK142)</f>
        <v>0</v>
      </c>
    </row>
    <row r="141" s="2" customFormat="1" ht="24.15" customHeight="1">
      <c r="A141" s="40"/>
      <c r="B141" s="41"/>
      <c r="C141" s="206" t="s">
        <v>229</v>
      </c>
      <c r="D141" s="206" t="s">
        <v>142</v>
      </c>
      <c r="E141" s="207" t="s">
        <v>873</v>
      </c>
      <c r="F141" s="208" t="s">
        <v>874</v>
      </c>
      <c r="G141" s="209" t="s">
        <v>216</v>
      </c>
      <c r="H141" s="210">
        <v>35.210000000000001</v>
      </c>
      <c r="I141" s="211"/>
      <c r="J141" s="212">
        <f>ROUND(I141*H141,2)</f>
        <v>0</v>
      </c>
      <c r="K141" s="208" t="s">
        <v>146</v>
      </c>
      <c r="L141" s="46"/>
      <c r="M141" s="213" t="s">
        <v>19</v>
      </c>
      <c r="N141" s="214" t="s">
        <v>47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147</v>
      </c>
      <c r="AT141" s="217" t="s">
        <v>142</v>
      </c>
      <c r="AU141" s="217" t="s">
        <v>86</v>
      </c>
      <c r="AY141" s="19" t="s">
        <v>140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147</v>
      </c>
      <c r="BM141" s="217" t="s">
        <v>875</v>
      </c>
    </row>
    <row r="142" s="2" customFormat="1">
      <c r="A142" s="40"/>
      <c r="B142" s="41"/>
      <c r="C142" s="42"/>
      <c r="D142" s="219" t="s">
        <v>149</v>
      </c>
      <c r="E142" s="42"/>
      <c r="F142" s="220" t="s">
        <v>876</v>
      </c>
      <c r="G142" s="42"/>
      <c r="H142" s="42"/>
      <c r="I142" s="221"/>
      <c r="J142" s="42"/>
      <c r="K142" s="42"/>
      <c r="L142" s="46"/>
      <c r="M142" s="273"/>
      <c r="N142" s="274"/>
      <c r="O142" s="270"/>
      <c r="P142" s="270"/>
      <c r="Q142" s="270"/>
      <c r="R142" s="270"/>
      <c r="S142" s="270"/>
      <c r="T142" s="2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149</v>
      </c>
      <c r="AU142" s="19" t="s">
        <v>86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TKMDJSDjdml8JGyPPpGkPlnoOL6jxS7seTlrzn6Ovx5hu/bEu+hVWEgZ14WT8vRGo2iLOQzKnr5QQWYr9W4pew==" hashValue="nP+PiZzDgwUrjFIgqFdLRXWZxu1x9ldjf19JDpUpTPVtwo4x5Vv9+Htw9faDJ03PQj/veT7cEOa81CtyqV8GRg==" algorithmName="SHA-512" password="CC35"/>
  <autoFilter ref="C84:K14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3106123"/>
    <hyperlink ref="F91" r:id="rId2" display="https://podminky.urs.cz/item/CS_URS_2024_02/113107222"/>
    <hyperlink ref="F94" r:id="rId3" display="https://podminky.urs.cz/item/CS_URS_2024_02/113201112"/>
    <hyperlink ref="F98" r:id="rId4" display="https://podminky.urs.cz/item/CS_URS_2024_02/596211112"/>
    <hyperlink ref="F104" r:id="rId5" display="https://podminky.urs.cz/item/CS_URS_2024_02/916241113"/>
    <hyperlink ref="F111" r:id="rId6" display="https://podminky.urs.cz/item/CS_URS_2024_02/997221551"/>
    <hyperlink ref="F114" r:id="rId7" display="https://podminky.urs.cz/item/CS_URS_2024_02/997221559"/>
    <hyperlink ref="F117" r:id="rId8" display="https://podminky.urs.cz/item/CS_URS_2024_02/997221561"/>
    <hyperlink ref="F123" r:id="rId9" display="https://podminky.urs.cz/item/CS_URS_2024_02/997221569"/>
    <hyperlink ref="F133" r:id="rId10" display="https://podminky.urs.cz/item/CS_URS_2024_02/997221615"/>
    <hyperlink ref="F136" r:id="rId11" display="https://podminky.urs.cz/item/CS_URS_2024_02/997221655"/>
    <hyperlink ref="F142" r:id="rId12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UL, Propad chodníku v ulici Předmostí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Dagmar Sedláčková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ROUND((SUM(BE83:BE104)),  2)</f>
        <v>0</v>
      </c>
      <c r="G33" s="40"/>
      <c r="H33" s="40"/>
      <c r="I33" s="150">
        <v>0.20999999999999999</v>
      </c>
      <c r="J33" s="149">
        <f>ROUND(((SUM(BE83:BE104))*I33),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ROUND((SUM(BF83:BF104)),  2)</f>
        <v>0</v>
      </c>
      <c r="G34" s="40"/>
      <c r="H34" s="40"/>
      <c r="I34" s="150">
        <v>0.12</v>
      </c>
      <c r="J34" s="149">
        <f>ROUND(((SUM(BF83:BF104))*I34),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ROUND((SUM(BG83:BG104)),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ROUND((SUM(BH83:BH104)),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ROUND((SUM(BI83:BI104)),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UL, Propad chodníku v ulici Předmostí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401 - Stranová překládka komunikačního vedení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Ústí nad Labem</v>
      </c>
      <c r="G52" s="42"/>
      <c r="H52" s="42"/>
      <c r="I52" s="34" t="s">
        <v>23</v>
      </c>
      <c r="J52" s="74" t="str">
        <f>IF(J12="","",J12)</f>
        <v>12. 8. 2024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Ústí nad Labem</v>
      </c>
      <c r="G54" s="42"/>
      <c r="H54" s="42"/>
      <c r="I54" s="34" t="s">
        <v>33</v>
      </c>
      <c r="J54" s="38" t="str">
        <f>E21</f>
        <v>AZ Consult,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106</v>
      </c>
      <c r="D57" s="164"/>
      <c r="E57" s="164"/>
      <c r="F57" s="164"/>
      <c r="G57" s="164"/>
      <c r="H57" s="164"/>
      <c r="I57" s="164"/>
      <c r="J57" s="165" t="s">
        <v>107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108</v>
      </c>
    </row>
    <row r="60" s="9" customFormat="1" ht="24.96" customHeight="1">
      <c r="A60" s="9"/>
      <c r="B60" s="167"/>
      <c r="C60" s="168"/>
      <c r="D60" s="169" t="s">
        <v>878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879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880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881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UL, Propad chodníku v ulici Předmostí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401 - Stranová překládka komunikačního vedení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Ústí nad Labem</v>
      </c>
      <c r="G77" s="42"/>
      <c r="H77" s="42"/>
      <c r="I77" s="34" t="s">
        <v>23</v>
      </c>
      <c r="J77" s="74" t="str">
        <f>IF(J12="","",J12)</f>
        <v>12. 8. 2024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Statutární město Ústí nad Labem</v>
      </c>
      <c r="G79" s="42"/>
      <c r="H79" s="42"/>
      <c r="I79" s="34" t="s">
        <v>33</v>
      </c>
      <c r="J79" s="38" t="str">
        <f>E21</f>
        <v>AZ Consult, spol. s 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Dagmar Sedláčková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126</v>
      </c>
      <c r="D82" s="182" t="s">
        <v>61</v>
      </c>
      <c r="E82" s="182" t="s">
        <v>57</v>
      </c>
      <c r="F82" s="182" t="s">
        <v>58</v>
      </c>
      <c r="G82" s="182" t="s">
        <v>127</v>
      </c>
      <c r="H82" s="182" t="s">
        <v>128</v>
      </c>
      <c r="I82" s="182" t="s">
        <v>129</v>
      </c>
      <c r="J82" s="182" t="s">
        <v>107</v>
      </c>
      <c r="K82" s="183" t="s">
        <v>130</v>
      </c>
      <c r="L82" s="184"/>
      <c r="M82" s="94" t="s">
        <v>19</v>
      </c>
      <c r="N82" s="95" t="s">
        <v>46</v>
      </c>
      <c r="O82" s="95" t="s">
        <v>131</v>
      </c>
      <c r="P82" s="95" t="s">
        <v>132</v>
      </c>
      <c r="Q82" s="95" t="s">
        <v>133</v>
      </c>
      <c r="R82" s="95" t="s">
        <v>134</v>
      </c>
      <c r="S82" s="95" t="s">
        <v>135</v>
      </c>
      <c r="T82" s="96" t="s">
        <v>136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108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75</v>
      </c>
      <c r="E84" s="193" t="s">
        <v>138</v>
      </c>
      <c r="F84" s="193" t="s">
        <v>138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P85+P91+P97</f>
        <v>0</v>
      </c>
      <c r="Q84" s="198"/>
      <c r="R84" s="199">
        <f>R85+R91+R97</f>
        <v>0</v>
      </c>
      <c r="S84" s="198"/>
      <c r="T84" s="200">
        <f>T85+T91+T97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84</v>
      </c>
      <c r="AT84" s="202" t="s">
        <v>75</v>
      </c>
      <c r="AU84" s="202" t="s">
        <v>76</v>
      </c>
      <c r="AY84" s="201" t="s">
        <v>140</v>
      </c>
      <c r="BK84" s="203">
        <f>BK85+BK91+BK97</f>
        <v>0</v>
      </c>
    </row>
    <row r="85" s="12" customFormat="1" ht="22.8" customHeight="1">
      <c r="A85" s="12"/>
      <c r="B85" s="190"/>
      <c r="C85" s="191"/>
      <c r="D85" s="192" t="s">
        <v>75</v>
      </c>
      <c r="E85" s="204" t="s">
        <v>882</v>
      </c>
      <c r="F85" s="204" t="s">
        <v>883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SUM(P86:P90)</f>
        <v>0</v>
      </c>
      <c r="Q85" s="198"/>
      <c r="R85" s="199">
        <f>SUM(R86:R90)</f>
        <v>0</v>
      </c>
      <c r="S85" s="198"/>
      <c r="T85" s="200">
        <f>SUM(T86:T90)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84</v>
      </c>
      <c r="AT85" s="202" t="s">
        <v>75</v>
      </c>
      <c r="AU85" s="202" t="s">
        <v>84</v>
      </c>
      <c r="AY85" s="201" t="s">
        <v>140</v>
      </c>
      <c r="BK85" s="203">
        <f>SUM(BK86:BK90)</f>
        <v>0</v>
      </c>
    </row>
    <row r="86" s="2" customFormat="1" ht="16.5" customHeight="1">
      <c r="A86" s="40"/>
      <c r="B86" s="41"/>
      <c r="C86" s="206" t="s">
        <v>84</v>
      </c>
      <c r="D86" s="206" t="s">
        <v>142</v>
      </c>
      <c r="E86" s="207" t="s">
        <v>884</v>
      </c>
      <c r="F86" s="208" t="s">
        <v>885</v>
      </c>
      <c r="G86" s="209" t="s">
        <v>174</v>
      </c>
      <c r="H86" s="210">
        <v>120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147</v>
      </c>
      <c r="AT86" s="217" t="s">
        <v>142</v>
      </c>
      <c r="AU86" s="217" t="s">
        <v>86</v>
      </c>
      <c r="AY86" s="19" t="s">
        <v>140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147</v>
      </c>
      <c r="BM86" s="217" t="s">
        <v>886</v>
      </c>
    </row>
    <row r="87" s="2" customFormat="1" ht="16.5" customHeight="1">
      <c r="A87" s="40"/>
      <c r="B87" s="41"/>
      <c r="C87" s="206" t="s">
        <v>86</v>
      </c>
      <c r="D87" s="206" t="s">
        <v>142</v>
      </c>
      <c r="E87" s="207" t="s">
        <v>887</v>
      </c>
      <c r="F87" s="208" t="s">
        <v>888</v>
      </c>
      <c r="G87" s="209" t="s">
        <v>174</v>
      </c>
      <c r="H87" s="210">
        <v>6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147</v>
      </c>
      <c r="AT87" s="217" t="s">
        <v>142</v>
      </c>
      <c r="AU87" s="217" t="s">
        <v>86</v>
      </c>
      <c r="AY87" s="19" t="s">
        <v>140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147</v>
      </c>
      <c r="BM87" s="217" t="s">
        <v>889</v>
      </c>
    </row>
    <row r="88" s="2" customFormat="1" ht="16.5" customHeight="1">
      <c r="A88" s="40"/>
      <c r="B88" s="41"/>
      <c r="C88" s="206" t="s">
        <v>160</v>
      </c>
      <c r="D88" s="206" t="s">
        <v>142</v>
      </c>
      <c r="E88" s="207" t="s">
        <v>890</v>
      </c>
      <c r="F88" s="208" t="s">
        <v>891</v>
      </c>
      <c r="G88" s="209" t="s">
        <v>174</v>
      </c>
      <c r="H88" s="210">
        <v>24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147</v>
      </c>
      <c r="AT88" s="217" t="s">
        <v>142</v>
      </c>
      <c r="AU88" s="217" t="s">
        <v>86</v>
      </c>
      <c r="AY88" s="19" t="s">
        <v>140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147</v>
      </c>
      <c r="BM88" s="217" t="s">
        <v>892</v>
      </c>
    </row>
    <row r="89" s="2" customFormat="1" ht="16.5" customHeight="1">
      <c r="A89" s="40"/>
      <c r="B89" s="41"/>
      <c r="C89" s="206" t="s">
        <v>147</v>
      </c>
      <c r="D89" s="206" t="s">
        <v>142</v>
      </c>
      <c r="E89" s="207" t="s">
        <v>893</v>
      </c>
      <c r="F89" s="208" t="s">
        <v>894</v>
      </c>
      <c r="G89" s="209" t="s">
        <v>895</v>
      </c>
      <c r="H89" s="210">
        <v>25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147</v>
      </c>
      <c r="AT89" s="217" t="s">
        <v>142</v>
      </c>
      <c r="AU89" s="217" t="s">
        <v>86</v>
      </c>
      <c r="AY89" s="19" t="s">
        <v>140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147</v>
      </c>
      <c r="BM89" s="217" t="s">
        <v>896</v>
      </c>
    </row>
    <row r="90" s="2" customFormat="1" ht="16.5" customHeight="1">
      <c r="A90" s="40"/>
      <c r="B90" s="41"/>
      <c r="C90" s="206" t="s">
        <v>171</v>
      </c>
      <c r="D90" s="206" t="s">
        <v>142</v>
      </c>
      <c r="E90" s="207" t="s">
        <v>897</v>
      </c>
      <c r="F90" s="208" t="s">
        <v>898</v>
      </c>
      <c r="G90" s="209" t="s">
        <v>196</v>
      </c>
      <c r="H90" s="210">
        <v>5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147</v>
      </c>
      <c r="AT90" s="217" t="s">
        <v>142</v>
      </c>
      <c r="AU90" s="217" t="s">
        <v>86</v>
      </c>
      <c r="AY90" s="19" t="s">
        <v>140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147</v>
      </c>
      <c r="BM90" s="217" t="s">
        <v>899</v>
      </c>
    </row>
    <row r="91" s="12" customFormat="1" ht="22.8" customHeight="1">
      <c r="A91" s="12"/>
      <c r="B91" s="190"/>
      <c r="C91" s="191"/>
      <c r="D91" s="192" t="s">
        <v>75</v>
      </c>
      <c r="E91" s="204" t="s">
        <v>900</v>
      </c>
      <c r="F91" s="204" t="s">
        <v>901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SUM(P92:P96)</f>
        <v>0</v>
      </c>
      <c r="Q91" s="198"/>
      <c r="R91" s="199">
        <f>SUM(R92:R96)</f>
        <v>0</v>
      </c>
      <c r="S91" s="198"/>
      <c r="T91" s="200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84</v>
      </c>
      <c r="AT91" s="202" t="s">
        <v>75</v>
      </c>
      <c r="AU91" s="202" t="s">
        <v>84</v>
      </c>
      <c r="AY91" s="201" t="s">
        <v>140</v>
      </c>
      <c r="BK91" s="203">
        <f>SUM(BK92:BK96)</f>
        <v>0</v>
      </c>
    </row>
    <row r="92" s="2" customFormat="1" ht="16.5" customHeight="1">
      <c r="A92" s="40"/>
      <c r="B92" s="41"/>
      <c r="C92" s="206" t="s">
        <v>177</v>
      </c>
      <c r="D92" s="206" t="s">
        <v>142</v>
      </c>
      <c r="E92" s="207" t="s">
        <v>902</v>
      </c>
      <c r="F92" s="208" t="s">
        <v>903</v>
      </c>
      <c r="G92" s="209" t="s">
        <v>174</v>
      </c>
      <c r="H92" s="210">
        <v>240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147</v>
      </c>
      <c r="AT92" s="217" t="s">
        <v>142</v>
      </c>
      <c r="AU92" s="217" t="s">
        <v>86</v>
      </c>
      <c r="AY92" s="19" t="s">
        <v>140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147</v>
      </c>
      <c r="BM92" s="217" t="s">
        <v>904</v>
      </c>
    </row>
    <row r="93" s="2" customFormat="1" ht="16.5" customHeight="1">
      <c r="A93" s="40"/>
      <c r="B93" s="41"/>
      <c r="C93" s="206" t="s">
        <v>182</v>
      </c>
      <c r="D93" s="206" t="s">
        <v>142</v>
      </c>
      <c r="E93" s="207" t="s">
        <v>905</v>
      </c>
      <c r="F93" s="208" t="s">
        <v>906</v>
      </c>
      <c r="G93" s="209" t="s">
        <v>174</v>
      </c>
      <c r="H93" s="210">
        <v>300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147</v>
      </c>
      <c r="AT93" s="217" t="s">
        <v>142</v>
      </c>
      <c r="AU93" s="217" t="s">
        <v>86</v>
      </c>
      <c r="AY93" s="19" t="s">
        <v>140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147</v>
      </c>
      <c r="BM93" s="217" t="s">
        <v>907</v>
      </c>
    </row>
    <row r="94" s="2" customFormat="1" ht="16.5" customHeight="1">
      <c r="A94" s="40"/>
      <c r="B94" s="41"/>
      <c r="C94" s="206" t="s">
        <v>188</v>
      </c>
      <c r="D94" s="206" t="s">
        <v>142</v>
      </c>
      <c r="E94" s="207" t="s">
        <v>908</v>
      </c>
      <c r="F94" s="208" t="s">
        <v>909</v>
      </c>
      <c r="G94" s="209" t="s">
        <v>174</v>
      </c>
      <c r="H94" s="210">
        <v>30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147</v>
      </c>
      <c r="AT94" s="217" t="s">
        <v>142</v>
      </c>
      <c r="AU94" s="217" t="s">
        <v>86</v>
      </c>
      <c r="AY94" s="19" t="s">
        <v>140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147</v>
      </c>
      <c r="BM94" s="217" t="s">
        <v>910</v>
      </c>
    </row>
    <row r="95" s="2" customFormat="1" ht="16.5" customHeight="1">
      <c r="A95" s="40"/>
      <c r="B95" s="41"/>
      <c r="C95" s="206" t="s">
        <v>193</v>
      </c>
      <c r="D95" s="206" t="s">
        <v>142</v>
      </c>
      <c r="E95" s="207" t="s">
        <v>911</v>
      </c>
      <c r="F95" s="208" t="s">
        <v>912</v>
      </c>
      <c r="G95" s="209" t="s">
        <v>174</v>
      </c>
      <c r="H95" s="210">
        <v>30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86</v>
      </c>
      <c r="AY95" s="19" t="s">
        <v>140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147</v>
      </c>
      <c r="BM95" s="217" t="s">
        <v>913</v>
      </c>
    </row>
    <row r="96" s="2" customFormat="1" ht="16.5" customHeight="1">
      <c r="A96" s="40"/>
      <c r="B96" s="41"/>
      <c r="C96" s="206" t="s">
        <v>200</v>
      </c>
      <c r="D96" s="206" t="s">
        <v>142</v>
      </c>
      <c r="E96" s="207" t="s">
        <v>914</v>
      </c>
      <c r="F96" s="208" t="s">
        <v>915</v>
      </c>
      <c r="G96" s="209" t="s">
        <v>174</v>
      </c>
      <c r="H96" s="210">
        <v>120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147</v>
      </c>
      <c r="AT96" s="217" t="s">
        <v>142</v>
      </c>
      <c r="AU96" s="217" t="s">
        <v>86</v>
      </c>
      <c r="AY96" s="19" t="s">
        <v>140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147</v>
      </c>
      <c r="BM96" s="217" t="s">
        <v>916</v>
      </c>
    </row>
    <row r="97" s="12" customFormat="1" ht="22.8" customHeight="1">
      <c r="A97" s="12"/>
      <c r="B97" s="190"/>
      <c r="C97" s="191"/>
      <c r="D97" s="192" t="s">
        <v>75</v>
      </c>
      <c r="E97" s="204" t="s">
        <v>917</v>
      </c>
      <c r="F97" s="204" t="s">
        <v>918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SUM(P98:P104)</f>
        <v>0</v>
      </c>
      <c r="Q97" s="198"/>
      <c r="R97" s="199">
        <f>SUM(R98:R104)</f>
        <v>0</v>
      </c>
      <c r="S97" s="198"/>
      <c r="T97" s="200">
        <f>SUM(T98:T104)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84</v>
      </c>
      <c r="AT97" s="202" t="s">
        <v>75</v>
      </c>
      <c r="AU97" s="202" t="s">
        <v>84</v>
      </c>
      <c r="AY97" s="201" t="s">
        <v>140</v>
      </c>
      <c r="BK97" s="203">
        <f>SUM(BK98:BK104)</f>
        <v>0</v>
      </c>
    </row>
    <row r="98" s="2" customFormat="1" ht="16.5" customHeight="1">
      <c r="A98" s="40"/>
      <c r="B98" s="41"/>
      <c r="C98" s="206" t="s">
        <v>207</v>
      </c>
      <c r="D98" s="206" t="s">
        <v>142</v>
      </c>
      <c r="E98" s="207" t="s">
        <v>919</v>
      </c>
      <c r="F98" s="208" t="s">
        <v>920</v>
      </c>
      <c r="G98" s="209" t="s">
        <v>895</v>
      </c>
      <c r="H98" s="210">
        <v>5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147</v>
      </c>
      <c r="AT98" s="217" t="s">
        <v>142</v>
      </c>
      <c r="AU98" s="217" t="s">
        <v>86</v>
      </c>
      <c r="AY98" s="19" t="s">
        <v>140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147</v>
      </c>
      <c r="BM98" s="217" t="s">
        <v>921</v>
      </c>
    </row>
    <row r="99" s="2" customFormat="1" ht="16.5" customHeight="1">
      <c r="A99" s="40"/>
      <c r="B99" s="41"/>
      <c r="C99" s="206" t="s">
        <v>8</v>
      </c>
      <c r="D99" s="206" t="s">
        <v>142</v>
      </c>
      <c r="E99" s="207" t="s">
        <v>922</v>
      </c>
      <c r="F99" s="208" t="s">
        <v>923</v>
      </c>
      <c r="G99" s="209" t="s">
        <v>895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147</v>
      </c>
      <c r="AT99" s="217" t="s">
        <v>142</v>
      </c>
      <c r="AU99" s="217" t="s">
        <v>86</v>
      </c>
      <c r="AY99" s="19" t="s">
        <v>140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147</v>
      </c>
      <c r="BM99" s="217" t="s">
        <v>924</v>
      </c>
    </row>
    <row r="100" s="2" customFormat="1" ht="16.5" customHeight="1">
      <c r="A100" s="40"/>
      <c r="B100" s="41"/>
      <c r="C100" s="206" t="s">
        <v>221</v>
      </c>
      <c r="D100" s="206" t="s">
        <v>142</v>
      </c>
      <c r="E100" s="207" t="s">
        <v>925</v>
      </c>
      <c r="F100" s="208" t="s">
        <v>926</v>
      </c>
      <c r="G100" s="209" t="s">
        <v>895</v>
      </c>
      <c r="H100" s="210">
        <v>2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147</v>
      </c>
      <c r="AT100" s="217" t="s">
        <v>142</v>
      </c>
      <c r="AU100" s="217" t="s">
        <v>86</v>
      </c>
      <c r="AY100" s="19" t="s">
        <v>140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147</v>
      </c>
      <c r="BM100" s="217" t="s">
        <v>927</v>
      </c>
    </row>
    <row r="101" s="2" customFormat="1" ht="16.5" customHeight="1">
      <c r="A101" s="40"/>
      <c r="B101" s="41"/>
      <c r="C101" s="206" t="s">
        <v>229</v>
      </c>
      <c r="D101" s="206" t="s">
        <v>142</v>
      </c>
      <c r="E101" s="207" t="s">
        <v>928</v>
      </c>
      <c r="F101" s="208" t="s">
        <v>929</v>
      </c>
      <c r="G101" s="209" t="s">
        <v>895</v>
      </c>
      <c r="H101" s="210">
        <v>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147</v>
      </c>
      <c r="AT101" s="217" t="s">
        <v>142</v>
      </c>
      <c r="AU101" s="217" t="s">
        <v>86</v>
      </c>
      <c r="AY101" s="19" t="s">
        <v>140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147</v>
      </c>
      <c r="BM101" s="217" t="s">
        <v>930</v>
      </c>
    </row>
    <row r="102" s="2" customFormat="1" ht="16.5" customHeight="1">
      <c r="A102" s="40"/>
      <c r="B102" s="41"/>
      <c r="C102" s="206" t="s">
        <v>234</v>
      </c>
      <c r="D102" s="206" t="s">
        <v>142</v>
      </c>
      <c r="E102" s="207" t="s">
        <v>931</v>
      </c>
      <c r="F102" s="208" t="s">
        <v>932</v>
      </c>
      <c r="G102" s="209" t="s">
        <v>895</v>
      </c>
      <c r="H102" s="210">
        <v>5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147</v>
      </c>
      <c r="AT102" s="217" t="s">
        <v>142</v>
      </c>
      <c r="AU102" s="217" t="s">
        <v>86</v>
      </c>
      <c r="AY102" s="19" t="s">
        <v>140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147</v>
      </c>
      <c r="BM102" s="217" t="s">
        <v>933</v>
      </c>
    </row>
    <row r="103" s="2" customFormat="1" ht="16.5" customHeight="1">
      <c r="A103" s="40"/>
      <c r="B103" s="41"/>
      <c r="C103" s="206" t="s">
        <v>243</v>
      </c>
      <c r="D103" s="206" t="s">
        <v>142</v>
      </c>
      <c r="E103" s="207" t="s">
        <v>934</v>
      </c>
      <c r="F103" s="208" t="s">
        <v>935</v>
      </c>
      <c r="G103" s="209" t="s">
        <v>895</v>
      </c>
      <c r="H103" s="210">
        <v>5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147</v>
      </c>
      <c r="AT103" s="217" t="s">
        <v>142</v>
      </c>
      <c r="AU103" s="217" t="s">
        <v>86</v>
      </c>
      <c r="AY103" s="19" t="s">
        <v>140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147</v>
      </c>
      <c r="BM103" s="217" t="s">
        <v>936</v>
      </c>
    </row>
    <row r="104" s="2" customFormat="1" ht="16.5" customHeight="1">
      <c r="A104" s="40"/>
      <c r="B104" s="41"/>
      <c r="C104" s="206" t="s">
        <v>249</v>
      </c>
      <c r="D104" s="206" t="s">
        <v>142</v>
      </c>
      <c r="E104" s="207" t="s">
        <v>937</v>
      </c>
      <c r="F104" s="208" t="s">
        <v>938</v>
      </c>
      <c r="G104" s="209" t="s">
        <v>196</v>
      </c>
      <c r="H104" s="210">
        <v>5</v>
      </c>
      <c r="I104" s="211"/>
      <c r="J104" s="212">
        <f>ROUND(I104*H104,2)</f>
        <v>0</v>
      </c>
      <c r="K104" s="208" t="s">
        <v>19</v>
      </c>
      <c r="L104" s="46"/>
      <c r="M104" s="268" t="s">
        <v>19</v>
      </c>
      <c r="N104" s="269" t="s">
        <v>47</v>
      </c>
      <c r="O104" s="270"/>
      <c r="P104" s="271">
        <f>O104*H104</f>
        <v>0</v>
      </c>
      <c r="Q104" s="271">
        <v>0</v>
      </c>
      <c r="R104" s="271">
        <f>Q104*H104</f>
        <v>0</v>
      </c>
      <c r="S104" s="271">
        <v>0</v>
      </c>
      <c r="T104" s="272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147</v>
      </c>
      <c r="AT104" s="217" t="s">
        <v>142</v>
      </c>
      <c r="AU104" s="217" t="s">
        <v>86</v>
      </c>
      <c r="AY104" s="19" t="s">
        <v>140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147</v>
      </c>
      <c r="BM104" s="217" t="s">
        <v>939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NWLaKIh+hIzmLBwDYlKcECz5WfVlUlQDFccV1r3lH4fpMlBvnjmsvXMwxYrxbwqUV2gdEML3hyRzuhzHSCWNkw==" hashValue="A+1C3SK/Y+vDKlJCmFdTP/rI2QVC6YFaZgTKP2cvp6JHwH4DxmjCeJor3jSsF4KGOYVZaEODB0ZSEdDTHIcs1A==" algorithmName="SHA-512" password="CC35"/>
  <autoFilter ref="C82:K10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UL, Propad chodníku v ulici Předmostí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Dagmar Sedláčková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ROUND((SUM(BE83:BE193)),  2)</f>
        <v>0</v>
      </c>
      <c r="G33" s="40"/>
      <c r="H33" s="40"/>
      <c r="I33" s="150">
        <v>0.20999999999999999</v>
      </c>
      <c r="J33" s="149">
        <f>ROUND(((SUM(BE83:BE193))*I33),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ROUND((SUM(BF83:BF193)),  2)</f>
        <v>0</v>
      </c>
      <c r="G34" s="40"/>
      <c r="H34" s="40"/>
      <c r="I34" s="150">
        <v>0.12</v>
      </c>
      <c r="J34" s="149">
        <f>ROUND(((SUM(BF83:BF193))*I34),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ROUND((SUM(BG83:BG193)),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ROUND((SUM(BH83:BH193)),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ROUND((SUM(BI83:BI193)),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UL, Propad chodníku v ulici Předmostí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501 - Přeložka plynovodní přípojky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Ústí nad Labem</v>
      </c>
      <c r="G52" s="42"/>
      <c r="H52" s="42"/>
      <c r="I52" s="34" t="s">
        <v>23</v>
      </c>
      <c r="J52" s="74" t="str">
        <f>IF(J12="","",J12)</f>
        <v>12. 8. 2024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Ústí nad Labem</v>
      </c>
      <c r="G54" s="42"/>
      <c r="H54" s="42"/>
      <c r="I54" s="34" t="s">
        <v>33</v>
      </c>
      <c r="J54" s="38" t="str">
        <f>E21</f>
        <v>AZ Consult,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106</v>
      </c>
      <c r="D57" s="164"/>
      <c r="E57" s="164"/>
      <c r="F57" s="164"/>
      <c r="G57" s="164"/>
      <c r="H57" s="164"/>
      <c r="I57" s="164"/>
      <c r="J57" s="165" t="s">
        <v>107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108</v>
      </c>
    </row>
    <row r="60" s="9" customFormat="1" ht="24.96" customHeight="1">
      <c r="A60" s="9"/>
      <c r="B60" s="167"/>
      <c r="C60" s="168"/>
      <c r="D60" s="169" t="s">
        <v>941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942</v>
      </c>
      <c r="E61" s="170"/>
      <c r="F61" s="170"/>
      <c r="G61" s="170"/>
      <c r="H61" s="170"/>
      <c r="I61" s="170"/>
      <c r="J61" s="171">
        <f>J113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943</v>
      </c>
      <c r="E62" s="170"/>
      <c r="F62" s="170"/>
      <c r="G62" s="170"/>
      <c r="H62" s="170"/>
      <c r="I62" s="170"/>
      <c r="J62" s="171">
        <f>J145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944</v>
      </c>
      <c r="E63" s="170"/>
      <c r="F63" s="170"/>
      <c r="G63" s="170"/>
      <c r="H63" s="170"/>
      <c r="I63" s="170"/>
      <c r="J63" s="171">
        <f>J181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UL, Propad chodníku v ulici Předmostí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501 - Přeložka plynovodní přípojky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Ústí nad Labem</v>
      </c>
      <c r="G77" s="42"/>
      <c r="H77" s="42"/>
      <c r="I77" s="34" t="s">
        <v>23</v>
      </c>
      <c r="J77" s="74" t="str">
        <f>IF(J12="","",J12)</f>
        <v>12. 8. 2024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Statutární město Ústí nad Labem</v>
      </c>
      <c r="G79" s="42"/>
      <c r="H79" s="42"/>
      <c r="I79" s="34" t="s">
        <v>33</v>
      </c>
      <c r="J79" s="38" t="str">
        <f>E21</f>
        <v>AZ Consult, spol. s 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Dagmar Sedláčková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126</v>
      </c>
      <c r="D82" s="182" t="s">
        <v>61</v>
      </c>
      <c r="E82" s="182" t="s">
        <v>57</v>
      </c>
      <c r="F82" s="182" t="s">
        <v>58</v>
      </c>
      <c r="G82" s="182" t="s">
        <v>127</v>
      </c>
      <c r="H82" s="182" t="s">
        <v>128</v>
      </c>
      <c r="I82" s="182" t="s">
        <v>129</v>
      </c>
      <c r="J82" s="182" t="s">
        <v>107</v>
      </c>
      <c r="K82" s="183" t="s">
        <v>130</v>
      </c>
      <c r="L82" s="184"/>
      <c r="M82" s="94" t="s">
        <v>19</v>
      </c>
      <c r="N82" s="95" t="s">
        <v>46</v>
      </c>
      <c r="O82" s="95" t="s">
        <v>131</v>
      </c>
      <c r="P82" s="95" t="s">
        <v>132</v>
      </c>
      <c r="Q82" s="95" t="s">
        <v>133</v>
      </c>
      <c r="R82" s="95" t="s">
        <v>134</v>
      </c>
      <c r="S82" s="95" t="s">
        <v>135</v>
      </c>
      <c r="T82" s="96" t="s">
        <v>136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P84+P113+P145+P181</f>
        <v>0</v>
      </c>
      <c r="Q83" s="98"/>
      <c r="R83" s="187">
        <f>R84+R113+R145+R181</f>
        <v>0</v>
      </c>
      <c r="S83" s="98"/>
      <c r="T83" s="188">
        <f>T84+T113+T145+T181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108</v>
      </c>
      <c r="BK83" s="189">
        <f>BK84+BK113+BK145+BK181</f>
        <v>0</v>
      </c>
    </row>
    <row r="84" s="12" customFormat="1" ht="25.92" customHeight="1">
      <c r="A84" s="12"/>
      <c r="B84" s="190"/>
      <c r="C84" s="191"/>
      <c r="D84" s="192" t="s">
        <v>75</v>
      </c>
      <c r="E84" s="193" t="s">
        <v>84</v>
      </c>
      <c r="F84" s="193" t="s">
        <v>945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SUM(P85:P112)</f>
        <v>0</v>
      </c>
      <c r="Q84" s="198"/>
      <c r="R84" s="199">
        <f>SUM(R85:R112)</f>
        <v>0</v>
      </c>
      <c r="S84" s="198"/>
      <c r="T84" s="200">
        <f>SUM(T85:T112)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84</v>
      </c>
      <c r="AT84" s="202" t="s">
        <v>75</v>
      </c>
      <c r="AU84" s="202" t="s">
        <v>76</v>
      </c>
      <c r="AY84" s="201" t="s">
        <v>140</v>
      </c>
      <c r="BK84" s="203">
        <f>SUM(BK85:BK112)</f>
        <v>0</v>
      </c>
    </row>
    <row r="85" s="2" customFormat="1" ht="16.5" customHeight="1">
      <c r="A85" s="40"/>
      <c r="B85" s="41"/>
      <c r="C85" s="206" t="s">
        <v>84</v>
      </c>
      <c r="D85" s="206" t="s">
        <v>142</v>
      </c>
      <c r="E85" s="207" t="s">
        <v>946</v>
      </c>
      <c r="F85" s="208" t="s">
        <v>947</v>
      </c>
      <c r="G85" s="209" t="s">
        <v>145</v>
      </c>
      <c r="H85" s="210">
        <v>5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47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147</v>
      </c>
      <c r="AT85" s="217" t="s">
        <v>142</v>
      </c>
      <c r="AU85" s="217" t="s">
        <v>84</v>
      </c>
      <c r="AY85" s="19" t="s">
        <v>140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84</v>
      </c>
      <c r="BK85" s="218">
        <f>ROUND(I85*H85,2)</f>
        <v>0</v>
      </c>
      <c r="BL85" s="19" t="s">
        <v>147</v>
      </c>
      <c r="BM85" s="217" t="s">
        <v>86</v>
      </c>
    </row>
    <row r="86" s="2" customFormat="1">
      <c r="A86" s="40"/>
      <c r="B86" s="41"/>
      <c r="C86" s="42"/>
      <c r="D86" s="226" t="s">
        <v>293</v>
      </c>
      <c r="E86" s="42"/>
      <c r="F86" s="267" t="s">
        <v>948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293</v>
      </c>
      <c r="AU86" s="19" t="s">
        <v>84</v>
      </c>
    </row>
    <row r="87" s="2" customFormat="1" ht="16.5" customHeight="1">
      <c r="A87" s="40"/>
      <c r="B87" s="41"/>
      <c r="C87" s="206" t="s">
        <v>86</v>
      </c>
      <c r="D87" s="206" t="s">
        <v>142</v>
      </c>
      <c r="E87" s="207" t="s">
        <v>949</v>
      </c>
      <c r="F87" s="208" t="s">
        <v>950</v>
      </c>
      <c r="G87" s="209" t="s">
        <v>145</v>
      </c>
      <c r="H87" s="210">
        <v>26.800000000000001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147</v>
      </c>
      <c r="AT87" s="217" t="s">
        <v>142</v>
      </c>
      <c r="AU87" s="217" t="s">
        <v>84</v>
      </c>
      <c r="AY87" s="19" t="s">
        <v>140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147</v>
      </c>
      <c r="BM87" s="217" t="s">
        <v>147</v>
      </c>
    </row>
    <row r="88" s="2" customFormat="1">
      <c r="A88" s="40"/>
      <c r="B88" s="41"/>
      <c r="C88" s="42"/>
      <c r="D88" s="226" t="s">
        <v>293</v>
      </c>
      <c r="E88" s="42"/>
      <c r="F88" s="267" t="s">
        <v>951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293</v>
      </c>
      <c r="AU88" s="19" t="s">
        <v>84</v>
      </c>
    </row>
    <row r="89" s="2" customFormat="1" ht="16.5" customHeight="1">
      <c r="A89" s="40"/>
      <c r="B89" s="41"/>
      <c r="C89" s="206" t="s">
        <v>160</v>
      </c>
      <c r="D89" s="206" t="s">
        <v>142</v>
      </c>
      <c r="E89" s="207" t="s">
        <v>952</v>
      </c>
      <c r="F89" s="208" t="s">
        <v>953</v>
      </c>
      <c r="G89" s="209" t="s">
        <v>145</v>
      </c>
      <c r="H89" s="210">
        <v>2.7200000000000002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147</v>
      </c>
      <c r="AT89" s="217" t="s">
        <v>142</v>
      </c>
      <c r="AU89" s="217" t="s">
        <v>84</v>
      </c>
      <c r="AY89" s="19" t="s">
        <v>140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84</v>
      </c>
      <c r="BK89" s="218">
        <f>ROUND(I89*H89,2)</f>
        <v>0</v>
      </c>
      <c r="BL89" s="19" t="s">
        <v>147</v>
      </c>
      <c r="BM89" s="217" t="s">
        <v>177</v>
      </c>
    </row>
    <row r="90" s="2" customFormat="1">
      <c r="A90" s="40"/>
      <c r="B90" s="41"/>
      <c r="C90" s="42"/>
      <c r="D90" s="226" t="s">
        <v>293</v>
      </c>
      <c r="E90" s="42"/>
      <c r="F90" s="267" t="s">
        <v>954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293</v>
      </c>
      <c r="AU90" s="19" t="s">
        <v>84</v>
      </c>
    </row>
    <row r="91" s="2" customFormat="1" ht="16.5" customHeight="1">
      <c r="A91" s="40"/>
      <c r="B91" s="41"/>
      <c r="C91" s="206" t="s">
        <v>147</v>
      </c>
      <c r="D91" s="206" t="s">
        <v>142</v>
      </c>
      <c r="E91" s="207" t="s">
        <v>955</v>
      </c>
      <c r="F91" s="208" t="s">
        <v>956</v>
      </c>
      <c r="G91" s="209" t="s">
        <v>145</v>
      </c>
      <c r="H91" s="210">
        <v>29.120000000000001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147</v>
      </c>
      <c r="AT91" s="217" t="s">
        <v>142</v>
      </c>
      <c r="AU91" s="217" t="s">
        <v>84</v>
      </c>
      <c r="AY91" s="19" t="s">
        <v>140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147</v>
      </c>
      <c r="BM91" s="217" t="s">
        <v>188</v>
      </c>
    </row>
    <row r="92" s="2" customFormat="1">
      <c r="A92" s="40"/>
      <c r="B92" s="41"/>
      <c r="C92" s="42"/>
      <c r="D92" s="226" t="s">
        <v>293</v>
      </c>
      <c r="E92" s="42"/>
      <c r="F92" s="267" t="s">
        <v>957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293</v>
      </c>
      <c r="AU92" s="19" t="s">
        <v>84</v>
      </c>
    </row>
    <row r="93" s="2" customFormat="1" ht="16.5" customHeight="1">
      <c r="A93" s="40"/>
      <c r="B93" s="41"/>
      <c r="C93" s="206" t="s">
        <v>171</v>
      </c>
      <c r="D93" s="206" t="s">
        <v>142</v>
      </c>
      <c r="E93" s="207" t="s">
        <v>958</v>
      </c>
      <c r="F93" s="208" t="s">
        <v>959</v>
      </c>
      <c r="G93" s="209" t="s">
        <v>145</v>
      </c>
      <c r="H93" s="210">
        <v>31.66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147</v>
      </c>
      <c r="AT93" s="217" t="s">
        <v>142</v>
      </c>
      <c r="AU93" s="217" t="s">
        <v>84</v>
      </c>
      <c r="AY93" s="19" t="s">
        <v>140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147</v>
      </c>
      <c r="BM93" s="217" t="s">
        <v>200</v>
      </c>
    </row>
    <row r="94" s="2" customFormat="1">
      <c r="A94" s="40"/>
      <c r="B94" s="41"/>
      <c r="C94" s="42"/>
      <c r="D94" s="226" t="s">
        <v>293</v>
      </c>
      <c r="E94" s="42"/>
      <c r="F94" s="267" t="s">
        <v>960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293</v>
      </c>
      <c r="AU94" s="19" t="s">
        <v>84</v>
      </c>
    </row>
    <row r="95" s="2" customFormat="1" ht="16.5" customHeight="1">
      <c r="A95" s="40"/>
      <c r="B95" s="41"/>
      <c r="C95" s="206" t="s">
        <v>177</v>
      </c>
      <c r="D95" s="206" t="s">
        <v>142</v>
      </c>
      <c r="E95" s="207" t="s">
        <v>961</v>
      </c>
      <c r="F95" s="208" t="s">
        <v>962</v>
      </c>
      <c r="G95" s="209" t="s">
        <v>174</v>
      </c>
      <c r="H95" s="210">
        <v>31.66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84</v>
      </c>
      <c r="AY95" s="19" t="s">
        <v>140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147</v>
      </c>
      <c r="BM95" s="217" t="s">
        <v>8</v>
      </c>
    </row>
    <row r="96" s="2" customFormat="1" ht="16.5" customHeight="1">
      <c r="A96" s="40"/>
      <c r="B96" s="41"/>
      <c r="C96" s="206" t="s">
        <v>182</v>
      </c>
      <c r="D96" s="206" t="s">
        <v>142</v>
      </c>
      <c r="E96" s="207" t="s">
        <v>963</v>
      </c>
      <c r="F96" s="208" t="s">
        <v>964</v>
      </c>
      <c r="G96" s="209" t="s">
        <v>174</v>
      </c>
      <c r="H96" s="210">
        <v>29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147</v>
      </c>
      <c r="AT96" s="217" t="s">
        <v>142</v>
      </c>
      <c r="AU96" s="217" t="s">
        <v>84</v>
      </c>
      <c r="AY96" s="19" t="s">
        <v>140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147</v>
      </c>
      <c r="BM96" s="217" t="s">
        <v>229</v>
      </c>
    </row>
    <row r="97" s="2" customFormat="1">
      <c r="A97" s="40"/>
      <c r="B97" s="41"/>
      <c r="C97" s="42"/>
      <c r="D97" s="226" t="s">
        <v>293</v>
      </c>
      <c r="E97" s="42"/>
      <c r="F97" s="267" t="s">
        <v>965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293</v>
      </c>
      <c r="AU97" s="19" t="s">
        <v>84</v>
      </c>
    </row>
    <row r="98" s="2" customFormat="1" ht="16.5" customHeight="1">
      <c r="A98" s="40"/>
      <c r="B98" s="41"/>
      <c r="C98" s="206" t="s">
        <v>188</v>
      </c>
      <c r="D98" s="206" t="s">
        <v>142</v>
      </c>
      <c r="E98" s="207" t="s">
        <v>614</v>
      </c>
      <c r="F98" s="208" t="s">
        <v>966</v>
      </c>
      <c r="G98" s="209" t="s">
        <v>216</v>
      </c>
      <c r="H98" s="210">
        <v>22.93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147</v>
      </c>
      <c r="AT98" s="217" t="s">
        <v>142</v>
      </c>
      <c r="AU98" s="217" t="s">
        <v>84</v>
      </c>
      <c r="AY98" s="19" t="s">
        <v>140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147</v>
      </c>
      <c r="BM98" s="217" t="s">
        <v>243</v>
      </c>
    </row>
    <row r="99" s="2" customFormat="1">
      <c r="A99" s="40"/>
      <c r="B99" s="41"/>
      <c r="C99" s="42"/>
      <c r="D99" s="226" t="s">
        <v>293</v>
      </c>
      <c r="E99" s="42"/>
      <c r="F99" s="267" t="s">
        <v>967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293</v>
      </c>
      <c r="AU99" s="19" t="s">
        <v>84</v>
      </c>
    </row>
    <row r="100" s="2" customFormat="1" ht="16.5" customHeight="1">
      <c r="A100" s="40"/>
      <c r="B100" s="41"/>
      <c r="C100" s="206" t="s">
        <v>193</v>
      </c>
      <c r="D100" s="206" t="s">
        <v>142</v>
      </c>
      <c r="E100" s="207" t="s">
        <v>620</v>
      </c>
      <c r="F100" s="208" t="s">
        <v>968</v>
      </c>
      <c r="G100" s="209" t="s">
        <v>216</v>
      </c>
      <c r="H100" s="210">
        <v>229.30000000000001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147</v>
      </c>
      <c r="AT100" s="217" t="s">
        <v>142</v>
      </c>
      <c r="AU100" s="217" t="s">
        <v>84</v>
      </c>
      <c r="AY100" s="19" t="s">
        <v>140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147</v>
      </c>
      <c r="BM100" s="217" t="s">
        <v>255</v>
      </c>
    </row>
    <row r="101" s="2" customFormat="1" ht="16.5" customHeight="1">
      <c r="A101" s="40"/>
      <c r="B101" s="41"/>
      <c r="C101" s="206" t="s">
        <v>200</v>
      </c>
      <c r="D101" s="206" t="s">
        <v>142</v>
      </c>
      <c r="E101" s="207" t="s">
        <v>969</v>
      </c>
      <c r="F101" s="208" t="s">
        <v>970</v>
      </c>
      <c r="G101" s="209" t="s">
        <v>216</v>
      </c>
      <c r="H101" s="210">
        <v>4.75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147</v>
      </c>
      <c r="AT101" s="217" t="s">
        <v>142</v>
      </c>
      <c r="AU101" s="217" t="s">
        <v>84</v>
      </c>
      <c r="AY101" s="19" t="s">
        <v>140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147</v>
      </c>
      <c r="BM101" s="217" t="s">
        <v>269</v>
      </c>
    </row>
    <row r="102" s="2" customFormat="1">
      <c r="A102" s="40"/>
      <c r="B102" s="41"/>
      <c r="C102" s="42"/>
      <c r="D102" s="226" t="s">
        <v>293</v>
      </c>
      <c r="E102" s="42"/>
      <c r="F102" s="267" t="s">
        <v>971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293</v>
      </c>
      <c r="AU102" s="19" t="s">
        <v>84</v>
      </c>
    </row>
    <row r="103" s="2" customFormat="1" ht="16.5" customHeight="1">
      <c r="A103" s="40"/>
      <c r="B103" s="41"/>
      <c r="C103" s="206" t="s">
        <v>207</v>
      </c>
      <c r="D103" s="206" t="s">
        <v>142</v>
      </c>
      <c r="E103" s="207" t="s">
        <v>630</v>
      </c>
      <c r="F103" s="208" t="s">
        <v>972</v>
      </c>
      <c r="G103" s="209" t="s">
        <v>216</v>
      </c>
      <c r="H103" s="210">
        <v>18.18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147</v>
      </c>
      <c r="AT103" s="217" t="s">
        <v>142</v>
      </c>
      <c r="AU103" s="217" t="s">
        <v>84</v>
      </c>
      <c r="AY103" s="19" t="s">
        <v>140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147</v>
      </c>
      <c r="BM103" s="217" t="s">
        <v>285</v>
      </c>
    </row>
    <row r="104" s="2" customFormat="1">
      <c r="A104" s="40"/>
      <c r="B104" s="41"/>
      <c r="C104" s="42"/>
      <c r="D104" s="226" t="s">
        <v>293</v>
      </c>
      <c r="E104" s="42"/>
      <c r="F104" s="267" t="s">
        <v>973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293</v>
      </c>
      <c r="AU104" s="19" t="s">
        <v>84</v>
      </c>
    </row>
    <row r="105" s="2" customFormat="1" ht="16.5" customHeight="1">
      <c r="A105" s="40"/>
      <c r="B105" s="41"/>
      <c r="C105" s="206" t="s">
        <v>8</v>
      </c>
      <c r="D105" s="206" t="s">
        <v>142</v>
      </c>
      <c r="E105" s="207" t="s">
        <v>974</v>
      </c>
      <c r="F105" s="208" t="s">
        <v>975</v>
      </c>
      <c r="G105" s="209" t="s">
        <v>145</v>
      </c>
      <c r="H105" s="210">
        <v>26.800000000000001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147</v>
      </c>
      <c r="AT105" s="217" t="s">
        <v>142</v>
      </c>
      <c r="AU105" s="217" t="s">
        <v>84</v>
      </c>
      <c r="AY105" s="19" t="s">
        <v>140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147</v>
      </c>
      <c r="BM105" s="217" t="s">
        <v>295</v>
      </c>
    </row>
    <row r="106" s="2" customFormat="1" ht="16.5" customHeight="1">
      <c r="A106" s="40"/>
      <c r="B106" s="41"/>
      <c r="C106" s="206" t="s">
        <v>221</v>
      </c>
      <c r="D106" s="206" t="s">
        <v>142</v>
      </c>
      <c r="E106" s="207" t="s">
        <v>976</v>
      </c>
      <c r="F106" s="208" t="s">
        <v>977</v>
      </c>
      <c r="G106" s="209" t="s">
        <v>145</v>
      </c>
      <c r="H106" s="210">
        <v>2.7200000000000002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147</v>
      </c>
      <c r="AT106" s="217" t="s">
        <v>142</v>
      </c>
      <c r="AU106" s="217" t="s">
        <v>84</v>
      </c>
      <c r="AY106" s="19" t="s">
        <v>140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147</v>
      </c>
      <c r="BM106" s="217" t="s">
        <v>306</v>
      </c>
    </row>
    <row r="107" s="2" customFormat="1" ht="16.5" customHeight="1">
      <c r="A107" s="40"/>
      <c r="B107" s="41"/>
      <c r="C107" s="206" t="s">
        <v>229</v>
      </c>
      <c r="D107" s="206" t="s">
        <v>142</v>
      </c>
      <c r="E107" s="207" t="s">
        <v>978</v>
      </c>
      <c r="F107" s="208" t="s">
        <v>979</v>
      </c>
      <c r="G107" s="209" t="s">
        <v>145</v>
      </c>
      <c r="H107" s="210">
        <v>29.120000000000001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147</v>
      </c>
      <c r="AT107" s="217" t="s">
        <v>142</v>
      </c>
      <c r="AU107" s="217" t="s">
        <v>84</v>
      </c>
      <c r="AY107" s="19" t="s">
        <v>140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147</v>
      </c>
      <c r="BM107" s="217" t="s">
        <v>317</v>
      </c>
    </row>
    <row r="108" s="2" customFormat="1" ht="16.5" customHeight="1">
      <c r="A108" s="40"/>
      <c r="B108" s="41"/>
      <c r="C108" s="206" t="s">
        <v>234</v>
      </c>
      <c r="D108" s="206" t="s">
        <v>142</v>
      </c>
      <c r="E108" s="207" t="s">
        <v>980</v>
      </c>
      <c r="F108" s="208" t="s">
        <v>981</v>
      </c>
      <c r="G108" s="209" t="s">
        <v>145</v>
      </c>
      <c r="H108" s="210">
        <v>31.66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147</v>
      </c>
      <c r="AT108" s="217" t="s">
        <v>142</v>
      </c>
      <c r="AU108" s="217" t="s">
        <v>84</v>
      </c>
      <c r="AY108" s="19" t="s">
        <v>140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147</v>
      </c>
      <c r="BM108" s="217" t="s">
        <v>330</v>
      </c>
    </row>
    <row r="109" s="2" customFormat="1" ht="16.5" customHeight="1">
      <c r="A109" s="40"/>
      <c r="B109" s="41"/>
      <c r="C109" s="206" t="s">
        <v>243</v>
      </c>
      <c r="D109" s="206" t="s">
        <v>142</v>
      </c>
      <c r="E109" s="207" t="s">
        <v>982</v>
      </c>
      <c r="F109" s="208" t="s">
        <v>983</v>
      </c>
      <c r="G109" s="209" t="s">
        <v>145</v>
      </c>
      <c r="H109" s="210">
        <v>5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84</v>
      </c>
      <c r="AY109" s="19" t="s">
        <v>140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147</v>
      </c>
      <c r="BM109" s="217" t="s">
        <v>345</v>
      </c>
    </row>
    <row r="110" s="2" customFormat="1">
      <c r="A110" s="40"/>
      <c r="B110" s="41"/>
      <c r="C110" s="42"/>
      <c r="D110" s="226" t="s">
        <v>293</v>
      </c>
      <c r="E110" s="42"/>
      <c r="F110" s="267" t="s">
        <v>984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293</v>
      </c>
      <c r="AU110" s="19" t="s">
        <v>84</v>
      </c>
    </row>
    <row r="111" s="2" customFormat="1" ht="16.5" customHeight="1">
      <c r="A111" s="40"/>
      <c r="B111" s="41"/>
      <c r="C111" s="206" t="s">
        <v>249</v>
      </c>
      <c r="D111" s="206" t="s">
        <v>142</v>
      </c>
      <c r="E111" s="207" t="s">
        <v>985</v>
      </c>
      <c r="F111" s="208" t="s">
        <v>986</v>
      </c>
      <c r="G111" s="209" t="s">
        <v>174</v>
      </c>
      <c r="H111" s="210">
        <v>32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147</v>
      </c>
      <c r="AT111" s="217" t="s">
        <v>142</v>
      </c>
      <c r="AU111" s="217" t="s">
        <v>84</v>
      </c>
      <c r="AY111" s="19" t="s">
        <v>140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147</v>
      </c>
      <c r="BM111" s="217" t="s">
        <v>357</v>
      </c>
    </row>
    <row r="112" s="2" customFormat="1">
      <c r="A112" s="40"/>
      <c r="B112" s="41"/>
      <c r="C112" s="42"/>
      <c r="D112" s="226" t="s">
        <v>293</v>
      </c>
      <c r="E112" s="42"/>
      <c r="F112" s="267" t="s">
        <v>987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293</v>
      </c>
      <c r="AU112" s="19" t="s">
        <v>84</v>
      </c>
    </row>
    <row r="113" s="12" customFormat="1" ht="25.92" customHeight="1">
      <c r="A113" s="12"/>
      <c r="B113" s="190"/>
      <c r="C113" s="191"/>
      <c r="D113" s="192" t="s">
        <v>75</v>
      </c>
      <c r="E113" s="193" t="s">
        <v>86</v>
      </c>
      <c r="F113" s="193" t="s">
        <v>141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SUM(P114:P144)</f>
        <v>0</v>
      </c>
      <c r="Q113" s="198"/>
      <c r="R113" s="199">
        <f>SUM(R114:R144)</f>
        <v>0</v>
      </c>
      <c r="S113" s="198"/>
      <c r="T113" s="200">
        <f>SUM(T114:T144)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84</v>
      </c>
      <c r="AT113" s="202" t="s">
        <v>75</v>
      </c>
      <c r="AU113" s="202" t="s">
        <v>76</v>
      </c>
      <c r="AY113" s="201" t="s">
        <v>140</v>
      </c>
      <c r="BK113" s="203">
        <f>SUM(BK114:BK144)</f>
        <v>0</v>
      </c>
    </row>
    <row r="114" s="2" customFormat="1" ht="16.5" customHeight="1">
      <c r="A114" s="40"/>
      <c r="B114" s="41"/>
      <c r="C114" s="206" t="s">
        <v>255</v>
      </c>
      <c r="D114" s="206" t="s">
        <v>142</v>
      </c>
      <c r="E114" s="207" t="s">
        <v>988</v>
      </c>
      <c r="F114" s="208" t="s">
        <v>989</v>
      </c>
      <c r="G114" s="209" t="s">
        <v>174</v>
      </c>
      <c r="H114" s="210">
        <v>4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147</v>
      </c>
      <c r="AT114" s="217" t="s">
        <v>142</v>
      </c>
      <c r="AU114" s="217" t="s">
        <v>84</v>
      </c>
      <c r="AY114" s="19" t="s">
        <v>140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147</v>
      </c>
      <c r="BM114" s="217" t="s">
        <v>368</v>
      </c>
    </row>
    <row r="115" s="2" customFormat="1" ht="16.5" customHeight="1">
      <c r="A115" s="40"/>
      <c r="B115" s="41"/>
      <c r="C115" s="206" t="s">
        <v>261</v>
      </c>
      <c r="D115" s="206" t="s">
        <v>142</v>
      </c>
      <c r="E115" s="207" t="s">
        <v>990</v>
      </c>
      <c r="F115" s="208" t="s">
        <v>991</v>
      </c>
      <c r="G115" s="209" t="s">
        <v>174</v>
      </c>
      <c r="H115" s="210">
        <v>7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147</v>
      </c>
      <c r="AT115" s="217" t="s">
        <v>142</v>
      </c>
      <c r="AU115" s="217" t="s">
        <v>84</v>
      </c>
      <c r="AY115" s="19" t="s">
        <v>140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147</v>
      </c>
      <c r="BM115" s="217" t="s">
        <v>380</v>
      </c>
    </row>
    <row r="116" s="2" customFormat="1" ht="16.5" customHeight="1">
      <c r="A116" s="40"/>
      <c r="B116" s="41"/>
      <c r="C116" s="206" t="s">
        <v>269</v>
      </c>
      <c r="D116" s="206" t="s">
        <v>142</v>
      </c>
      <c r="E116" s="207" t="s">
        <v>992</v>
      </c>
      <c r="F116" s="208" t="s">
        <v>993</v>
      </c>
      <c r="G116" s="209" t="s">
        <v>174</v>
      </c>
      <c r="H116" s="210">
        <v>5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147</v>
      </c>
      <c r="AT116" s="217" t="s">
        <v>142</v>
      </c>
      <c r="AU116" s="217" t="s">
        <v>84</v>
      </c>
      <c r="AY116" s="19" t="s">
        <v>140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147</v>
      </c>
      <c r="BM116" s="217" t="s">
        <v>391</v>
      </c>
    </row>
    <row r="117" s="2" customFormat="1" ht="16.5" customHeight="1">
      <c r="A117" s="40"/>
      <c r="B117" s="41"/>
      <c r="C117" s="206" t="s">
        <v>7</v>
      </c>
      <c r="D117" s="206" t="s">
        <v>142</v>
      </c>
      <c r="E117" s="207" t="s">
        <v>994</v>
      </c>
      <c r="F117" s="208" t="s">
        <v>995</v>
      </c>
      <c r="G117" s="209" t="s">
        <v>196</v>
      </c>
      <c r="H117" s="210">
        <v>10.4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147</v>
      </c>
      <c r="AT117" s="217" t="s">
        <v>142</v>
      </c>
      <c r="AU117" s="217" t="s">
        <v>84</v>
      </c>
      <c r="AY117" s="19" t="s">
        <v>140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147</v>
      </c>
      <c r="BM117" s="217" t="s">
        <v>403</v>
      </c>
    </row>
    <row r="118" s="2" customFormat="1">
      <c r="A118" s="40"/>
      <c r="B118" s="41"/>
      <c r="C118" s="42"/>
      <c r="D118" s="226" t="s">
        <v>293</v>
      </c>
      <c r="E118" s="42"/>
      <c r="F118" s="267" t="s">
        <v>996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293</v>
      </c>
      <c r="AU118" s="19" t="s">
        <v>84</v>
      </c>
    </row>
    <row r="119" s="2" customFormat="1" ht="16.5" customHeight="1">
      <c r="A119" s="40"/>
      <c r="B119" s="41"/>
      <c r="C119" s="206" t="s">
        <v>285</v>
      </c>
      <c r="D119" s="206" t="s">
        <v>142</v>
      </c>
      <c r="E119" s="207" t="s">
        <v>997</v>
      </c>
      <c r="F119" s="208" t="s">
        <v>998</v>
      </c>
      <c r="G119" s="209" t="s">
        <v>196</v>
      </c>
      <c r="H119" s="210">
        <v>6.7199999999999998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147</v>
      </c>
      <c r="AT119" s="217" t="s">
        <v>142</v>
      </c>
      <c r="AU119" s="217" t="s">
        <v>84</v>
      </c>
      <c r="AY119" s="19" t="s">
        <v>140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147</v>
      </c>
      <c r="BM119" s="217" t="s">
        <v>415</v>
      </c>
    </row>
    <row r="120" s="2" customFormat="1">
      <c r="A120" s="40"/>
      <c r="B120" s="41"/>
      <c r="C120" s="42"/>
      <c r="D120" s="226" t="s">
        <v>293</v>
      </c>
      <c r="E120" s="42"/>
      <c r="F120" s="267" t="s">
        <v>999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293</v>
      </c>
      <c r="AU120" s="19" t="s">
        <v>84</v>
      </c>
    </row>
    <row r="121" s="2" customFormat="1" ht="16.5" customHeight="1">
      <c r="A121" s="40"/>
      <c r="B121" s="41"/>
      <c r="C121" s="206" t="s">
        <v>289</v>
      </c>
      <c r="D121" s="206" t="s">
        <v>142</v>
      </c>
      <c r="E121" s="207" t="s">
        <v>1000</v>
      </c>
      <c r="F121" s="208" t="s">
        <v>1001</v>
      </c>
      <c r="G121" s="209" t="s">
        <v>196</v>
      </c>
      <c r="H121" s="210">
        <v>14.08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47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147</v>
      </c>
      <c r="AT121" s="217" t="s">
        <v>142</v>
      </c>
      <c r="AU121" s="217" t="s">
        <v>84</v>
      </c>
      <c r="AY121" s="19" t="s">
        <v>140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84</v>
      </c>
      <c r="BK121" s="218">
        <f>ROUND(I121*H121,2)</f>
        <v>0</v>
      </c>
      <c r="BL121" s="19" t="s">
        <v>147</v>
      </c>
      <c r="BM121" s="217" t="s">
        <v>427</v>
      </c>
    </row>
    <row r="122" s="2" customFormat="1">
      <c r="A122" s="40"/>
      <c r="B122" s="41"/>
      <c r="C122" s="42"/>
      <c r="D122" s="226" t="s">
        <v>293</v>
      </c>
      <c r="E122" s="42"/>
      <c r="F122" s="267" t="s">
        <v>1002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293</v>
      </c>
      <c r="AU122" s="19" t="s">
        <v>84</v>
      </c>
    </row>
    <row r="123" s="2" customFormat="1" ht="16.5" customHeight="1">
      <c r="A123" s="40"/>
      <c r="B123" s="41"/>
      <c r="C123" s="206" t="s">
        <v>295</v>
      </c>
      <c r="D123" s="206" t="s">
        <v>142</v>
      </c>
      <c r="E123" s="207" t="s">
        <v>1003</v>
      </c>
      <c r="F123" s="208" t="s">
        <v>1004</v>
      </c>
      <c r="G123" s="209" t="s">
        <v>145</v>
      </c>
      <c r="H123" s="210">
        <v>26.039999999999999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147</v>
      </c>
      <c r="AT123" s="217" t="s">
        <v>142</v>
      </c>
      <c r="AU123" s="217" t="s">
        <v>84</v>
      </c>
      <c r="AY123" s="19" t="s">
        <v>140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147</v>
      </c>
      <c r="BM123" s="217" t="s">
        <v>438</v>
      </c>
    </row>
    <row r="124" s="2" customFormat="1">
      <c r="A124" s="40"/>
      <c r="B124" s="41"/>
      <c r="C124" s="42"/>
      <c r="D124" s="226" t="s">
        <v>293</v>
      </c>
      <c r="E124" s="42"/>
      <c r="F124" s="267" t="s">
        <v>1005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293</v>
      </c>
      <c r="AU124" s="19" t="s">
        <v>84</v>
      </c>
    </row>
    <row r="125" s="2" customFormat="1" ht="16.5" customHeight="1">
      <c r="A125" s="40"/>
      <c r="B125" s="41"/>
      <c r="C125" s="206" t="s">
        <v>300</v>
      </c>
      <c r="D125" s="206" t="s">
        <v>142</v>
      </c>
      <c r="E125" s="207" t="s">
        <v>1006</v>
      </c>
      <c r="F125" s="208" t="s">
        <v>1007</v>
      </c>
      <c r="G125" s="209" t="s">
        <v>145</v>
      </c>
      <c r="H125" s="210">
        <v>26.039999999999999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47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147</v>
      </c>
      <c r="AT125" s="217" t="s">
        <v>142</v>
      </c>
      <c r="AU125" s="217" t="s">
        <v>84</v>
      </c>
      <c r="AY125" s="19" t="s">
        <v>140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84</v>
      </c>
      <c r="BK125" s="218">
        <f>ROUND(I125*H125,2)</f>
        <v>0</v>
      </c>
      <c r="BL125" s="19" t="s">
        <v>147</v>
      </c>
      <c r="BM125" s="217" t="s">
        <v>449</v>
      </c>
    </row>
    <row r="126" s="2" customFormat="1" ht="16.5" customHeight="1">
      <c r="A126" s="40"/>
      <c r="B126" s="41"/>
      <c r="C126" s="206" t="s">
        <v>306</v>
      </c>
      <c r="D126" s="206" t="s">
        <v>142</v>
      </c>
      <c r="E126" s="207" t="s">
        <v>1008</v>
      </c>
      <c r="F126" s="208" t="s">
        <v>1009</v>
      </c>
      <c r="G126" s="209" t="s">
        <v>196</v>
      </c>
      <c r="H126" s="210">
        <v>0.69999999999999996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47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147</v>
      </c>
      <c r="AT126" s="217" t="s">
        <v>142</v>
      </c>
      <c r="AU126" s="217" t="s">
        <v>84</v>
      </c>
      <c r="AY126" s="19" t="s">
        <v>140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84</v>
      </c>
      <c r="BK126" s="218">
        <f>ROUND(I126*H126,2)</f>
        <v>0</v>
      </c>
      <c r="BL126" s="19" t="s">
        <v>147</v>
      </c>
      <c r="BM126" s="217" t="s">
        <v>462</v>
      </c>
    </row>
    <row r="127" s="2" customFormat="1" ht="16.5" customHeight="1">
      <c r="A127" s="40"/>
      <c r="B127" s="41"/>
      <c r="C127" s="206" t="s">
        <v>311</v>
      </c>
      <c r="D127" s="206" t="s">
        <v>142</v>
      </c>
      <c r="E127" s="207" t="s">
        <v>1010</v>
      </c>
      <c r="F127" s="208" t="s">
        <v>1011</v>
      </c>
      <c r="G127" s="209" t="s">
        <v>196</v>
      </c>
      <c r="H127" s="210">
        <v>21.5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147</v>
      </c>
      <c r="AT127" s="217" t="s">
        <v>142</v>
      </c>
      <c r="AU127" s="217" t="s">
        <v>84</v>
      </c>
      <c r="AY127" s="19" t="s">
        <v>140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147</v>
      </c>
      <c r="BM127" s="217" t="s">
        <v>476</v>
      </c>
    </row>
    <row r="128" s="2" customFormat="1">
      <c r="A128" s="40"/>
      <c r="B128" s="41"/>
      <c r="C128" s="42"/>
      <c r="D128" s="226" t="s">
        <v>293</v>
      </c>
      <c r="E128" s="42"/>
      <c r="F128" s="267" t="s">
        <v>1012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293</v>
      </c>
      <c r="AU128" s="19" t="s">
        <v>84</v>
      </c>
    </row>
    <row r="129" s="2" customFormat="1" ht="16.5" customHeight="1">
      <c r="A129" s="40"/>
      <c r="B129" s="41"/>
      <c r="C129" s="206" t="s">
        <v>317</v>
      </c>
      <c r="D129" s="206" t="s">
        <v>142</v>
      </c>
      <c r="E129" s="207" t="s">
        <v>1013</v>
      </c>
      <c r="F129" s="208" t="s">
        <v>1014</v>
      </c>
      <c r="G129" s="209" t="s">
        <v>196</v>
      </c>
      <c r="H129" s="210">
        <v>21.5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47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147</v>
      </c>
      <c r="AT129" s="217" t="s">
        <v>142</v>
      </c>
      <c r="AU129" s="217" t="s">
        <v>84</v>
      </c>
      <c r="AY129" s="19" t="s">
        <v>140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84</v>
      </c>
      <c r="BK129" s="218">
        <f>ROUND(I129*H129,2)</f>
        <v>0</v>
      </c>
      <c r="BL129" s="19" t="s">
        <v>147</v>
      </c>
      <c r="BM129" s="217" t="s">
        <v>493</v>
      </c>
    </row>
    <row r="130" s="2" customFormat="1">
      <c r="A130" s="40"/>
      <c r="B130" s="41"/>
      <c r="C130" s="42"/>
      <c r="D130" s="226" t="s">
        <v>293</v>
      </c>
      <c r="E130" s="42"/>
      <c r="F130" s="267" t="s">
        <v>1015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293</v>
      </c>
      <c r="AU130" s="19" t="s">
        <v>84</v>
      </c>
    </row>
    <row r="131" s="2" customFormat="1" ht="16.5" customHeight="1">
      <c r="A131" s="40"/>
      <c r="B131" s="41"/>
      <c r="C131" s="206" t="s">
        <v>322</v>
      </c>
      <c r="D131" s="206" t="s">
        <v>142</v>
      </c>
      <c r="E131" s="207" t="s">
        <v>262</v>
      </c>
      <c r="F131" s="208" t="s">
        <v>1016</v>
      </c>
      <c r="G131" s="209" t="s">
        <v>196</v>
      </c>
      <c r="H131" s="210">
        <v>21.5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47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147</v>
      </c>
      <c r="AT131" s="217" t="s">
        <v>142</v>
      </c>
      <c r="AU131" s="217" t="s">
        <v>84</v>
      </c>
      <c r="AY131" s="19" t="s">
        <v>140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84</v>
      </c>
      <c r="BK131" s="218">
        <f>ROUND(I131*H131,2)</f>
        <v>0</v>
      </c>
      <c r="BL131" s="19" t="s">
        <v>147</v>
      </c>
      <c r="BM131" s="217" t="s">
        <v>505</v>
      </c>
    </row>
    <row r="132" s="2" customFormat="1" ht="16.5" customHeight="1">
      <c r="A132" s="40"/>
      <c r="B132" s="41"/>
      <c r="C132" s="206" t="s">
        <v>330</v>
      </c>
      <c r="D132" s="206" t="s">
        <v>142</v>
      </c>
      <c r="E132" s="207" t="s">
        <v>1017</v>
      </c>
      <c r="F132" s="208" t="s">
        <v>1018</v>
      </c>
      <c r="G132" s="209" t="s">
        <v>196</v>
      </c>
      <c r="H132" s="210">
        <v>10.619999999999999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147</v>
      </c>
      <c r="AT132" s="217" t="s">
        <v>142</v>
      </c>
      <c r="AU132" s="217" t="s">
        <v>84</v>
      </c>
      <c r="AY132" s="19" t="s">
        <v>140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147</v>
      </c>
      <c r="BM132" s="217" t="s">
        <v>517</v>
      </c>
    </row>
    <row r="133" s="2" customFormat="1">
      <c r="A133" s="40"/>
      <c r="B133" s="41"/>
      <c r="C133" s="42"/>
      <c r="D133" s="226" t="s">
        <v>293</v>
      </c>
      <c r="E133" s="42"/>
      <c r="F133" s="267" t="s">
        <v>1019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293</v>
      </c>
      <c r="AU133" s="19" t="s">
        <v>84</v>
      </c>
    </row>
    <row r="134" s="2" customFormat="1" ht="16.5" customHeight="1">
      <c r="A134" s="40"/>
      <c r="B134" s="41"/>
      <c r="C134" s="206" t="s">
        <v>339</v>
      </c>
      <c r="D134" s="206" t="s">
        <v>142</v>
      </c>
      <c r="E134" s="207" t="s">
        <v>1020</v>
      </c>
      <c r="F134" s="208" t="s">
        <v>1021</v>
      </c>
      <c r="G134" s="209" t="s">
        <v>196</v>
      </c>
      <c r="H134" s="210">
        <v>6.3200000000000003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47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147</v>
      </c>
      <c r="AT134" s="217" t="s">
        <v>142</v>
      </c>
      <c r="AU134" s="217" t="s">
        <v>84</v>
      </c>
      <c r="AY134" s="19" t="s">
        <v>140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84</v>
      </c>
      <c r="BK134" s="218">
        <f>ROUND(I134*H134,2)</f>
        <v>0</v>
      </c>
      <c r="BL134" s="19" t="s">
        <v>147</v>
      </c>
      <c r="BM134" s="217" t="s">
        <v>526</v>
      </c>
    </row>
    <row r="135" s="2" customFormat="1">
      <c r="A135" s="40"/>
      <c r="B135" s="41"/>
      <c r="C135" s="42"/>
      <c r="D135" s="226" t="s">
        <v>293</v>
      </c>
      <c r="E135" s="42"/>
      <c r="F135" s="267" t="s">
        <v>1022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293</v>
      </c>
      <c r="AU135" s="19" t="s">
        <v>84</v>
      </c>
    </row>
    <row r="136" s="2" customFormat="1" ht="16.5" customHeight="1">
      <c r="A136" s="40"/>
      <c r="B136" s="41"/>
      <c r="C136" s="206" t="s">
        <v>345</v>
      </c>
      <c r="D136" s="206" t="s">
        <v>142</v>
      </c>
      <c r="E136" s="207" t="s">
        <v>1023</v>
      </c>
      <c r="F136" s="208" t="s">
        <v>1024</v>
      </c>
      <c r="G136" s="209" t="s">
        <v>216</v>
      </c>
      <c r="H136" s="210">
        <v>14.789999999999999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147</v>
      </c>
      <c r="AT136" s="217" t="s">
        <v>142</v>
      </c>
      <c r="AU136" s="217" t="s">
        <v>84</v>
      </c>
      <c r="AY136" s="19" t="s">
        <v>140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147</v>
      </c>
      <c r="BM136" s="217" t="s">
        <v>539</v>
      </c>
    </row>
    <row r="137" s="2" customFormat="1">
      <c r="A137" s="40"/>
      <c r="B137" s="41"/>
      <c r="C137" s="42"/>
      <c r="D137" s="226" t="s">
        <v>293</v>
      </c>
      <c r="E137" s="42"/>
      <c r="F137" s="267" t="s">
        <v>1025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293</v>
      </c>
      <c r="AU137" s="19" t="s">
        <v>84</v>
      </c>
    </row>
    <row r="138" s="2" customFormat="1" ht="16.5" customHeight="1">
      <c r="A138" s="40"/>
      <c r="B138" s="41"/>
      <c r="C138" s="206" t="s">
        <v>350</v>
      </c>
      <c r="D138" s="206" t="s">
        <v>142</v>
      </c>
      <c r="E138" s="207" t="s">
        <v>1026</v>
      </c>
      <c r="F138" s="208" t="s">
        <v>1027</v>
      </c>
      <c r="G138" s="209" t="s">
        <v>216</v>
      </c>
      <c r="H138" s="210">
        <v>24.210000000000001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47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147</v>
      </c>
      <c r="AT138" s="217" t="s">
        <v>142</v>
      </c>
      <c r="AU138" s="217" t="s">
        <v>84</v>
      </c>
      <c r="AY138" s="19" t="s">
        <v>140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84</v>
      </c>
      <c r="BK138" s="218">
        <f>ROUND(I138*H138,2)</f>
        <v>0</v>
      </c>
      <c r="BL138" s="19" t="s">
        <v>147</v>
      </c>
      <c r="BM138" s="217" t="s">
        <v>548</v>
      </c>
    </row>
    <row r="139" s="2" customFormat="1">
      <c r="A139" s="40"/>
      <c r="B139" s="41"/>
      <c r="C139" s="42"/>
      <c r="D139" s="226" t="s">
        <v>293</v>
      </c>
      <c r="E139" s="42"/>
      <c r="F139" s="267" t="s">
        <v>1028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293</v>
      </c>
      <c r="AU139" s="19" t="s">
        <v>84</v>
      </c>
    </row>
    <row r="140" s="2" customFormat="1" ht="16.5" customHeight="1">
      <c r="A140" s="40"/>
      <c r="B140" s="41"/>
      <c r="C140" s="206" t="s">
        <v>357</v>
      </c>
      <c r="D140" s="206" t="s">
        <v>142</v>
      </c>
      <c r="E140" s="207" t="s">
        <v>256</v>
      </c>
      <c r="F140" s="208" t="s">
        <v>1029</v>
      </c>
      <c r="G140" s="209" t="s">
        <v>216</v>
      </c>
      <c r="H140" s="210">
        <v>39.780000000000001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47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147</v>
      </c>
      <c r="AT140" s="217" t="s">
        <v>142</v>
      </c>
      <c r="AU140" s="217" t="s">
        <v>84</v>
      </c>
      <c r="AY140" s="19" t="s">
        <v>140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84</v>
      </c>
      <c r="BK140" s="218">
        <f>ROUND(I140*H140,2)</f>
        <v>0</v>
      </c>
      <c r="BL140" s="19" t="s">
        <v>147</v>
      </c>
      <c r="BM140" s="217" t="s">
        <v>562</v>
      </c>
    </row>
    <row r="141" s="2" customFormat="1">
      <c r="A141" s="40"/>
      <c r="B141" s="41"/>
      <c r="C141" s="42"/>
      <c r="D141" s="226" t="s">
        <v>293</v>
      </c>
      <c r="E141" s="42"/>
      <c r="F141" s="267" t="s">
        <v>1030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293</v>
      </c>
      <c r="AU141" s="19" t="s">
        <v>84</v>
      </c>
    </row>
    <row r="142" s="2" customFormat="1" ht="16.5" customHeight="1">
      <c r="A142" s="40"/>
      <c r="B142" s="41"/>
      <c r="C142" s="206" t="s">
        <v>362</v>
      </c>
      <c r="D142" s="206" t="s">
        <v>142</v>
      </c>
      <c r="E142" s="207" t="s">
        <v>457</v>
      </c>
      <c r="F142" s="208" t="s">
        <v>1031</v>
      </c>
      <c r="G142" s="209" t="s">
        <v>196</v>
      </c>
      <c r="H142" s="210">
        <v>4.5599999999999996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47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147</v>
      </c>
      <c r="AT142" s="217" t="s">
        <v>142</v>
      </c>
      <c r="AU142" s="217" t="s">
        <v>84</v>
      </c>
      <c r="AY142" s="19" t="s">
        <v>140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84</v>
      </c>
      <c r="BK142" s="218">
        <f>ROUND(I142*H142,2)</f>
        <v>0</v>
      </c>
      <c r="BL142" s="19" t="s">
        <v>147</v>
      </c>
      <c r="BM142" s="217" t="s">
        <v>574</v>
      </c>
    </row>
    <row r="143" s="2" customFormat="1">
      <c r="A143" s="40"/>
      <c r="B143" s="41"/>
      <c r="C143" s="42"/>
      <c r="D143" s="226" t="s">
        <v>293</v>
      </c>
      <c r="E143" s="42"/>
      <c r="F143" s="267" t="s">
        <v>1032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293</v>
      </c>
      <c r="AU143" s="19" t="s">
        <v>84</v>
      </c>
    </row>
    <row r="144" s="2" customFormat="1" ht="16.5" customHeight="1">
      <c r="A144" s="40"/>
      <c r="B144" s="41"/>
      <c r="C144" s="206" t="s">
        <v>368</v>
      </c>
      <c r="D144" s="206" t="s">
        <v>142</v>
      </c>
      <c r="E144" s="207" t="s">
        <v>1033</v>
      </c>
      <c r="F144" s="208" t="s">
        <v>1034</v>
      </c>
      <c r="G144" s="209" t="s">
        <v>174</v>
      </c>
      <c r="H144" s="210">
        <v>22.199999999999999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47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147</v>
      </c>
      <c r="AT144" s="217" t="s">
        <v>142</v>
      </c>
      <c r="AU144" s="217" t="s">
        <v>84</v>
      </c>
      <c r="AY144" s="19" t="s">
        <v>140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84</v>
      </c>
      <c r="BK144" s="218">
        <f>ROUND(I144*H144,2)</f>
        <v>0</v>
      </c>
      <c r="BL144" s="19" t="s">
        <v>147</v>
      </c>
      <c r="BM144" s="217" t="s">
        <v>587</v>
      </c>
    </row>
    <row r="145" s="12" customFormat="1" ht="25.92" customHeight="1">
      <c r="A145" s="12"/>
      <c r="B145" s="190"/>
      <c r="C145" s="191"/>
      <c r="D145" s="192" t="s">
        <v>75</v>
      </c>
      <c r="E145" s="193" t="s">
        <v>1035</v>
      </c>
      <c r="F145" s="193" t="s">
        <v>1036</v>
      </c>
      <c r="G145" s="191"/>
      <c r="H145" s="191"/>
      <c r="I145" s="194"/>
      <c r="J145" s="195">
        <f>BK145</f>
        <v>0</v>
      </c>
      <c r="K145" s="191"/>
      <c r="L145" s="196"/>
      <c r="M145" s="197"/>
      <c r="N145" s="198"/>
      <c r="O145" s="198"/>
      <c r="P145" s="199">
        <f>SUM(P146:P180)</f>
        <v>0</v>
      </c>
      <c r="Q145" s="198"/>
      <c r="R145" s="199">
        <f>SUM(R146:R180)</f>
        <v>0</v>
      </c>
      <c r="S145" s="198"/>
      <c r="T145" s="200">
        <f>SUM(T146:T180)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84</v>
      </c>
      <c r="AT145" s="202" t="s">
        <v>75</v>
      </c>
      <c r="AU145" s="202" t="s">
        <v>76</v>
      </c>
      <c r="AY145" s="201" t="s">
        <v>140</v>
      </c>
      <c r="BK145" s="203">
        <f>SUM(BK146:BK180)</f>
        <v>0</v>
      </c>
    </row>
    <row r="146" s="2" customFormat="1" ht="16.5" customHeight="1">
      <c r="A146" s="40"/>
      <c r="B146" s="41"/>
      <c r="C146" s="206" t="s">
        <v>375</v>
      </c>
      <c r="D146" s="206" t="s">
        <v>142</v>
      </c>
      <c r="E146" s="207" t="s">
        <v>1037</v>
      </c>
      <c r="F146" s="208" t="s">
        <v>1038</v>
      </c>
      <c r="G146" s="209" t="s">
        <v>174</v>
      </c>
      <c r="H146" s="210">
        <v>22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47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147</v>
      </c>
      <c r="AT146" s="217" t="s">
        <v>142</v>
      </c>
      <c r="AU146" s="217" t="s">
        <v>84</v>
      </c>
      <c r="AY146" s="19" t="s">
        <v>140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84</v>
      </c>
      <c r="BK146" s="218">
        <f>ROUND(I146*H146,2)</f>
        <v>0</v>
      </c>
      <c r="BL146" s="19" t="s">
        <v>147</v>
      </c>
      <c r="BM146" s="217" t="s">
        <v>600</v>
      </c>
    </row>
    <row r="147" s="2" customFormat="1" ht="16.5" customHeight="1">
      <c r="A147" s="40"/>
      <c r="B147" s="41"/>
      <c r="C147" s="206" t="s">
        <v>380</v>
      </c>
      <c r="D147" s="206" t="s">
        <v>142</v>
      </c>
      <c r="E147" s="207" t="s">
        <v>1039</v>
      </c>
      <c r="F147" s="208" t="s">
        <v>1040</v>
      </c>
      <c r="G147" s="209" t="s">
        <v>174</v>
      </c>
      <c r="H147" s="210">
        <v>15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147</v>
      </c>
      <c r="AT147" s="217" t="s">
        <v>142</v>
      </c>
      <c r="AU147" s="217" t="s">
        <v>84</v>
      </c>
      <c r="AY147" s="19" t="s">
        <v>140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147</v>
      </c>
      <c r="BM147" s="217" t="s">
        <v>613</v>
      </c>
    </row>
    <row r="148" s="2" customFormat="1" ht="16.5" customHeight="1">
      <c r="A148" s="40"/>
      <c r="B148" s="41"/>
      <c r="C148" s="206" t="s">
        <v>386</v>
      </c>
      <c r="D148" s="206" t="s">
        <v>142</v>
      </c>
      <c r="E148" s="207" t="s">
        <v>1041</v>
      </c>
      <c r="F148" s="208" t="s">
        <v>1042</v>
      </c>
      <c r="G148" s="209" t="s">
        <v>895</v>
      </c>
      <c r="H148" s="210">
        <v>8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47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147</v>
      </c>
      <c r="AT148" s="217" t="s">
        <v>142</v>
      </c>
      <c r="AU148" s="217" t="s">
        <v>84</v>
      </c>
      <c r="AY148" s="19" t="s">
        <v>140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84</v>
      </c>
      <c r="BK148" s="218">
        <f>ROUND(I148*H148,2)</f>
        <v>0</v>
      </c>
      <c r="BL148" s="19" t="s">
        <v>147</v>
      </c>
      <c r="BM148" s="217" t="s">
        <v>624</v>
      </c>
    </row>
    <row r="149" s="2" customFormat="1" ht="16.5" customHeight="1">
      <c r="A149" s="40"/>
      <c r="B149" s="41"/>
      <c r="C149" s="206" t="s">
        <v>391</v>
      </c>
      <c r="D149" s="206" t="s">
        <v>142</v>
      </c>
      <c r="E149" s="207" t="s">
        <v>1043</v>
      </c>
      <c r="F149" s="208" t="s">
        <v>1044</v>
      </c>
      <c r="G149" s="209" t="s">
        <v>174</v>
      </c>
      <c r="H149" s="210">
        <v>15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147</v>
      </c>
      <c r="AT149" s="217" t="s">
        <v>142</v>
      </c>
      <c r="AU149" s="217" t="s">
        <v>84</v>
      </c>
      <c r="AY149" s="19" t="s">
        <v>140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147</v>
      </c>
      <c r="BM149" s="217" t="s">
        <v>635</v>
      </c>
    </row>
    <row r="150" s="2" customFormat="1" ht="16.5" customHeight="1">
      <c r="A150" s="40"/>
      <c r="B150" s="41"/>
      <c r="C150" s="206" t="s">
        <v>398</v>
      </c>
      <c r="D150" s="206" t="s">
        <v>142</v>
      </c>
      <c r="E150" s="207" t="s">
        <v>1045</v>
      </c>
      <c r="F150" s="208" t="s">
        <v>1046</v>
      </c>
      <c r="G150" s="209" t="s">
        <v>895</v>
      </c>
      <c r="H150" s="210">
        <v>13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47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147</v>
      </c>
      <c r="AT150" s="217" t="s">
        <v>142</v>
      </c>
      <c r="AU150" s="217" t="s">
        <v>84</v>
      </c>
      <c r="AY150" s="19" t="s">
        <v>140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84</v>
      </c>
      <c r="BK150" s="218">
        <f>ROUND(I150*H150,2)</f>
        <v>0</v>
      </c>
      <c r="BL150" s="19" t="s">
        <v>147</v>
      </c>
      <c r="BM150" s="217" t="s">
        <v>651</v>
      </c>
    </row>
    <row r="151" s="2" customFormat="1" ht="16.5" customHeight="1">
      <c r="A151" s="40"/>
      <c r="B151" s="41"/>
      <c r="C151" s="206" t="s">
        <v>403</v>
      </c>
      <c r="D151" s="206" t="s">
        <v>142</v>
      </c>
      <c r="E151" s="207" t="s">
        <v>1047</v>
      </c>
      <c r="F151" s="208" t="s">
        <v>1048</v>
      </c>
      <c r="G151" s="209" t="s">
        <v>895</v>
      </c>
      <c r="H151" s="210">
        <v>4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47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147</v>
      </c>
      <c r="AT151" s="217" t="s">
        <v>142</v>
      </c>
      <c r="AU151" s="217" t="s">
        <v>84</v>
      </c>
      <c r="AY151" s="19" t="s">
        <v>140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147</v>
      </c>
      <c r="BM151" s="217" t="s">
        <v>662</v>
      </c>
    </row>
    <row r="152" s="2" customFormat="1" ht="16.5" customHeight="1">
      <c r="A152" s="40"/>
      <c r="B152" s="41"/>
      <c r="C152" s="206" t="s">
        <v>408</v>
      </c>
      <c r="D152" s="206" t="s">
        <v>142</v>
      </c>
      <c r="E152" s="207" t="s">
        <v>1049</v>
      </c>
      <c r="F152" s="208" t="s">
        <v>1050</v>
      </c>
      <c r="G152" s="209" t="s">
        <v>418</v>
      </c>
      <c r="H152" s="210">
        <v>1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47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147</v>
      </c>
      <c r="AT152" s="217" t="s">
        <v>142</v>
      </c>
      <c r="AU152" s="217" t="s">
        <v>84</v>
      </c>
      <c r="AY152" s="19" t="s">
        <v>140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147</v>
      </c>
      <c r="BM152" s="217" t="s">
        <v>674</v>
      </c>
    </row>
    <row r="153" s="2" customFormat="1">
      <c r="A153" s="40"/>
      <c r="B153" s="41"/>
      <c r="C153" s="42"/>
      <c r="D153" s="226" t="s">
        <v>293</v>
      </c>
      <c r="E153" s="42"/>
      <c r="F153" s="267" t="s">
        <v>1051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293</v>
      </c>
      <c r="AU153" s="19" t="s">
        <v>84</v>
      </c>
    </row>
    <row r="154" s="2" customFormat="1" ht="16.5" customHeight="1">
      <c r="A154" s="40"/>
      <c r="B154" s="41"/>
      <c r="C154" s="206" t="s">
        <v>415</v>
      </c>
      <c r="D154" s="206" t="s">
        <v>142</v>
      </c>
      <c r="E154" s="207" t="s">
        <v>1052</v>
      </c>
      <c r="F154" s="208" t="s">
        <v>1053</v>
      </c>
      <c r="G154" s="209" t="s">
        <v>145</v>
      </c>
      <c r="H154" s="210">
        <v>1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47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147</v>
      </c>
      <c r="AT154" s="217" t="s">
        <v>142</v>
      </c>
      <c r="AU154" s="217" t="s">
        <v>84</v>
      </c>
      <c r="AY154" s="19" t="s">
        <v>140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84</v>
      </c>
      <c r="BK154" s="218">
        <f>ROUND(I154*H154,2)</f>
        <v>0</v>
      </c>
      <c r="BL154" s="19" t="s">
        <v>147</v>
      </c>
      <c r="BM154" s="217" t="s">
        <v>685</v>
      </c>
    </row>
    <row r="155" s="2" customFormat="1" ht="16.5" customHeight="1">
      <c r="A155" s="40"/>
      <c r="B155" s="41"/>
      <c r="C155" s="206" t="s">
        <v>423</v>
      </c>
      <c r="D155" s="206" t="s">
        <v>142</v>
      </c>
      <c r="E155" s="207" t="s">
        <v>1054</v>
      </c>
      <c r="F155" s="208" t="s">
        <v>1055</v>
      </c>
      <c r="G155" s="209" t="s">
        <v>895</v>
      </c>
      <c r="H155" s="210">
        <v>2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47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147</v>
      </c>
      <c r="AT155" s="217" t="s">
        <v>142</v>
      </c>
      <c r="AU155" s="217" t="s">
        <v>84</v>
      </c>
      <c r="AY155" s="19" t="s">
        <v>140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147</v>
      </c>
      <c r="BM155" s="217" t="s">
        <v>698</v>
      </c>
    </row>
    <row r="156" s="2" customFormat="1" ht="16.5" customHeight="1">
      <c r="A156" s="40"/>
      <c r="B156" s="41"/>
      <c r="C156" s="206" t="s">
        <v>427</v>
      </c>
      <c r="D156" s="206" t="s">
        <v>142</v>
      </c>
      <c r="E156" s="207" t="s">
        <v>1056</v>
      </c>
      <c r="F156" s="208" t="s">
        <v>1057</v>
      </c>
      <c r="G156" s="209" t="s">
        <v>145</v>
      </c>
      <c r="H156" s="210">
        <v>4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47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147</v>
      </c>
      <c r="AT156" s="217" t="s">
        <v>142</v>
      </c>
      <c r="AU156" s="217" t="s">
        <v>84</v>
      </c>
      <c r="AY156" s="19" t="s">
        <v>140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84</v>
      </c>
      <c r="BK156" s="218">
        <f>ROUND(I156*H156,2)</f>
        <v>0</v>
      </c>
      <c r="BL156" s="19" t="s">
        <v>147</v>
      </c>
      <c r="BM156" s="217" t="s">
        <v>1058</v>
      </c>
    </row>
    <row r="157" s="2" customFormat="1" ht="16.5" customHeight="1">
      <c r="A157" s="40"/>
      <c r="B157" s="41"/>
      <c r="C157" s="206" t="s">
        <v>431</v>
      </c>
      <c r="D157" s="206" t="s">
        <v>142</v>
      </c>
      <c r="E157" s="207" t="s">
        <v>1059</v>
      </c>
      <c r="F157" s="208" t="s">
        <v>1060</v>
      </c>
      <c r="G157" s="209" t="s">
        <v>418</v>
      </c>
      <c r="H157" s="210">
        <v>2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47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147</v>
      </c>
      <c r="AT157" s="217" t="s">
        <v>142</v>
      </c>
      <c r="AU157" s="217" t="s">
        <v>84</v>
      </c>
      <c r="AY157" s="19" t="s">
        <v>140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84</v>
      </c>
      <c r="BK157" s="218">
        <f>ROUND(I157*H157,2)</f>
        <v>0</v>
      </c>
      <c r="BL157" s="19" t="s">
        <v>147</v>
      </c>
      <c r="BM157" s="217" t="s">
        <v>1061</v>
      </c>
    </row>
    <row r="158" s="2" customFormat="1" ht="16.5" customHeight="1">
      <c r="A158" s="40"/>
      <c r="B158" s="41"/>
      <c r="C158" s="206" t="s">
        <v>438</v>
      </c>
      <c r="D158" s="206" t="s">
        <v>142</v>
      </c>
      <c r="E158" s="207" t="s">
        <v>1062</v>
      </c>
      <c r="F158" s="208" t="s">
        <v>1063</v>
      </c>
      <c r="G158" s="209" t="s">
        <v>418</v>
      </c>
      <c r="H158" s="210">
        <v>1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147</v>
      </c>
      <c r="AT158" s="217" t="s">
        <v>142</v>
      </c>
      <c r="AU158" s="217" t="s">
        <v>84</v>
      </c>
      <c r="AY158" s="19" t="s">
        <v>140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84</v>
      </c>
      <c r="BK158" s="218">
        <f>ROUND(I158*H158,2)</f>
        <v>0</v>
      </c>
      <c r="BL158" s="19" t="s">
        <v>147</v>
      </c>
      <c r="BM158" s="217" t="s">
        <v>1064</v>
      </c>
    </row>
    <row r="159" s="2" customFormat="1" ht="16.5" customHeight="1">
      <c r="A159" s="40"/>
      <c r="B159" s="41"/>
      <c r="C159" s="206" t="s">
        <v>444</v>
      </c>
      <c r="D159" s="206" t="s">
        <v>142</v>
      </c>
      <c r="E159" s="207" t="s">
        <v>1065</v>
      </c>
      <c r="F159" s="208" t="s">
        <v>1066</v>
      </c>
      <c r="G159" s="209" t="s">
        <v>895</v>
      </c>
      <c r="H159" s="210">
        <v>2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47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147</v>
      </c>
      <c r="AT159" s="217" t="s">
        <v>142</v>
      </c>
      <c r="AU159" s="217" t="s">
        <v>84</v>
      </c>
      <c r="AY159" s="19" t="s">
        <v>140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147</v>
      </c>
      <c r="BM159" s="217" t="s">
        <v>1067</v>
      </c>
    </row>
    <row r="160" s="2" customFormat="1" ht="16.5" customHeight="1">
      <c r="A160" s="40"/>
      <c r="B160" s="41"/>
      <c r="C160" s="206" t="s">
        <v>449</v>
      </c>
      <c r="D160" s="206" t="s">
        <v>142</v>
      </c>
      <c r="E160" s="207" t="s">
        <v>1068</v>
      </c>
      <c r="F160" s="208" t="s">
        <v>1069</v>
      </c>
      <c r="G160" s="209" t="s">
        <v>174</v>
      </c>
      <c r="H160" s="210">
        <v>20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47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147</v>
      </c>
      <c r="AT160" s="217" t="s">
        <v>142</v>
      </c>
      <c r="AU160" s="217" t="s">
        <v>84</v>
      </c>
      <c r="AY160" s="19" t="s">
        <v>140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84</v>
      </c>
      <c r="BK160" s="218">
        <f>ROUND(I160*H160,2)</f>
        <v>0</v>
      </c>
      <c r="BL160" s="19" t="s">
        <v>147</v>
      </c>
      <c r="BM160" s="217" t="s">
        <v>1070</v>
      </c>
    </row>
    <row r="161" s="2" customFormat="1" ht="16.5" customHeight="1">
      <c r="A161" s="40"/>
      <c r="B161" s="41"/>
      <c r="C161" s="257" t="s">
        <v>456</v>
      </c>
      <c r="D161" s="257" t="s">
        <v>230</v>
      </c>
      <c r="E161" s="258" t="s">
        <v>1071</v>
      </c>
      <c r="F161" s="259" t="s">
        <v>1072</v>
      </c>
      <c r="G161" s="260" t="s">
        <v>174</v>
      </c>
      <c r="H161" s="261">
        <v>23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47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188</v>
      </c>
      <c r="AT161" s="217" t="s">
        <v>230</v>
      </c>
      <c r="AU161" s="217" t="s">
        <v>84</v>
      </c>
      <c r="AY161" s="19" t="s">
        <v>140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147</v>
      </c>
      <c r="BM161" s="217" t="s">
        <v>1073</v>
      </c>
    </row>
    <row r="162" s="2" customFormat="1">
      <c r="A162" s="40"/>
      <c r="B162" s="41"/>
      <c r="C162" s="42"/>
      <c r="D162" s="226" t="s">
        <v>293</v>
      </c>
      <c r="E162" s="42"/>
      <c r="F162" s="267" t="s">
        <v>1074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293</v>
      </c>
      <c r="AU162" s="19" t="s">
        <v>84</v>
      </c>
    </row>
    <row r="163" s="2" customFormat="1" ht="16.5" customHeight="1">
      <c r="A163" s="40"/>
      <c r="B163" s="41"/>
      <c r="C163" s="257" t="s">
        <v>462</v>
      </c>
      <c r="D163" s="257" t="s">
        <v>230</v>
      </c>
      <c r="E163" s="258" t="s">
        <v>1075</v>
      </c>
      <c r="F163" s="259" t="s">
        <v>1076</v>
      </c>
      <c r="G163" s="260" t="s">
        <v>174</v>
      </c>
      <c r="H163" s="261">
        <v>16</v>
      </c>
      <c r="I163" s="262"/>
      <c r="J163" s="263">
        <f>ROUND(I163*H163,2)</f>
        <v>0</v>
      </c>
      <c r="K163" s="259" t="s">
        <v>19</v>
      </c>
      <c r="L163" s="264"/>
      <c r="M163" s="265" t="s">
        <v>19</v>
      </c>
      <c r="N163" s="266" t="s">
        <v>47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188</v>
      </c>
      <c r="AT163" s="217" t="s">
        <v>230</v>
      </c>
      <c r="AU163" s="217" t="s">
        <v>84</v>
      </c>
      <c r="AY163" s="19" t="s">
        <v>140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84</v>
      </c>
      <c r="BK163" s="218">
        <f>ROUND(I163*H163,2)</f>
        <v>0</v>
      </c>
      <c r="BL163" s="19" t="s">
        <v>147</v>
      </c>
      <c r="BM163" s="217" t="s">
        <v>1077</v>
      </c>
    </row>
    <row r="164" s="2" customFormat="1">
      <c r="A164" s="40"/>
      <c r="B164" s="41"/>
      <c r="C164" s="42"/>
      <c r="D164" s="226" t="s">
        <v>293</v>
      </c>
      <c r="E164" s="42"/>
      <c r="F164" s="267" t="s">
        <v>1078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293</v>
      </c>
      <c r="AU164" s="19" t="s">
        <v>84</v>
      </c>
    </row>
    <row r="165" s="2" customFormat="1" ht="16.5" customHeight="1">
      <c r="A165" s="40"/>
      <c r="B165" s="41"/>
      <c r="C165" s="257" t="s">
        <v>468</v>
      </c>
      <c r="D165" s="257" t="s">
        <v>230</v>
      </c>
      <c r="E165" s="258" t="s">
        <v>1079</v>
      </c>
      <c r="F165" s="259" t="s">
        <v>1080</v>
      </c>
      <c r="G165" s="260" t="s">
        <v>895</v>
      </c>
      <c r="H165" s="261">
        <v>2</v>
      </c>
      <c r="I165" s="262"/>
      <c r="J165" s="263">
        <f>ROUND(I165*H165,2)</f>
        <v>0</v>
      </c>
      <c r="K165" s="259" t="s">
        <v>19</v>
      </c>
      <c r="L165" s="264"/>
      <c r="M165" s="265" t="s">
        <v>19</v>
      </c>
      <c r="N165" s="266" t="s">
        <v>47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188</v>
      </c>
      <c r="AT165" s="217" t="s">
        <v>230</v>
      </c>
      <c r="AU165" s="217" t="s">
        <v>84</v>
      </c>
      <c r="AY165" s="19" t="s">
        <v>140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84</v>
      </c>
      <c r="BK165" s="218">
        <f>ROUND(I165*H165,2)</f>
        <v>0</v>
      </c>
      <c r="BL165" s="19" t="s">
        <v>147</v>
      </c>
      <c r="BM165" s="217" t="s">
        <v>1081</v>
      </c>
    </row>
    <row r="166" s="2" customFormat="1" ht="16.5" customHeight="1">
      <c r="A166" s="40"/>
      <c r="B166" s="41"/>
      <c r="C166" s="257" t="s">
        <v>476</v>
      </c>
      <c r="D166" s="257" t="s">
        <v>230</v>
      </c>
      <c r="E166" s="258" t="s">
        <v>1082</v>
      </c>
      <c r="F166" s="259" t="s">
        <v>1083</v>
      </c>
      <c r="G166" s="260" t="s">
        <v>895</v>
      </c>
      <c r="H166" s="261">
        <v>2</v>
      </c>
      <c r="I166" s="262"/>
      <c r="J166" s="263">
        <f>ROUND(I166*H166,2)</f>
        <v>0</v>
      </c>
      <c r="K166" s="259" t="s">
        <v>19</v>
      </c>
      <c r="L166" s="264"/>
      <c r="M166" s="265" t="s">
        <v>19</v>
      </c>
      <c r="N166" s="266" t="s">
        <v>47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188</v>
      </c>
      <c r="AT166" s="217" t="s">
        <v>230</v>
      </c>
      <c r="AU166" s="217" t="s">
        <v>84</v>
      </c>
      <c r="AY166" s="19" t="s">
        <v>140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147</v>
      </c>
      <c r="BM166" s="217" t="s">
        <v>1084</v>
      </c>
    </row>
    <row r="167" s="2" customFormat="1" ht="16.5" customHeight="1">
      <c r="A167" s="40"/>
      <c r="B167" s="41"/>
      <c r="C167" s="257" t="s">
        <v>485</v>
      </c>
      <c r="D167" s="257" t="s">
        <v>230</v>
      </c>
      <c r="E167" s="258" t="s">
        <v>1085</v>
      </c>
      <c r="F167" s="259" t="s">
        <v>1086</v>
      </c>
      <c r="G167" s="260" t="s">
        <v>163</v>
      </c>
      <c r="H167" s="261">
        <v>1</v>
      </c>
      <c r="I167" s="262"/>
      <c r="J167" s="263">
        <f>ROUND(I167*H167,2)</f>
        <v>0</v>
      </c>
      <c r="K167" s="259" t="s">
        <v>19</v>
      </c>
      <c r="L167" s="264"/>
      <c r="M167" s="265" t="s">
        <v>19</v>
      </c>
      <c r="N167" s="266" t="s">
        <v>47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188</v>
      </c>
      <c r="AT167" s="217" t="s">
        <v>230</v>
      </c>
      <c r="AU167" s="217" t="s">
        <v>84</v>
      </c>
      <c r="AY167" s="19" t="s">
        <v>140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84</v>
      </c>
      <c r="BK167" s="218">
        <f>ROUND(I167*H167,2)</f>
        <v>0</v>
      </c>
      <c r="BL167" s="19" t="s">
        <v>147</v>
      </c>
      <c r="BM167" s="217" t="s">
        <v>1087</v>
      </c>
    </row>
    <row r="168" s="2" customFormat="1" ht="16.5" customHeight="1">
      <c r="A168" s="40"/>
      <c r="B168" s="41"/>
      <c r="C168" s="257" t="s">
        <v>493</v>
      </c>
      <c r="D168" s="257" t="s">
        <v>230</v>
      </c>
      <c r="E168" s="258" t="s">
        <v>1088</v>
      </c>
      <c r="F168" s="259" t="s">
        <v>1089</v>
      </c>
      <c r="G168" s="260" t="s">
        <v>895</v>
      </c>
      <c r="H168" s="261">
        <v>3</v>
      </c>
      <c r="I168" s="262"/>
      <c r="J168" s="263">
        <f>ROUND(I168*H168,2)</f>
        <v>0</v>
      </c>
      <c r="K168" s="259" t="s">
        <v>19</v>
      </c>
      <c r="L168" s="264"/>
      <c r="M168" s="265" t="s">
        <v>19</v>
      </c>
      <c r="N168" s="266" t="s">
        <v>47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188</v>
      </c>
      <c r="AT168" s="217" t="s">
        <v>230</v>
      </c>
      <c r="AU168" s="217" t="s">
        <v>84</v>
      </c>
      <c r="AY168" s="19" t="s">
        <v>140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84</v>
      </c>
      <c r="BK168" s="218">
        <f>ROUND(I168*H168,2)</f>
        <v>0</v>
      </c>
      <c r="BL168" s="19" t="s">
        <v>147</v>
      </c>
      <c r="BM168" s="217" t="s">
        <v>1090</v>
      </c>
    </row>
    <row r="169" s="2" customFormat="1" ht="16.5" customHeight="1">
      <c r="A169" s="40"/>
      <c r="B169" s="41"/>
      <c r="C169" s="257" t="s">
        <v>499</v>
      </c>
      <c r="D169" s="257" t="s">
        <v>230</v>
      </c>
      <c r="E169" s="258" t="s">
        <v>1091</v>
      </c>
      <c r="F169" s="259" t="s">
        <v>1092</v>
      </c>
      <c r="G169" s="260" t="s">
        <v>895</v>
      </c>
      <c r="H169" s="261">
        <v>2</v>
      </c>
      <c r="I169" s="262"/>
      <c r="J169" s="263">
        <f>ROUND(I169*H169,2)</f>
        <v>0</v>
      </c>
      <c r="K169" s="259" t="s">
        <v>19</v>
      </c>
      <c r="L169" s="264"/>
      <c r="M169" s="265" t="s">
        <v>19</v>
      </c>
      <c r="N169" s="266" t="s">
        <v>47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188</v>
      </c>
      <c r="AT169" s="217" t="s">
        <v>230</v>
      </c>
      <c r="AU169" s="217" t="s">
        <v>84</v>
      </c>
      <c r="AY169" s="19" t="s">
        <v>140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84</v>
      </c>
      <c r="BK169" s="218">
        <f>ROUND(I169*H169,2)</f>
        <v>0</v>
      </c>
      <c r="BL169" s="19" t="s">
        <v>147</v>
      </c>
      <c r="BM169" s="217" t="s">
        <v>1093</v>
      </c>
    </row>
    <row r="170" s="2" customFormat="1" ht="16.5" customHeight="1">
      <c r="A170" s="40"/>
      <c r="B170" s="41"/>
      <c r="C170" s="257" t="s">
        <v>505</v>
      </c>
      <c r="D170" s="257" t="s">
        <v>230</v>
      </c>
      <c r="E170" s="258" t="s">
        <v>1094</v>
      </c>
      <c r="F170" s="259" t="s">
        <v>1095</v>
      </c>
      <c r="G170" s="260" t="s">
        <v>895</v>
      </c>
      <c r="H170" s="261">
        <v>1</v>
      </c>
      <c r="I170" s="262"/>
      <c r="J170" s="263">
        <f>ROUND(I170*H170,2)</f>
        <v>0</v>
      </c>
      <c r="K170" s="259" t="s">
        <v>19</v>
      </c>
      <c r="L170" s="264"/>
      <c r="M170" s="265" t="s">
        <v>19</v>
      </c>
      <c r="N170" s="266" t="s">
        <v>47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188</v>
      </c>
      <c r="AT170" s="217" t="s">
        <v>230</v>
      </c>
      <c r="AU170" s="217" t="s">
        <v>84</v>
      </c>
      <c r="AY170" s="19" t="s">
        <v>140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84</v>
      </c>
      <c r="BK170" s="218">
        <f>ROUND(I170*H170,2)</f>
        <v>0</v>
      </c>
      <c r="BL170" s="19" t="s">
        <v>147</v>
      </c>
      <c r="BM170" s="217" t="s">
        <v>1096</v>
      </c>
    </row>
    <row r="171" s="2" customFormat="1" ht="16.5" customHeight="1">
      <c r="A171" s="40"/>
      <c r="B171" s="41"/>
      <c r="C171" s="257" t="s">
        <v>512</v>
      </c>
      <c r="D171" s="257" t="s">
        <v>230</v>
      </c>
      <c r="E171" s="258" t="s">
        <v>1097</v>
      </c>
      <c r="F171" s="259" t="s">
        <v>1098</v>
      </c>
      <c r="G171" s="260" t="s">
        <v>1099</v>
      </c>
      <c r="H171" s="261">
        <v>2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47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188</v>
      </c>
      <c r="AT171" s="217" t="s">
        <v>230</v>
      </c>
      <c r="AU171" s="217" t="s">
        <v>84</v>
      </c>
      <c r="AY171" s="19" t="s">
        <v>140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84</v>
      </c>
      <c r="BK171" s="218">
        <f>ROUND(I171*H171,2)</f>
        <v>0</v>
      </c>
      <c r="BL171" s="19" t="s">
        <v>147</v>
      </c>
      <c r="BM171" s="217" t="s">
        <v>1100</v>
      </c>
    </row>
    <row r="172" s="2" customFormat="1" ht="16.5" customHeight="1">
      <c r="A172" s="40"/>
      <c r="B172" s="41"/>
      <c r="C172" s="257" t="s">
        <v>517</v>
      </c>
      <c r="D172" s="257" t="s">
        <v>230</v>
      </c>
      <c r="E172" s="258" t="s">
        <v>1101</v>
      </c>
      <c r="F172" s="259" t="s">
        <v>1102</v>
      </c>
      <c r="G172" s="260" t="s">
        <v>895</v>
      </c>
      <c r="H172" s="261">
        <v>4</v>
      </c>
      <c r="I172" s="262"/>
      <c r="J172" s="263">
        <f>ROUND(I172*H172,2)</f>
        <v>0</v>
      </c>
      <c r="K172" s="259" t="s">
        <v>19</v>
      </c>
      <c r="L172" s="264"/>
      <c r="M172" s="265" t="s">
        <v>19</v>
      </c>
      <c r="N172" s="266" t="s">
        <v>47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188</v>
      </c>
      <c r="AT172" s="217" t="s">
        <v>230</v>
      </c>
      <c r="AU172" s="217" t="s">
        <v>84</v>
      </c>
      <c r="AY172" s="19" t="s">
        <v>140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84</v>
      </c>
      <c r="BK172" s="218">
        <f>ROUND(I172*H172,2)</f>
        <v>0</v>
      </c>
      <c r="BL172" s="19" t="s">
        <v>147</v>
      </c>
      <c r="BM172" s="217" t="s">
        <v>1103</v>
      </c>
    </row>
    <row r="173" s="2" customFormat="1" ht="16.5" customHeight="1">
      <c r="A173" s="40"/>
      <c r="B173" s="41"/>
      <c r="C173" s="257" t="s">
        <v>522</v>
      </c>
      <c r="D173" s="257" t="s">
        <v>230</v>
      </c>
      <c r="E173" s="258" t="s">
        <v>1104</v>
      </c>
      <c r="F173" s="259" t="s">
        <v>1105</v>
      </c>
      <c r="G173" s="260" t="s">
        <v>895</v>
      </c>
      <c r="H173" s="261">
        <v>14</v>
      </c>
      <c r="I173" s="262"/>
      <c r="J173" s="263">
        <f>ROUND(I173*H173,2)</f>
        <v>0</v>
      </c>
      <c r="K173" s="259" t="s">
        <v>19</v>
      </c>
      <c r="L173" s="264"/>
      <c r="M173" s="265" t="s">
        <v>19</v>
      </c>
      <c r="N173" s="266" t="s">
        <v>47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188</v>
      </c>
      <c r="AT173" s="217" t="s">
        <v>230</v>
      </c>
      <c r="AU173" s="217" t="s">
        <v>84</v>
      </c>
      <c r="AY173" s="19" t="s">
        <v>140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84</v>
      </c>
      <c r="BK173" s="218">
        <f>ROUND(I173*H173,2)</f>
        <v>0</v>
      </c>
      <c r="BL173" s="19" t="s">
        <v>147</v>
      </c>
      <c r="BM173" s="217" t="s">
        <v>1106</v>
      </c>
    </row>
    <row r="174" s="2" customFormat="1" ht="16.5" customHeight="1">
      <c r="A174" s="40"/>
      <c r="B174" s="41"/>
      <c r="C174" s="257" t="s">
        <v>526</v>
      </c>
      <c r="D174" s="257" t="s">
        <v>230</v>
      </c>
      <c r="E174" s="258" t="s">
        <v>1107</v>
      </c>
      <c r="F174" s="259" t="s">
        <v>1108</v>
      </c>
      <c r="G174" s="260" t="s">
        <v>174</v>
      </c>
      <c r="H174" s="261">
        <v>30</v>
      </c>
      <c r="I174" s="262"/>
      <c r="J174" s="263">
        <f>ROUND(I174*H174,2)</f>
        <v>0</v>
      </c>
      <c r="K174" s="259" t="s">
        <v>19</v>
      </c>
      <c r="L174" s="264"/>
      <c r="M174" s="265" t="s">
        <v>19</v>
      </c>
      <c r="N174" s="266" t="s">
        <v>47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188</v>
      </c>
      <c r="AT174" s="217" t="s">
        <v>230</v>
      </c>
      <c r="AU174" s="217" t="s">
        <v>84</v>
      </c>
      <c r="AY174" s="19" t="s">
        <v>140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84</v>
      </c>
      <c r="BK174" s="218">
        <f>ROUND(I174*H174,2)</f>
        <v>0</v>
      </c>
      <c r="BL174" s="19" t="s">
        <v>147</v>
      </c>
      <c r="BM174" s="217" t="s">
        <v>1109</v>
      </c>
    </row>
    <row r="175" s="2" customFormat="1" ht="16.5" customHeight="1">
      <c r="A175" s="40"/>
      <c r="B175" s="41"/>
      <c r="C175" s="257" t="s">
        <v>533</v>
      </c>
      <c r="D175" s="257" t="s">
        <v>230</v>
      </c>
      <c r="E175" s="258" t="s">
        <v>1110</v>
      </c>
      <c r="F175" s="259" t="s">
        <v>1111</v>
      </c>
      <c r="G175" s="260" t="s">
        <v>174</v>
      </c>
      <c r="H175" s="261">
        <v>15</v>
      </c>
      <c r="I175" s="262"/>
      <c r="J175" s="263">
        <f>ROUND(I175*H175,2)</f>
        <v>0</v>
      </c>
      <c r="K175" s="259" t="s">
        <v>19</v>
      </c>
      <c r="L175" s="264"/>
      <c r="M175" s="265" t="s">
        <v>19</v>
      </c>
      <c r="N175" s="266" t="s">
        <v>47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188</v>
      </c>
      <c r="AT175" s="217" t="s">
        <v>230</v>
      </c>
      <c r="AU175" s="217" t="s">
        <v>84</v>
      </c>
      <c r="AY175" s="19" t="s">
        <v>140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84</v>
      </c>
      <c r="BK175" s="218">
        <f>ROUND(I175*H175,2)</f>
        <v>0</v>
      </c>
      <c r="BL175" s="19" t="s">
        <v>147</v>
      </c>
      <c r="BM175" s="217" t="s">
        <v>1112</v>
      </c>
    </row>
    <row r="176" s="2" customFormat="1" ht="16.5" customHeight="1">
      <c r="A176" s="40"/>
      <c r="B176" s="41"/>
      <c r="C176" s="257" t="s">
        <v>539</v>
      </c>
      <c r="D176" s="257" t="s">
        <v>230</v>
      </c>
      <c r="E176" s="258" t="s">
        <v>1113</v>
      </c>
      <c r="F176" s="259" t="s">
        <v>1114</v>
      </c>
      <c r="G176" s="260" t="s">
        <v>1099</v>
      </c>
      <c r="H176" s="261">
        <v>1</v>
      </c>
      <c r="I176" s="262"/>
      <c r="J176" s="263">
        <f>ROUND(I176*H176,2)</f>
        <v>0</v>
      </c>
      <c r="K176" s="259" t="s">
        <v>19</v>
      </c>
      <c r="L176" s="264"/>
      <c r="M176" s="265" t="s">
        <v>19</v>
      </c>
      <c r="N176" s="266" t="s">
        <v>47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188</v>
      </c>
      <c r="AT176" s="217" t="s">
        <v>230</v>
      </c>
      <c r="AU176" s="217" t="s">
        <v>84</v>
      </c>
      <c r="AY176" s="19" t="s">
        <v>140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147</v>
      </c>
      <c r="BM176" s="217" t="s">
        <v>1115</v>
      </c>
    </row>
    <row r="177" s="2" customFormat="1" ht="16.5" customHeight="1">
      <c r="A177" s="40"/>
      <c r="B177" s="41"/>
      <c r="C177" s="206" t="s">
        <v>543</v>
      </c>
      <c r="D177" s="206" t="s">
        <v>142</v>
      </c>
      <c r="E177" s="207" t="s">
        <v>1116</v>
      </c>
      <c r="F177" s="208" t="s">
        <v>1117</v>
      </c>
      <c r="G177" s="209" t="s">
        <v>1099</v>
      </c>
      <c r="H177" s="210">
        <v>1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47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147</v>
      </c>
      <c r="AT177" s="217" t="s">
        <v>142</v>
      </c>
      <c r="AU177" s="217" t="s">
        <v>84</v>
      </c>
      <c r="AY177" s="19" t="s">
        <v>140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84</v>
      </c>
      <c r="BK177" s="218">
        <f>ROUND(I177*H177,2)</f>
        <v>0</v>
      </c>
      <c r="BL177" s="19" t="s">
        <v>147</v>
      </c>
      <c r="BM177" s="217" t="s">
        <v>1118</v>
      </c>
    </row>
    <row r="178" s="2" customFormat="1">
      <c r="A178" s="40"/>
      <c r="B178" s="41"/>
      <c r="C178" s="42"/>
      <c r="D178" s="226" t="s">
        <v>293</v>
      </c>
      <c r="E178" s="42"/>
      <c r="F178" s="267" t="s">
        <v>1119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293</v>
      </c>
      <c r="AU178" s="19" t="s">
        <v>84</v>
      </c>
    </row>
    <row r="179" s="2" customFormat="1" ht="16.5" customHeight="1">
      <c r="A179" s="40"/>
      <c r="B179" s="41"/>
      <c r="C179" s="206" t="s">
        <v>548</v>
      </c>
      <c r="D179" s="206" t="s">
        <v>142</v>
      </c>
      <c r="E179" s="207" t="s">
        <v>1120</v>
      </c>
      <c r="F179" s="208" t="s">
        <v>1121</v>
      </c>
      <c r="G179" s="209" t="s">
        <v>895</v>
      </c>
      <c r="H179" s="210">
        <v>2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47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147</v>
      </c>
      <c r="AT179" s="217" t="s">
        <v>142</v>
      </c>
      <c r="AU179" s="217" t="s">
        <v>84</v>
      </c>
      <c r="AY179" s="19" t="s">
        <v>140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84</v>
      </c>
      <c r="BK179" s="218">
        <f>ROUND(I179*H179,2)</f>
        <v>0</v>
      </c>
      <c r="BL179" s="19" t="s">
        <v>147</v>
      </c>
      <c r="BM179" s="217" t="s">
        <v>1122</v>
      </c>
    </row>
    <row r="180" s="2" customFormat="1">
      <c r="A180" s="40"/>
      <c r="B180" s="41"/>
      <c r="C180" s="42"/>
      <c r="D180" s="226" t="s">
        <v>293</v>
      </c>
      <c r="E180" s="42"/>
      <c r="F180" s="267" t="s">
        <v>1123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293</v>
      </c>
      <c r="AU180" s="19" t="s">
        <v>84</v>
      </c>
    </row>
    <row r="181" s="12" customFormat="1" ht="25.92" customHeight="1">
      <c r="A181" s="12"/>
      <c r="B181" s="190"/>
      <c r="C181" s="191"/>
      <c r="D181" s="192" t="s">
        <v>75</v>
      </c>
      <c r="E181" s="193" t="s">
        <v>160</v>
      </c>
      <c r="F181" s="193" t="s">
        <v>1124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SUM(P182:P193)</f>
        <v>0</v>
      </c>
      <c r="Q181" s="198"/>
      <c r="R181" s="199">
        <f>SUM(R182:R193)</f>
        <v>0</v>
      </c>
      <c r="S181" s="198"/>
      <c r="T181" s="200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84</v>
      </c>
      <c r="AT181" s="202" t="s">
        <v>75</v>
      </c>
      <c r="AU181" s="202" t="s">
        <v>76</v>
      </c>
      <c r="AY181" s="201" t="s">
        <v>140</v>
      </c>
      <c r="BK181" s="203">
        <f>SUM(BK182:BK193)</f>
        <v>0</v>
      </c>
    </row>
    <row r="182" s="2" customFormat="1" ht="16.5" customHeight="1">
      <c r="A182" s="40"/>
      <c r="B182" s="41"/>
      <c r="C182" s="206" t="s">
        <v>554</v>
      </c>
      <c r="D182" s="206" t="s">
        <v>142</v>
      </c>
      <c r="E182" s="207" t="s">
        <v>1125</v>
      </c>
      <c r="F182" s="208" t="s">
        <v>1126</v>
      </c>
      <c r="G182" s="209" t="s">
        <v>174</v>
      </c>
      <c r="H182" s="210">
        <v>21</v>
      </c>
      <c r="I182" s="211"/>
      <c r="J182" s="212">
        <f>ROUND(I182*H182,2)</f>
        <v>0</v>
      </c>
      <c r="K182" s="208" t="s">
        <v>19</v>
      </c>
      <c r="L182" s="46"/>
      <c r="M182" s="213" t="s">
        <v>19</v>
      </c>
      <c r="N182" s="214" t="s">
        <v>47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147</v>
      </c>
      <c r="AT182" s="217" t="s">
        <v>142</v>
      </c>
      <c r="AU182" s="217" t="s">
        <v>84</v>
      </c>
      <c r="AY182" s="19" t="s">
        <v>140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84</v>
      </c>
      <c r="BK182" s="218">
        <f>ROUND(I182*H182,2)</f>
        <v>0</v>
      </c>
      <c r="BL182" s="19" t="s">
        <v>147</v>
      </c>
      <c r="BM182" s="217" t="s">
        <v>1127</v>
      </c>
    </row>
    <row r="183" s="2" customFormat="1" ht="16.5" customHeight="1">
      <c r="A183" s="40"/>
      <c r="B183" s="41"/>
      <c r="C183" s="206" t="s">
        <v>562</v>
      </c>
      <c r="D183" s="206" t="s">
        <v>142</v>
      </c>
      <c r="E183" s="207" t="s">
        <v>1128</v>
      </c>
      <c r="F183" s="208" t="s">
        <v>1129</v>
      </c>
      <c r="G183" s="209" t="s">
        <v>174</v>
      </c>
      <c r="H183" s="210">
        <v>22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47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147</v>
      </c>
      <c r="AT183" s="217" t="s">
        <v>142</v>
      </c>
      <c r="AU183" s="217" t="s">
        <v>84</v>
      </c>
      <c r="AY183" s="19" t="s">
        <v>140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84</v>
      </c>
      <c r="BK183" s="218">
        <f>ROUND(I183*H183,2)</f>
        <v>0</v>
      </c>
      <c r="BL183" s="19" t="s">
        <v>147</v>
      </c>
      <c r="BM183" s="217" t="s">
        <v>1130</v>
      </c>
    </row>
    <row r="184" s="2" customFormat="1" ht="16.5" customHeight="1">
      <c r="A184" s="40"/>
      <c r="B184" s="41"/>
      <c r="C184" s="206" t="s">
        <v>568</v>
      </c>
      <c r="D184" s="206" t="s">
        <v>142</v>
      </c>
      <c r="E184" s="207" t="s">
        <v>1131</v>
      </c>
      <c r="F184" s="208" t="s">
        <v>1132</v>
      </c>
      <c r="G184" s="209" t="s">
        <v>174</v>
      </c>
      <c r="H184" s="210">
        <v>22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47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147</v>
      </c>
      <c r="AT184" s="217" t="s">
        <v>142</v>
      </c>
      <c r="AU184" s="217" t="s">
        <v>84</v>
      </c>
      <c r="AY184" s="19" t="s">
        <v>140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84</v>
      </c>
      <c r="BK184" s="218">
        <f>ROUND(I184*H184,2)</f>
        <v>0</v>
      </c>
      <c r="BL184" s="19" t="s">
        <v>147</v>
      </c>
      <c r="BM184" s="217" t="s">
        <v>1133</v>
      </c>
    </row>
    <row r="185" s="2" customFormat="1" ht="16.5" customHeight="1">
      <c r="A185" s="40"/>
      <c r="B185" s="41"/>
      <c r="C185" s="206" t="s">
        <v>574</v>
      </c>
      <c r="D185" s="206" t="s">
        <v>142</v>
      </c>
      <c r="E185" s="207" t="s">
        <v>1134</v>
      </c>
      <c r="F185" s="208" t="s">
        <v>1135</v>
      </c>
      <c r="G185" s="209" t="s">
        <v>1099</v>
      </c>
      <c r="H185" s="210">
        <v>1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47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147</v>
      </c>
      <c r="AT185" s="217" t="s">
        <v>142</v>
      </c>
      <c r="AU185" s="217" t="s">
        <v>84</v>
      </c>
      <c r="AY185" s="19" t="s">
        <v>140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84</v>
      </c>
      <c r="BK185" s="218">
        <f>ROUND(I185*H185,2)</f>
        <v>0</v>
      </c>
      <c r="BL185" s="19" t="s">
        <v>147</v>
      </c>
      <c r="BM185" s="217" t="s">
        <v>1136</v>
      </c>
    </row>
    <row r="186" s="2" customFormat="1" ht="16.5" customHeight="1">
      <c r="A186" s="40"/>
      <c r="B186" s="41"/>
      <c r="C186" s="206" t="s">
        <v>580</v>
      </c>
      <c r="D186" s="206" t="s">
        <v>142</v>
      </c>
      <c r="E186" s="207" t="s">
        <v>1137</v>
      </c>
      <c r="F186" s="208" t="s">
        <v>1138</v>
      </c>
      <c r="G186" s="209" t="s">
        <v>1099</v>
      </c>
      <c r="H186" s="210">
        <v>2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47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147</v>
      </c>
      <c r="AT186" s="217" t="s">
        <v>142</v>
      </c>
      <c r="AU186" s="217" t="s">
        <v>84</v>
      </c>
      <c r="AY186" s="19" t="s">
        <v>140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84</v>
      </c>
      <c r="BK186" s="218">
        <f>ROUND(I186*H186,2)</f>
        <v>0</v>
      </c>
      <c r="BL186" s="19" t="s">
        <v>147</v>
      </c>
      <c r="BM186" s="217" t="s">
        <v>1139</v>
      </c>
    </row>
    <row r="187" s="2" customFormat="1" ht="16.5" customHeight="1">
      <c r="A187" s="40"/>
      <c r="B187" s="41"/>
      <c r="C187" s="206" t="s">
        <v>587</v>
      </c>
      <c r="D187" s="206" t="s">
        <v>142</v>
      </c>
      <c r="E187" s="207" t="s">
        <v>1140</v>
      </c>
      <c r="F187" s="208" t="s">
        <v>1141</v>
      </c>
      <c r="G187" s="209" t="s">
        <v>1099</v>
      </c>
      <c r="H187" s="210">
        <v>1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47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147</v>
      </c>
      <c r="AT187" s="217" t="s">
        <v>142</v>
      </c>
      <c r="AU187" s="217" t="s">
        <v>84</v>
      </c>
      <c r="AY187" s="19" t="s">
        <v>140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84</v>
      </c>
      <c r="BK187" s="218">
        <f>ROUND(I187*H187,2)</f>
        <v>0</v>
      </c>
      <c r="BL187" s="19" t="s">
        <v>147</v>
      </c>
      <c r="BM187" s="217" t="s">
        <v>1142</v>
      </c>
    </row>
    <row r="188" s="2" customFormat="1" ht="16.5" customHeight="1">
      <c r="A188" s="40"/>
      <c r="B188" s="41"/>
      <c r="C188" s="206" t="s">
        <v>594</v>
      </c>
      <c r="D188" s="206" t="s">
        <v>142</v>
      </c>
      <c r="E188" s="207" t="s">
        <v>1143</v>
      </c>
      <c r="F188" s="208" t="s">
        <v>1144</v>
      </c>
      <c r="G188" s="209" t="s">
        <v>1099</v>
      </c>
      <c r="H188" s="210">
        <v>1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47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147</v>
      </c>
      <c r="AT188" s="217" t="s">
        <v>142</v>
      </c>
      <c r="AU188" s="217" t="s">
        <v>84</v>
      </c>
      <c r="AY188" s="19" t="s">
        <v>140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84</v>
      </c>
      <c r="BK188" s="218">
        <f>ROUND(I188*H188,2)</f>
        <v>0</v>
      </c>
      <c r="BL188" s="19" t="s">
        <v>147</v>
      </c>
      <c r="BM188" s="217" t="s">
        <v>1145</v>
      </c>
    </row>
    <row r="189" s="2" customFormat="1" ht="16.5" customHeight="1">
      <c r="A189" s="40"/>
      <c r="B189" s="41"/>
      <c r="C189" s="206" t="s">
        <v>600</v>
      </c>
      <c r="D189" s="206" t="s">
        <v>142</v>
      </c>
      <c r="E189" s="207" t="s">
        <v>1146</v>
      </c>
      <c r="F189" s="208" t="s">
        <v>1147</v>
      </c>
      <c r="G189" s="209" t="s">
        <v>1099</v>
      </c>
      <c r="H189" s="210">
        <v>1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47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147</v>
      </c>
      <c r="AT189" s="217" t="s">
        <v>142</v>
      </c>
      <c r="AU189" s="217" t="s">
        <v>84</v>
      </c>
      <c r="AY189" s="19" t="s">
        <v>140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147</v>
      </c>
      <c r="BM189" s="217" t="s">
        <v>1148</v>
      </c>
    </row>
    <row r="190" s="2" customFormat="1">
      <c r="A190" s="40"/>
      <c r="B190" s="41"/>
      <c r="C190" s="42"/>
      <c r="D190" s="226" t="s">
        <v>293</v>
      </c>
      <c r="E190" s="42"/>
      <c r="F190" s="267" t="s">
        <v>1149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293</v>
      </c>
      <c r="AU190" s="19" t="s">
        <v>84</v>
      </c>
    </row>
    <row r="191" s="2" customFormat="1" ht="16.5" customHeight="1">
      <c r="A191" s="40"/>
      <c r="B191" s="41"/>
      <c r="C191" s="206" t="s">
        <v>607</v>
      </c>
      <c r="D191" s="206" t="s">
        <v>142</v>
      </c>
      <c r="E191" s="207" t="s">
        <v>1150</v>
      </c>
      <c r="F191" s="208" t="s">
        <v>1151</v>
      </c>
      <c r="G191" s="209" t="s">
        <v>1099</v>
      </c>
      <c r="H191" s="210">
        <v>1</v>
      </c>
      <c r="I191" s="211"/>
      <c r="J191" s="212">
        <f>ROUND(I191*H191,2)</f>
        <v>0</v>
      </c>
      <c r="K191" s="208" t="s">
        <v>19</v>
      </c>
      <c r="L191" s="46"/>
      <c r="M191" s="213" t="s">
        <v>19</v>
      </c>
      <c r="N191" s="214" t="s">
        <v>47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147</v>
      </c>
      <c r="AT191" s="217" t="s">
        <v>142</v>
      </c>
      <c r="AU191" s="217" t="s">
        <v>84</v>
      </c>
      <c r="AY191" s="19" t="s">
        <v>140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84</v>
      </c>
      <c r="BK191" s="218">
        <f>ROUND(I191*H191,2)</f>
        <v>0</v>
      </c>
      <c r="BL191" s="19" t="s">
        <v>147</v>
      </c>
      <c r="BM191" s="217" t="s">
        <v>1152</v>
      </c>
    </row>
    <row r="192" s="2" customFormat="1" ht="16.5" customHeight="1">
      <c r="A192" s="40"/>
      <c r="B192" s="41"/>
      <c r="C192" s="206" t="s">
        <v>613</v>
      </c>
      <c r="D192" s="206" t="s">
        <v>142</v>
      </c>
      <c r="E192" s="207" t="s">
        <v>1153</v>
      </c>
      <c r="F192" s="208" t="s">
        <v>1154</v>
      </c>
      <c r="G192" s="209" t="s">
        <v>1099</v>
      </c>
      <c r="H192" s="210">
        <v>1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47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147</v>
      </c>
      <c r="AT192" s="217" t="s">
        <v>142</v>
      </c>
      <c r="AU192" s="217" t="s">
        <v>84</v>
      </c>
      <c r="AY192" s="19" t="s">
        <v>140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84</v>
      </c>
      <c r="BK192" s="218">
        <f>ROUND(I192*H192,2)</f>
        <v>0</v>
      </c>
      <c r="BL192" s="19" t="s">
        <v>147</v>
      </c>
      <c r="BM192" s="217" t="s">
        <v>1155</v>
      </c>
    </row>
    <row r="193" s="2" customFormat="1" ht="16.5" customHeight="1">
      <c r="A193" s="40"/>
      <c r="B193" s="41"/>
      <c r="C193" s="206" t="s">
        <v>619</v>
      </c>
      <c r="D193" s="206" t="s">
        <v>142</v>
      </c>
      <c r="E193" s="207" t="s">
        <v>1156</v>
      </c>
      <c r="F193" s="208" t="s">
        <v>1157</v>
      </c>
      <c r="G193" s="209" t="s">
        <v>1099</v>
      </c>
      <c r="H193" s="210">
        <v>1</v>
      </c>
      <c r="I193" s="211"/>
      <c r="J193" s="212">
        <f>ROUND(I193*H193,2)</f>
        <v>0</v>
      </c>
      <c r="K193" s="208" t="s">
        <v>19</v>
      </c>
      <c r="L193" s="46"/>
      <c r="M193" s="268" t="s">
        <v>19</v>
      </c>
      <c r="N193" s="269" t="s">
        <v>47</v>
      </c>
      <c r="O193" s="270"/>
      <c r="P193" s="271">
        <f>O193*H193</f>
        <v>0</v>
      </c>
      <c r="Q193" s="271">
        <v>0</v>
      </c>
      <c r="R193" s="271">
        <f>Q193*H193</f>
        <v>0</v>
      </c>
      <c r="S193" s="271">
        <v>0</v>
      </c>
      <c r="T193" s="272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147</v>
      </c>
      <c r="AT193" s="217" t="s">
        <v>142</v>
      </c>
      <c r="AU193" s="217" t="s">
        <v>84</v>
      </c>
      <c r="AY193" s="19" t="s">
        <v>140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84</v>
      </c>
      <c r="BK193" s="218">
        <f>ROUND(I193*H193,2)</f>
        <v>0</v>
      </c>
      <c r="BL193" s="19" t="s">
        <v>147</v>
      </c>
      <c r="BM193" s="217" t="s">
        <v>1158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+H0UPttciQ91Gvp8zSXZqdHa06COqQGe+qQyuyZM16/duJ0a2bNEURZw4C90xBm1vjsPzUet2nz9WsZjE405zw==" hashValue="y/6HE5YlEwjiBz88gs/Djqx/c3Xlw3/+XTtU94L4qJ+LY2HELwpbwpX94t926aB8nVAt0/bZuvE1hEFrmIU4+g==" algorithmName="SHA-512" password="CC35"/>
  <autoFilter ref="C82:K1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102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UL, Propad chodníku v ulici Předmostí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1159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12. 8. 2024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>Dagmar Sedláčková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ROUND((SUM(BE83:BE120)),  2)</f>
        <v>0</v>
      </c>
      <c r="G33" s="40"/>
      <c r="H33" s="40"/>
      <c r="I33" s="150">
        <v>0.20999999999999999</v>
      </c>
      <c r="J33" s="149">
        <f>ROUND(((SUM(BE83:BE120))*I33),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ROUND((SUM(BF83:BF120)),  2)</f>
        <v>0</v>
      </c>
      <c r="G34" s="40"/>
      <c r="H34" s="40"/>
      <c r="I34" s="150">
        <v>0.12</v>
      </c>
      <c r="J34" s="149">
        <f>ROUND(((SUM(BF83:BF120))*I34),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ROUND((SUM(BG83:BG120)),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ROUND((SUM(BH83:BH120)),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ROUND((SUM(BI83:BI120)),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UL, Propad chodníku v ulici Předmostí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Ústí nad Labem</v>
      </c>
      <c r="G52" s="42"/>
      <c r="H52" s="42"/>
      <c r="I52" s="34" t="s">
        <v>23</v>
      </c>
      <c r="J52" s="74" t="str">
        <f>IF(J12="","",J12)</f>
        <v>12. 8. 2024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Ústí nad Labem</v>
      </c>
      <c r="G54" s="42"/>
      <c r="H54" s="42"/>
      <c r="I54" s="34" t="s">
        <v>33</v>
      </c>
      <c r="J54" s="38" t="str">
        <f>E21</f>
        <v>AZ Consult,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Dagmar Sedláčková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106</v>
      </c>
      <c r="D57" s="164"/>
      <c r="E57" s="164"/>
      <c r="F57" s="164"/>
      <c r="G57" s="164"/>
      <c r="H57" s="164"/>
      <c r="I57" s="164"/>
      <c r="J57" s="165" t="s">
        <v>107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108</v>
      </c>
    </row>
    <row r="60" s="9" customFormat="1" ht="24.96" customHeight="1">
      <c r="A60" s="9"/>
      <c r="B60" s="167"/>
      <c r="C60" s="168"/>
      <c r="D60" s="169" t="s">
        <v>1160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1161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1162</v>
      </c>
      <c r="E62" s="176"/>
      <c r="F62" s="176"/>
      <c r="G62" s="176"/>
      <c r="H62" s="176"/>
      <c r="I62" s="176"/>
      <c r="J62" s="177">
        <f>J108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1163</v>
      </c>
      <c r="E63" s="176"/>
      <c r="F63" s="176"/>
      <c r="G63" s="176"/>
      <c r="H63" s="176"/>
      <c r="I63" s="176"/>
      <c r="J63" s="177">
        <f>J111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UL, Propad chodníku v ulici Předmostí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VON - Vedlejší a ostatní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Ústí nad Labem</v>
      </c>
      <c r="G77" s="42"/>
      <c r="H77" s="42"/>
      <c r="I77" s="34" t="s">
        <v>23</v>
      </c>
      <c r="J77" s="74" t="str">
        <f>IF(J12="","",J12)</f>
        <v>12. 8. 2024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Statutární město Ústí nad Labem</v>
      </c>
      <c r="G79" s="42"/>
      <c r="H79" s="42"/>
      <c r="I79" s="34" t="s">
        <v>33</v>
      </c>
      <c r="J79" s="38" t="str">
        <f>E21</f>
        <v>AZ Consult, spol. s 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Dagmar Sedláčková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126</v>
      </c>
      <c r="D82" s="182" t="s">
        <v>61</v>
      </c>
      <c r="E82" s="182" t="s">
        <v>57</v>
      </c>
      <c r="F82" s="182" t="s">
        <v>58</v>
      </c>
      <c r="G82" s="182" t="s">
        <v>127</v>
      </c>
      <c r="H82" s="182" t="s">
        <v>128</v>
      </c>
      <c r="I82" s="182" t="s">
        <v>129</v>
      </c>
      <c r="J82" s="182" t="s">
        <v>107</v>
      </c>
      <c r="K82" s="183" t="s">
        <v>130</v>
      </c>
      <c r="L82" s="184"/>
      <c r="M82" s="94" t="s">
        <v>19</v>
      </c>
      <c r="N82" s="95" t="s">
        <v>46</v>
      </c>
      <c r="O82" s="95" t="s">
        <v>131</v>
      </c>
      <c r="P82" s="95" t="s">
        <v>132</v>
      </c>
      <c r="Q82" s="95" t="s">
        <v>133</v>
      </c>
      <c r="R82" s="95" t="s">
        <v>134</v>
      </c>
      <c r="S82" s="95" t="s">
        <v>135</v>
      </c>
      <c r="T82" s="96" t="s">
        <v>136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108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75</v>
      </c>
      <c r="E84" s="193" t="s">
        <v>1164</v>
      </c>
      <c r="F84" s="193" t="s">
        <v>1165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P85+P108+P111</f>
        <v>0</v>
      </c>
      <c r="Q84" s="198"/>
      <c r="R84" s="199">
        <f>R85+R108+R111</f>
        <v>0</v>
      </c>
      <c r="S84" s="198"/>
      <c r="T84" s="200">
        <f>T85+T108+T111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171</v>
      </c>
      <c r="AT84" s="202" t="s">
        <v>75</v>
      </c>
      <c r="AU84" s="202" t="s">
        <v>76</v>
      </c>
      <c r="AY84" s="201" t="s">
        <v>140</v>
      </c>
      <c r="BK84" s="203">
        <f>BK85+BK108+BK111</f>
        <v>0</v>
      </c>
    </row>
    <row r="85" s="12" customFormat="1" ht="22.8" customHeight="1">
      <c r="A85" s="12"/>
      <c r="B85" s="190"/>
      <c r="C85" s="191"/>
      <c r="D85" s="192" t="s">
        <v>75</v>
      </c>
      <c r="E85" s="204" t="s">
        <v>1166</v>
      </c>
      <c r="F85" s="204" t="s">
        <v>1167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SUM(P86:P107)</f>
        <v>0</v>
      </c>
      <c r="Q85" s="198"/>
      <c r="R85" s="199">
        <f>SUM(R86:R107)</f>
        <v>0</v>
      </c>
      <c r="S85" s="198"/>
      <c r="T85" s="200">
        <f>SUM(T86:T107)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171</v>
      </c>
      <c r="AT85" s="202" t="s">
        <v>75</v>
      </c>
      <c r="AU85" s="202" t="s">
        <v>84</v>
      </c>
      <c r="AY85" s="201" t="s">
        <v>140</v>
      </c>
      <c r="BK85" s="203">
        <f>SUM(BK86:BK107)</f>
        <v>0</v>
      </c>
    </row>
    <row r="86" s="2" customFormat="1" ht="16.5" customHeight="1">
      <c r="A86" s="40"/>
      <c r="B86" s="41"/>
      <c r="C86" s="206" t="s">
        <v>84</v>
      </c>
      <c r="D86" s="206" t="s">
        <v>142</v>
      </c>
      <c r="E86" s="207" t="s">
        <v>1168</v>
      </c>
      <c r="F86" s="208" t="s">
        <v>1169</v>
      </c>
      <c r="G86" s="209" t="s">
        <v>1170</v>
      </c>
      <c r="H86" s="210">
        <v>1</v>
      </c>
      <c r="I86" s="211"/>
      <c r="J86" s="212">
        <f>ROUND(I86*H86,2)</f>
        <v>0</v>
      </c>
      <c r="K86" s="208" t="s">
        <v>146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1171</v>
      </c>
      <c r="AT86" s="217" t="s">
        <v>142</v>
      </c>
      <c r="AU86" s="217" t="s">
        <v>86</v>
      </c>
      <c r="AY86" s="19" t="s">
        <v>140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1171</v>
      </c>
      <c r="BM86" s="217" t="s">
        <v>1172</v>
      </c>
    </row>
    <row r="87" s="2" customFormat="1">
      <c r="A87" s="40"/>
      <c r="B87" s="41"/>
      <c r="C87" s="42"/>
      <c r="D87" s="219" t="s">
        <v>149</v>
      </c>
      <c r="E87" s="42"/>
      <c r="F87" s="220" t="s">
        <v>1173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149</v>
      </c>
      <c r="AU87" s="19" t="s">
        <v>86</v>
      </c>
    </row>
    <row r="88" s="13" customFormat="1">
      <c r="A88" s="13"/>
      <c r="B88" s="224"/>
      <c r="C88" s="225"/>
      <c r="D88" s="226" t="s">
        <v>151</v>
      </c>
      <c r="E88" s="227" t="s">
        <v>19</v>
      </c>
      <c r="F88" s="228" t="s">
        <v>1174</v>
      </c>
      <c r="G88" s="225"/>
      <c r="H88" s="227" t="s">
        <v>19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151</v>
      </c>
      <c r="AU88" s="234" t="s">
        <v>86</v>
      </c>
      <c r="AV88" s="13" t="s">
        <v>84</v>
      </c>
      <c r="AW88" s="13" t="s">
        <v>37</v>
      </c>
      <c r="AX88" s="13" t="s">
        <v>76</v>
      </c>
      <c r="AY88" s="234" t="s">
        <v>140</v>
      </c>
    </row>
    <row r="89" s="14" customFormat="1">
      <c r="A89" s="14"/>
      <c r="B89" s="235"/>
      <c r="C89" s="236"/>
      <c r="D89" s="226" t="s">
        <v>151</v>
      </c>
      <c r="E89" s="237" t="s">
        <v>19</v>
      </c>
      <c r="F89" s="238" t="s">
        <v>84</v>
      </c>
      <c r="G89" s="236"/>
      <c r="H89" s="239">
        <v>1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5" t="s">
        <v>151</v>
      </c>
      <c r="AU89" s="245" t="s">
        <v>86</v>
      </c>
      <c r="AV89" s="14" t="s">
        <v>86</v>
      </c>
      <c r="AW89" s="14" t="s">
        <v>37</v>
      </c>
      <c r="AX89" s="14" t="s">
        <v>84</v>
      </c>
      <c r="AY89" s="245" t="s">
        <v>140</v>
      </c>
    </row>
    <row r="90" s="2" customFormat="1" ht="16.5" customHeight="1">
      <c r="A90" s="40"/>
      <c r="B90" s="41"/>
      <c r="C90" s="206" t="s">
        <v>86</v>
      </c>
      <c r="D90" s="206" t="s">
        <v>142</v>
      </c>
      <c r="E90" s="207" t="s">
        <v>1175</v>
      </c>
      <c r="F90" s="208" t="s">
        <v>1176</v>
      </c>
      <c r="G90" s="209" t="s">
        <v>1170</v>
      </c>
      <c r="H90" s="210">
        <v>1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1171</v>
      </c>
      <c r="AT90" s="217" t="s">
        <v>142</v>
      </c>
      <c r="AU90" s="217" t="s">
        <v>86</v>
      </c>
      <c r="AY90" s="19" t="s">
        <v>140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1171</v>
      </c>
      <c r="BM90" s="217" t="s">
        <v>1177</v>
      </c>
    </row>
    <row r="91" s="2" customFormat="1">
      <c r="A91" s="40"/>
      <c r="B91" s="41"/>
      <c r="C91" s="42"/>
      <c r="D91" s="219" t="s">
        <v>149</v>
      </c>
      <c r="E91" s="42"/>
      <c r="F91" s="220" t="s">
        <v>1178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149</v>
      </c>
      <c r="AU91" s="19" t="s">
        <v>86</v>
      </c>
    </row>
    <row r="92" s="2" customFormat="1" ht="16.5" customHeight="1">
      <c r="A92" s="40"/>
      <c r="B92" s="41"/>
      <c r="C92" s="206" t="s">
        <v>160</v>
      </c>
      <c r="D92" s="206" t="s">
        <v>142</v>
      </c>
      <c r="E92" s="207" t="s">
        <v>1179</v>
      </c>
      <c r="F92" s="208" t="s">
        <v>1180</v>
      </c>
      <c r="G92" s="209" t="s">
        <v>1170</v>
      </c>
      <c r="H92" s="210">
        <v>1</v>
      </c>
      <c r="I92" s="211"/>
      <c r="J92" s="212">
        <f>ROUND(I92*H92,2)</f>
        <v>0</v>
      </c>
      <c r="K92" s="208" t="s">
        <v>146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1171</v>
      </c>
      <c r="AT92" s="217" t="s">
        <v>142</v>
      </c>
      <c r="AU92" s="217" t="s">
        <v>86</v>
      </c>
      <c r="AY92" s="19" t="s">
        <v>140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1171</v>
      </c>
      <c r="BM92" s="217" t="s">
        <v>1181</v>
      </c>
    </row>
    <row r="93" s="2" customFormat="1">
      <c r="A93" s="40"/>
      <c r="B93" s="41"/>
      <c r="C93" s="42"/>
      <c r="D93" s="219" t="s">
        <v>149</v>
      </c>
      <c r="E93" s="42"/>
      <c r="F93" s="220" t="s">
        <v>1182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149</v>
      </c>
      <c r="AU93" s="19" t="s">
        <v>86</v>
      </c>
    </row>
    <row r="94" s="2" customFormat="1" ht="16.5" customHeight="1">
      <c r="A94" s="40"/>
      <c r="B94" s="41"/>
      <c r="C94" s="206" t="s">
        <v>147</v>
      </c>
      <c r="D94" s="206" t="s">
        <v>142</v>
      </c>
      <c r="E94" s="207" t="s">
        <v>1183</v>
      </c>
      <c r="F94" s="208" t="s">
        <v>1184</v>
      </c>
      <c r="G94" s="209" t="s">
        <v>1170</v>
      </c>
      <c r="H94" s="210">
        <v>3</v>
      </c>
      <c r="I94" s="211"/>
      <c r="J94" s="212">
        <f>ROUND(I94*H94,2)</f>
        <v>0</v>
      </c>
      <c r="K94" s="208" t="s">
        <v>146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1171</v>
      </c>
      <c r="AT94" s="217" t="s">
        <v>142</v>
      </c>
      <c r="AU94" s="217" t="s">
        <v>86</v>
      </c>
      <c r="AY94" s="19" t="s">
        <v>140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1171</v>
      </c>
      <c r="BM94" s="217" t="s">
        <v>1185</v>
      </c>
    </row>
    <row r="95" s="2" customFormat="1">
      <c r="A95" s="40"/>
      <c r="B95" s="41"/>
      <c r="C95" s="42"/>
      <c r="D95" s="219" t="s">
        <v>149</v>
      </c>
      <c r="E95" s="42"/>
      <c r="F95" s="220" t="s">
        <v>1186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86</v>
      </c>
    </row>
    <row r="96" s="13" customFormat="1">
      <c r="A96" s="13"/>
      <c r="B96" s="224"/>
      <c r="C96" s="225"/>
      <c r="D96" s="226" t="s">
        <v>151</v>
      </c>
      <c r="E96" s="227" t="s">
        <v>19</v>
      </c>
      <c r="F96" s="228" t="s">
        <v>1187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151</v>
      </c>
      <c r="AU96" s="234" t="s">
        <v>86</v>
      </c>
      <c r="AV96" s="13" t="s">
        <v>84</v>
      </c>
      <c r="AW96" s="13" t="s">
        <v>37</v>
      </c>
      <c r="AX96" s="13" t="s">
        <v>76</v>
      </c>
      <c r="AY96" s="234" t="s">
        <v>140</v>
      </c>
    </row>
    <row r="97" s="14" customFormat="1">
      <c r="A97" s="14"/>
      <c r="B97" s="235"/>
      <c r="C97" s="236"/>
      <c r="D97" s="226" t="s">
        <v>151</v>
      </c>
      <c r="E97" s="237" t="s">
        <v>19</v>
      </c>
      <c r="F97" s="238" t="s">
        <v>160</v>
      </c>
      <c r="G97" s="236"/>
      <c r="H97" s="239">
        <v>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151</v>
      </c>
      <c r="AU97" s="245" t="s">
        <v>86</v>
      </c>
      <c r="AV97" s="14" t="s">
        <v>86</v>
      </c>
      <c r="AW97" s="14" t="s">
        <v>37</v>
      </c>
      <c r="AX97" s="14" t="s">
        <v>84</v>
      </c>
      <c r="AY97" s="245" t="s">
        <v>140</v>
      </c>
    </row>
    <row r="98" s="2" customFormat="1" ht="16.5" customHeight="1">
      <c r="A98" s="40"/>
      <c r="B98" s="41"/>
      <c r="C98" s="206" t="s">
        <v>171</v>
      </c>
      <c r="D98" s="206" t="s">
        <v>142</v>
      </c>
      <c r="E98" s="207" t="s">
        <v>1188</v>
      </c>
      <c r="F98" s="208" t="s">
        <v>1189</v>
      </c>
      <c r="G98" s="209" t="s">
        <v>1170</v>
      </c>
      <c r="H98" s="210">
        <v>3</v>
      </c>
      <c r="I98" s="211"/>
      <c r="J98" s="212">
        <f>ROUND(I98*H98,2)</f>
        <v>0</v>
      </c>
      <c r="K98" s="208" t="s">
        <v>146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1171</v>
      </c>
      <c r="AT98" s="217" t="s">
        <v>142</v>
      </c>
      <c r="AU98" s="217" t="s">
        <v>86</v>
      </c>
      <c r="AY98" s="19" t="s">
        <v>140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1171</v>
      </c>
      <c r="BM98" s="217" t="s">
        <v>1190</v>
      </c>
    </row>
    <row r="99" s="2" customFormat="1">
      <c r="A99" s="40"/>
      <c r="B99" s="41"/>
      <c r="C99" s="42"/>
      <c r="D99" s="219" t="s">
        <v>149</v>
      </c>
      <c r="E99" s="42"/>
      <c r="F99" s="220" t="s">
        <v>1191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86</v>
      </c>
    </row>
    <row r="100" s="2" customFormat="1" ht="16.5" customHeight="1">
      <c r="A100" s="40"/>
      <c r="B100" s="41"/>
      <c r="C100" s="206" t="s">
        <v>177</v>
      </c>
      <c r="D100" s="206" t="s">
        <v>142</v>
      </c>
      <c r="E100" s="207" t="s">
        <v>1192</v>
      </c>
      <c r="F100" s="208" t="s">
        <v>1193</v>
      </c>
      <c r="G100" s="209" t="s">
        <v>1170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1171</v>
      </c>
      <c r="AT100" s="217" t="s">
        <v>142</v>
      </c>
      <c r="AU100" s="217" t="s">
        <v>86</v>
      </c>
      <c r="AY100" s="19" t="s">
        <v>140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1171</v>
      </c>
      <c r="BM100" s="217" t="s">
        <v>1194</v>
      </c>
    </row>
    <row r="101" s="13" customFormat="1">
      <c r="A101" s="13"/>
      <c r="B101" s="224"/>
      <c r="C101" s="225"/>
      <c r="D101" s="226" t="s">
        <v>151</v>
      </c>
      <c r="E101" s="227" t="s">
        <v>19</v>
      </c>
      <c r="F101" s="228" t="s">
        <v>1195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151</v>
      </c>
      <c r="AU101" s="234" t="s">
        <v>86</v>
      </c>
      <c r="AV101" s="13" t="s">
        <v>84</v>
      </c>
      <c r="AW101" s="13" t="s">
        <v>37</v>
      </c>
      <c r="AX101" s="13" t="s">
        <v>76</v>
      </c>
      <c r="AY101" s="234" t="s">
        <v>140</v>
      </c>
    </row>
    <row r="102" s="14" customFormat="1">
      <c r="A102" s="14"/>
      <c r="B102" s="235"/>
      <c r="C102" s="236"/>
      <c r="D102" s="226" t="s">
        <v>151</v>
      </c>
      <c r="E102" s="237" t="s">
        <v>19</v>
      </c>
      <c r="F102" s="238" t="s">
        <v>84</v>
      </c>
      <c r="G102" s="236"/>
      <c r="H102" s="239">
        <v>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151</v>
      </c>
      <c r="AU102" s="245" t="s">
        <v>86</v>
      </c>
      <c r="AV102" s="14" t="s">
        <v>86</v>
      </c>
      <c r="AW102" s="14" t="s">
        <v>37</v>
      </c>
      <c r="AX102" s="14" t="s">
        <v>84</v>
      </c>
      <c r="AY102" s="245" t="s">
        <v>140</v>
      </c>
    </row>
    <row r="103" s="2" customFormat="1" ht="16.5" customHeight="1">
      <c r="A103" s="40"/>
      <c r="B103" s="41"/>
      <c r="C103" s="206" t="s">
        <v>182</v>
      </c>
      <c r="D103" s="206" t="s">
        <v>142</v>
      </c>
      <c r="E103" s="207" t="s">
        <v>1196</v>
      </c>
      <c r="F103" s="208" t="s">
        <v>1197</v>
      </c>
      <c r="G103" s="209" t="s">
        <v>1170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1171</v>
      </c>
      <c r="AT103" s="217" t="s">
        <v>142</v>
      </c>
      <c r="AU103" s="217" t="s">
        <v>86</v>
      </c>
      <c r="AY103" s="19" t="s">
        <v>140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1171</v>
      </c>
      <c r="BM103" s="217" t="s">
        <v>1198</v>
      </c>
    </row>
    <row r="104" s="13" customFormat="1">
      <c r="A104" s="13"/>
      <c r="B104" s="224"/>
      <c r="C104" s="225"/>
      <c r="D104" s="226" t="s">
        <v>151</v>
      </c>
      <c r="E104" s="227" t="s">
        <v>19</v>
      </c>
      <c r="F104" s="228" t="s">
        <v>1199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151</v>
      </c>
      <c r="AU104" s="234" t="s">
        <v>86</v>
      </c>
      <c r="AV104" s="13" t="s">
        <v>84</v>
      </c>
      <c r="AW104" s="13" t="s">
        <v>37</v>
      </c>
      <c r="AX104" s="13" t="s">
        <v>76</v>
      </c>
      <c r="AY104" s="234" t="s">
        <v>140</v>
      </c>
    </row>
    <row r="105" s="13" customFormat="1">
      <c r="A105" s="13"/>
      <c r="B105" s="224"/>
      <c r="C105" s="225"/>
      <c r="D105" s="226" t="s">
        <v>151</v>
      </c>
      <c r="E105" s="227" t="s">
        <v>19</v>
      </c>
      <c r="F105" s="228" t="s">
        <v>1200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151</v>
      </c>
      <c r="AU105" s="234" t="s">
        <v>86</v>
      </c>
      <c r="AV105" s="13" t="s">
        <v>84</v>
      </c>
      <c r="AW105" s="13" t="s">
        <v>37</v>
      </c>
      <c r="AX105" s="13" t="s">
        <v>76</v>
      </c>
      <c r="AY105" s="234" t="s">
        <v>140</v>
      </c>
    </row>
    <row r="106" s="13" customFormat="1">
      <c r="A106" s="13"/>
      <c r="B106" s="224"/>
      <c r="C106" s="225"/>
      <c r="D106" s="226" t="s">
        <v>151</v>
      </c>
      <c r="E106" s="227" t="s">
        <v>19</v>
      </c>
      <c r="F106" s="228" t="s">
        <v>1201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151</v>
      </c>
      <c r="AU106" s="234" t="s">
        <v>86</v>
      </c>
      <c r="AV106" s="13" t="s">
        <v>84</v>
      </c>
      <c r="AW106" s="13" t="s">
        <v>37</v>
      </c>
      <c r="AX106" s="13" t="s">
        <v>76</v>
      </c>
      <c r="AY106" s="234" t="s">
        <v>140</v>
      </c>
    </row>
    <row r="107" s="14" customFormat="1">
      <c r="A107" s="14"/>
      <c r="B107" s="235"/>
      <c r="C107" s="236"/>
      <c r="D107" s="226" t="s">
        <v>151</v>
      </c>
      <c r="E107" s="237" t="s">
        <v>19</v>
      </c>
      <c r="F107" s="238" t="s">
        <v>84</v>
      </c>
      <c r="G107" s="236"/>
      <c r="H107" s="239">
        <v>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151</v>
      </c>
      <c r="AU107" s="245" t="s">
        <v>86</v>
      </c>
      <c r="AV107" s="14" t="s">
        <v>86</v>
      </c>
      <c r="AW107" s="14" t="s">
        <v>37</v>
      </c>
      <c r="AX107" s="14" t="s">
        <v>84</v>
      </c>
      <c r="AY107" s="245" t="s">
        <v>140</v>
      </c>
    </row>
    <row r="108" s="12" customFormat="1" ht="22.8" customHeight="1">
      <c r="A108" s="12"/>
      <c r="B108" s="190"/>
      <c r="C108" s="191"/>
      <c r="D108" s="192" t="s">
        <v>75</v>
      </c>
      <c r="E108" s="204" t="s">
        <v>1202</v>
      </c>
      <c r="F108" s="204" t="s">
        <v>1203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SUM(P109:P110)</f>
        <v>0</v>
      </c>
      <c r="Q108" s="198"/>
      <c r="R108" s="199">
        <f>SUM(R109:R110)</f>
        <v>0</v>
      </c>
      <c r="S108" s="198"/>
      <c r="T108" s="200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171</v>
      </c>
      <c r="AT108" s="202" t="s">
        <v>75</v>
      </c>
      <c r="AU108" s="202" t="s">
        <v>84</v>
      </c>
      <c r="AY108" s="201" t="s">
        <v>140</v>
      </c>
      <c r="BK108" s="203">
        <f>SUM(BK109:BK110)</f>
        <v>0</v>
      </c>
    </row>
    <row r="109" s="2" customFormat="1" ht="16.5" customHeight="1">
      <c r="A109" s="40"/>
      <c r="B109" s="41"/>
      <c r="C109" s="206" t="s">
        <v>188</v>
      </c>
      <c r="D109" s="206" t="s">
        <v>142</v>
      </c>
      <c r="E109" s="207" t="s">
        <v>1204</v>
      </c>
      <c r="F109" s="208" t="s">
        <v>1203</v>
      </c>
      <c r="G109" s="209" t="s">
        <v>1170</v>
      </c>
      <c r="H109" s="210">
        <v>1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1171</v>
      </c>
      <c r="AT109" s="217" t="s">
        <v>142</v>
      </c>
      <c r="AU109" s="217" t="s">
        <v>86</v>
      </c>
      <c r="AY109" s="19" t="s">
        <v>140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1171</v>
      </c>
      <c r="BM109" s="217" t="s">
        <v>1205</v>
      </c>
    </row>
    <row r="110" s="2" customFormat="1">
      <c r="A110" s="40"/>
      <c r="B110" s="41"/>
      <c r="C110" s="42"/>
      <c r="D110" s="219" t="s">
        <v>149</v>
      </c>
      <c r="E110" s="42"/>
      <c r="F110" s="220" t="s">
        <v>1206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149</v>
      </c>
      <c r="AU110" s="19" t="s">
        <v>86</v>
      </c>
    </row>
    <row r="111" s="12" customFormat="1" ht="22.8" customHeight="1">
      <c r="A111" s="12"/>
      <c r="B111" s="190"/>
      <c r="C111" s="191"/>
      <c r="D111" s="192" t="s">
        <v>75</v>
      </c>
      <c r="E111" s="204" t="s">
        <v>1207</v>
      </c>
      <c r="F111" s="204" t="s">
        <v>1208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SUM(P112:P120)</f>
        <v>0</v>
      </c>
      <c r="Q111" s="198"/>
      <c r="R111" s="199">
        <f>SUM(R112:R120)</f>
        <v>0</v>
      </c>
      <c r="S111" s="198"/>
      <c r="T111" s="200">
        <f>SUM(T112:T120)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171</v>
      </c>
      <c r="AT111" s="202" t="s">
        <v>75</v>
      </c>
      <c r="AU111" s="202" t="s">
        <v>84</v>
      </c>
      <c r="AY111" s="201" t="s">
        <v>140</v>
      </c>
      <c r="BK111" s="203">
        <f>SUM(BK112:BK120)</f>
        <v>0</v>
      </c>
    </row>
    <row r="112" s="2" customFormat="1" ht="16.5" customHeight="1">
      <c r="A112" s="40"/>
      <c r="B112" s="41"/>
      <c r="C112" s="206" t="s">
        <v>193</v>
      </c>
      <c r="D112" s="206" t="s">
        <v>142</v>
      </c>
      <c r="E112" s="207" t="s">
        <v>1209</v>
      </c>
      <c r="F112" s="208" t="s">
        <v>1210</v>
      </c>
      <c r="G112" s="209" t="s">
        <v>1170</v>
      </c>
      <c r="H112" s="210">
        <v>1</v>
      </c>
      <c r="I112" s="211"/>
      <c r="J112" s="212">
        <f>ROUND(I112*H112,2)</f>
        <v>0</v>
      </c>
      <c r="K112" s="208" t="s">
        <v>146</v>
      </c>
      <c r="L112" s="46"/>
      <c r="M112" s="213" t="s">
        <v>19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1171</v>
      </c>
      <c r="AT112" s="217" t="s">
        <v>142</v>
      </c>
      <c r="AU112" s="217" t="s">
        <v>86</v>
      </c>
      <c r="AY112" s="19" t="s">
        <v>140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1171</v>
      </c>
      <c r="BM112" s="217" t="s">
        <v>1211</v>
      </c>
    </row>
    <row r="113" s="2" customFormat="1">
      <c r="A113" s="40"/>
      <c r="B113" s="41"/>
      <c r="C113" s="42"/>
      <c r="D113" s="219" t="s">
        <v>149</v>
      </c>
      <c r="E113" s="42"/>
      <c r="F113" s="220" t="s">
        <v>1212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149</v>
      </c>
      <c r="AU113" s="19" t="s">
        <v>86</v>
      </c>
    </row>
    <row r="114" s="13" customFormat="1">
      <c r="A114" s="13"/>
      <c r="B114" s="224"/>
      <c r="C114" s="225"/>
      <c r="D114" s="226" t="s">
        <v>151</v>
      </c>
      <c r="E114" s="227" t="s">
        <v>19</v>
      </c>
      <c r="F114" s="228" t="s">
        <v>1213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151</v>
      </c>
      <c r="AU114" s="234" t="s">
        <v>86</v>
      </c>
      <c r="AV114" s="13" t="s">
        <v>84</v>
      </c>
      <c r="AW114" s="13" t="s">
        <v>37</v>
      </c>
      <c r="AX114" s="13" t="s">
        <v>76</v>
      </c>
      <c r="AY114" s="234" t="s">
        <v>140</v>
      </c>
    </row>
    <row r="115" s="13" customFormat="1">
      <c r="A115" s="13"/>
      <c r="B115" s="224"/>
      <c r="C115" s="225"/>
      <c r="D115" s="226" t="s">
        <v>151</v>
      </c>
      <c r="E115" s="227" t="s">
        <v>19</v>
      </c>
      <c r="F115" s="228" t="s">
        <v>1214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151</v>
      </c>
      <c r="AU115" s="234" t="s">
        <v>86</v>
      </c>
      <c r="AV115" s="13" t="s">
        <v>84</v>
      </c>
      <c r="AW115" s="13" t="s">
        <v>37</v>
      </c>
      <c r="AX115" s="13" t="s">
        <v>76</v>
      </c>
      <c r="AY115" s="234" t="s">
        <v>140</v>
      </c>
    </row>
    <row r="116" s="14" customFormat="1">
      <c r="A116" s="14"/>
      <c r="B116" s="235"/>
      <c r="C116" s="236"/>
      <c r="D116" s="226" t="s">
        <v>151</v>
      </c>
      <c r="E116" s="237" t="s">
        <v>19</v>
      </c>
      <c r="F116" s="238" t="s">
        <v>84</v>
      </c>
      <c r="G116" s="236"/>
      <c r="H116" s="239">
        <v>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151</v>
      </c>
      <c r="AU116" s="245" t="s">
        <v>86</v>
      </c>
      <c r="AV116" s="14" t="s">
        <v>86</v>
      </c>
      <c r="AW116" s="14" t="s">
        <v>37</v>
      </c>
      <c r="AX116" s="14" t="s">
        <v>84</v>
      </c>
      <c r="AY116" s="245" t="s">
        <v>140</v>
      </c>
    </row>
    <row r="117" s="2" customFormat="1" ht="16.5" customHeight="1">
      <c r="A117" s="40"/>
      <c r="B117" s="41"/>
      <c r="C117" s="206" t="s">
        <v>200</v>
      </c>
      <c r="D117" s="206" t="s">
        <v>142</v>
      </c>
      <c r="E117" s="207" t="s">
        <v>1215</v>
      </c>
      <c r="F117" s="208" t="s">
        <v>1216</v>
      </c>
      <c r="G117" s="209" t="s">
        <v>1170</v>
      </c>
      <c r="H117" s="210">
        <v>3</v>
      </c>
      <c r="I117" s="211"/>
      <c r="J117" s="212">
        <f>ROUND(I117*H117,2)</f>
        <v>0</v>
      </c>
      <c r="K117" s="208" t="s">
        <v>146</v>
      </c>
      <c r="L117" s="46"/>
      <c r="M117" s="213" t="s">
        <v>19</v>
      </c>
      <c r="N117" s="214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1171</v>
      </c>
      <c r="AT117" s="217" t="s">
        <v>142</v>
      </c>
      <c r="AU117" s="217" t="s">
        <v>86</v>
      </c>
      <c r="AY117" s="19" t="s">
        <v>140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1171</v>
      </c>
      <c r="BM117" s="217" t="s">
        <v>1217</v>
      </c>
    </row>
    <row r="118" s="2" customFormat="1">
      <c r="A118" s="40"/>
      <c r="B118" s="41"/>
      <c r="C118" s="42"/>
      <c r="D118" s="219" t="s">
        <v>149</v>
      </c>
      <c r="E118" s="42"/>
      <c r="F118" s="220" t="s">
        <v>1218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149</v>
      </c>
      <c r="AU118" s="19" t="s">
        <v>86</v>
      </c>
    </row>
    <row r="119" s="13" customFormat="1">
      <c r="A119" s="13"/>
      <c r="B119" s="224"/>
      <c r="C119" s="225"/>
      <c r="D119" s="226" t="s">
        <v>151</v>
      </c>
      <c r="E119" s="227" t="s">
        <v>19</v>
      </c>
      <c r="F119" s="228" t="s">
        <v>1219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151</v>
      </c>
      <c r="AU119" s="234" t="s">
        <v>86</v>
      </c>
      <c r="AV119" s="13" t="s">
        <v>84</v>
      </c>
      <c r="AW119" s="13" t="s">
        <v>37</v>
      </c>
      <c r="AX119" s="13" t="s">
        <v>76</v>
      </c>
      <c r="AY119" s="234" t="s">
        <v>140</v>
      </c>
    </row>
    <row r="120" s="14" customFormat="1">
      <c r="A120" s="14"/>
      <c r="B120" s="235"/>
      <c r="C120" s="236"/>
      <c r="D120" s="226" t="s">
        <v>151</v>
      </c>
      <c r="E120" s="237" t="s">
        <v>19</v>
      </c>
      <c r="F120" s="238" t="s">
        <v>160</v>
      </c>
      <c r="G120" s="236"/>
      <c r="H120" s="239">
        <v>3</v>
      </c>
      <c r="I120" s="240"/>
      <c r="J120" s="236"/>
      <c r="K120" s="236"/>
      <c r="L120" s="241"/>
      <c r="M120" s="276"/>
      <c r="N120" s="277"/>
      <c r="O120" s="277"/>
      <c r="P120" s="277"/>
      <c r="Q120" s="277"/>
      <c r="R120" s="277"/>
      <c r="S120" s="277"/>
      <c r="T120" s="27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151</v>
      </c>
      <c r="AU120" s="245" t="s">
        <v>86</v>
      </c>
      <c r="AV120" s="14" t="s">
        <v>86</v>
      </c>
      <c r="AW120" s="14" t="s">
        <v>37</v>
      </c>
      <c r="AX120" s="14" t="s">
        <v>84</v>
      </c>
      <c r="AY120" s="245" t="s">
        <v>140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QrCCU4Zyf8M/FeNx/eruw0PAoQ5+/kDCMF15xyr4S8nb9TBQmU8Ds95PMbth/72+yZArRYQI7QWNYbfnLCLGGA==" hashValue="BVUC81yIvzN3YAUU2DZNJxlkf/vaVtbf1aASBAHp+Cn6rQ8SlA5QtKu6SlwcDqza/Gh2+ZfVV29zY5W9hTlesw==" algorithmName="SHA-512" password="CC35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012002000"/>
    <hyperlink ref="F91" r:id="rId2" display="https://podminky.urs.cz/item/CS_URS_2024_02/012164000"/>
    <hyperlink ref="F93" r:id="rId3" display="https://podminky.urs.cz/item/CS_URS_2024_02/013254000"/>
    <hyperlink ref="F95" r:id="rId4" display="https://podminky.urs.cz/item/CS_URS_2024_02/013274000"/>
    <hyperlink ref="F99" r:id="rId5" display="https://podminky.urs.cz/item/CS_URS_2024_02/013284000"/>
    <hyperlink ref="F110" r:id="rId6" display="https://podminky.urs.cz/item/CS_URS_2024_02/030001000"/>
    <hyperlink ref="F113" r:id="rId7" display="https://podminky.urs.cz/item/CS_URS_2024_02/041002000"/>
    <hyperlink ref="F118" r:id="rId8" display="https://podminky.urs.cz/item/CS_URS_2024_02/043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1220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1221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1222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1223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1224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1225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1226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1227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1228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1229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1230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83</v>
      </c>
      <c r="F18" s="290" t="s">
        <v>1231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1232</v>
      </c>
      <c r="F19" s="290" t="s">
        <v>1233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1234</v>
      </c>
      <c r="F20" s="290" t="s">
        <v>1235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99</v>
      </c>
      <c r="F21" s="290" t="s">
        <v>100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1236</v>
      </c>
      <c r="F22" s="290" t="s">
        <v>1237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1238</v>
      </c>
      <c r="F23" s="290" t="s">
        <v>1239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1240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1241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1242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1243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1244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1245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1246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1247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1248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126</v>
      </c>
      <c r="F36" s="290"/>
      <c r="G36" s="290" t="s">
        <v>1249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1250</v>
      </c>
      <c r="F37" s="290"/>
      <c r="G37" s="290" t="s">
        <v>1251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57</v>
      </c>
      <c r="F38" s="290"/>
      <c r="G38" s="290" t="s">
        <v>1252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58</v>
      </c>
      <c r="F39" s="290"/>
      <c r="G39" s="290" t="s">
        <v>1253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127</v>
      </c>
      <c r="F40" s="290"/>
      <c r="G40" s="290" t="s">
        <v>1254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128</v>
      </c>
      <c r="F41" s="290"/>
      <c r="G41" s="290" t="s">
        <v>1255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1256</v>
      </c>
      <c r="F42" s="290"/>
      <c r="G42" s="290" t="s">
        <v>1257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1258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1259</v>
      </c>
      <c r="F44" s="290"/>
      <c r="G44" s="290" t="s">
        <v>1260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130</v>
      </c>
      <c r="F45" s="290"/>
      <c r="G45" s="290" t="s">
        <v>1261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1262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1263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1264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1265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1266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1267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1268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1269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1270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1271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1272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1273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1274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1275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1276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1277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1278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1279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1280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1281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1282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1283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1284</v>
      </c>
      <c r="D76" s="308"/>
      <c r="E76" s="308"/>
      <c r="F76" s="308" t="s">
        <v>1285</v>
      </c>
      <c r="G76" s="309"/>
      <c r="H76" s="308" t="s">
        <v>58</v>
      </c>
      <c r="I76" s="308" t="s">
        <v>61</v>
      </c>
      <c r="J76" s="308" t="s">
        <v>1286</v>
      </c>
      <c r="K76" s="307"/>
    </row>
    <row r="77" s="1" customFormat="1" ht="17.25" customHeight="1">
      <c r="B77" s="305"/>
      <c r="C77" s="310" t="s">
        <v>1287</v>
      </c>
      <c r="D77" s="310"/>
      <c r="E77" s="310"/>
      <c r="F77" s="311" t="s">
        <v>1288</v>
      </c>
      <c r="G77" s="312"/>
      <c r="H77" s="310"/>
      <c r="I77" s="310"/>
      <c r="J77" s="310" t="s">
        <v>1289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57</v>
      </c>
      <c r="D79" s="315"/>
      <c r="E79" s="315"/>
      <c r="F79" s="316" t="s">
        <v>882</v>
      </c>
      <c r="G79" s="317"/>
      <c r="H79" s="293" t="s">
        <v>1290</v>
      </c>
      <c r="I79" s="293" t="s">
        <v>1291</v>
      </c>
      <c r="J79" s="293">
        <v>20</v>
      </c>
      <c r="K79" s="307"/>
    </row>
    <row r="80" s="1" customFormat="1" ht="15" customHeight="1">
      <c r="B80" s="305"/>
      <c r="C80" s="293" t="s">
        <v>1292</v>
      </c>
      <c r="D80" s="293"/>
      <c r="E80" s="293"/>
      <c r="F80" s="316" t="s">
        <v>882</v>
      </c>
      <c r="G80" s="317"/>
      <c r="H80" s="293" t="s">
        <v>1293</v>
      </c>
      <c r="I80" s="293" t="s">
        <v>1291</v>
      </c>
      <c r="J80" s="293">
        <v>120</v>
      </c>
      <c r="K80" s="307"/>
    </row>
    <row r="81" s="1" customFormat="1" ht="15" customHeight="1">
      <c r="B81" s="318"/>
      <c r="C81" s="293" t="s">
        <v>1294</v>
      </c>
      <c r="D81" s="293"/>
      <c r="E81" s="293"/>
      <c r="F81" s="316" t="s">
        <v>1295</v>
      </c>
      <c r="G81" s="317"/>
      <c r="H81" s="293" t="s">
        <v>1296</v>
      </c>
      <c r="I81" s="293" t="s">
        <v>1291</v>
      </c>
      <c r="J81" s="293">
        <v>50</v>
      </c>
      <c r="K81" s="307"/>
    </row>
    <row r="82" s="1" customFormat="1" ht="15" customHeight="1">
      <c r="B82" s="318"/>
      <c r="C82" s="293" t="s">
        <v>1297</v>
      </c>
      <c r="D82" s="293"/>
      <c r="E82" s="293"/>
      <c r="F82" s="316" t="s">
        <v>882</v>
      </c>
      <c r="G82" s="317"/>
      <c r="H82" s="293" t="s">
        <v>1298</v>
      </c>
      <c r="I82" s="293" t="s">
        <v>1299</v>
      </c>
      <c r="J82" s="293"/>
      <c r="K82" s="307"/>
    </row>
    <row r="83" s="1" customFormat="1" ht="15" customHeight="1">
      <c r="B83" s="318"/>
      <c r="C83" s="319" t="s">
        <v>1300</v>
      </c>
      <c r="D83" s="319"/>
      <c r="E83" s="319"/>
      <c r="F83" s="320" t="s">
        <v>1295</v>
      </c>
      <c r="G83" s="319"/>
      <c r="H83" s="319" t="s">
        <v>1301</v>
      </c>
      <c r="I83" s="319" t="s">
        <v>1291</v>
      </c>
      <c r="J83" s="319">
        <v>15</v>
      </c>
      <c r="K83" s="307"/>
    </row>
    <row r="84" s="1" customFormat="1" ht="15" customHeight="1">
      <c r="B84" s="318"/>
      <c r="C84" s="319" t="s">
        <v>1302</v>
      </c>
      <c r="D84" s="319"/>
      <c r="E84" s="319"/>
      <c r="F84" s="320" t="s">
        <v>1295</v>
      </c>
      <c r="G84" s="319"/>
      <c r="H84" s="319" t="s">
        <v>1303</v>
      </c>
      <c r="I84" s="319" t="s">
        <v>1291</v>
      </c>
      <c r="J84" s="319">
        <v>15</v>
      </c>
      <c r="K84" s="307"/>
    </row>
    <row r="85" s="1" customFormat="1" ht="15" customHeight="1">
      <c r="B85" s="318"/>
      <c r="C85" s="319" t="s">
        <v>1304</v>
      </c>
      <c r="D85" s="319"/>
      <c r="E85" s="319"/>
      <c r="F85" s="320" t="s">
        <v>1295</v>
      </c>
      <c r="G85" s="319"/>
      <c r="H85" s="319" t="s">
        <v>1305</v>
      </c>
      <c r="I85" s="319" t="s">
        <v>1291</v>
      </c>
      <c r="J85" s="319">
        <v>20</v>
      </c>
      <c r="K85" s="307"/>
    </row>
    <row r="86" s="1" customFormat="1" ht="15" customHeight="1">
      <c r="B86" s="318"/>
      <c r="C86" s="319" t="s">
        <v>1306</v>
      </c>
      <c r="D86" s="319"/>
      <c r="E86" s="319"/>
      <c r="F86" s="320" t="s">
        <v>1295</v>
      </c>
      <c r="G86" s="319"/>
      <c r="H86" s="319" t="s">
        <v>1307</v>
      </c>
      <c r="I86" s="319" t="s">
        <v>1291</v>
      </c>
      <c r="J86" s="319">
        <v>20</v>
      </c>
      <c r="K86" s="307"/>
    </row>
    <row r="87" s="1" customFormat="1" ht="15" customHeight="1">
      <c r="B87" s="318"/>
      <c r="C87" s="293" t="s">
        <v>1308</v>
      </c>
      <c r="D87" s="293"/>
      <c r="E87" s="293"/>
      <c r="F87" s="316" t="s">
        <v>1295</v>
      </c>
      <c r="G87" s="317"/>
      <c r="H87" s="293" t="s">
        <v>1309</v>
      </c>
      <c r="I87" s="293" t="s">
        <v>1291</v>
      </c>
      <c r="J87" s="293">
        <v>50</v>
      </c>
      <c r="K87" s="307"/>
    </row>
    <row r="88" s="1" customFormat="1" ht="15" customHeight="1">
      <c r="B88" s="318"/>
      <c r="C88" s="293" t="s">
        <v>1310</v>
      </c>
      <c r="D88" s="293"/>
      <c r="E88" s="293"/>
      <c r="F88" s="316" t="s">
        <v>1295</v>
      </c>
      <c r="G88" s="317"/>
      <c r="H88" s="293" t="s">
        <v>1311</v>
      </c>
      <c r="I88" s="293" t="s">
        <v>1291</v>
      </c>
      <c r="J88" s="293">
        <v>20</v>
      </c>
      <c r="K88" s="307"/>
    </row>
    <row r="89" s="1" customFormat="1" ht="15" customHeight="1">
      <c r="B89" s="318"/>
      <c r="C89" s="293" t="s">
        <v>1312</v>
      </c>
      <c r="D89" s="293"/>
      <c r="E89" s="293"/>
      <c r="F89" s="316" t="s">
        <v>1295</v>
      </c>
      <c r="G89" s="317"/>
      <c r="H89" s="293" t="s">
        <v>1313</v>
      </c>
      <c r="I89" s="293" t="s">
        <v>1291</v>
      </c>
      <c r="J89" s="293">
        <v>20</v>
      </c>
      <c r="K89" s="307"/>
    </row>
    <row r="90" s="1" customFormat="1" ht="15" customHeight="1">
      <c r="B90" s="318"/>
      <c r="C90" s="293" t="s">
        <v>1314</v>
      </c>
      <c r="D90" s="293"/>
      <c r="E90" s="293"/>
      <c r="F90" s="316" t="s">
        <v>1295</v>
      </c>
      <c r="G90" s="317"/>
      <c r="H90" s="293" t="s">
        <v>1315</v>
      </c>
      <c r="I90" s="293" t="s">
        <v>1291</v>
      </c>
      <c r="J90" s="293">
        <v>50</v>
      </c>
      <c r="K90" s="307"/>
    </row>
    <row r="91" s="1" customFormat="1" ht="15" customHeight="1">
      <c r="B91" s="318"/>
      <c r="C91" s="293" t="s">
        <v>1316</v>
      </c>
      <c r="D91" s="293"/>
      <c r="E91" s="293"/>
      <c r="F91" s="316" t="s">
        <v>1295</v>
      </c>
      <c r="G91" s="317"/>
      <c r="H91" s="293" t="s">
        <v>1316</v>
      </c>
      <c r="I91" s="293" t="s">
        <v>1291</v>
      </c>
      <c r="J91" s="293">
        <v>50</v>
      </c>
      <c r="K91" s="307"/>
    </row>
    <row r="92" s="1" customFormat="1" ht="15" customHeight="1">
      <c r="B92" s="318"/>
      <c r="C92" s="293" t="s">
        <v>1317</v>
      </c>
      <c r="D92" s="293"/>
      <c r="E92" s="293"/>
      <c r="F92" s="316" t="s">
        <v>1295</v>
      </c>
      <c r="G92" s="317"/>
      <c r="H92" s="293" t="s">
        <v>1318</v>
      </c>
      <c r="I92" s="293" t="s">
        <v>1291</v>
      </c>
      <c r="J92" s="293">
        <v>255</v>
      </c>
      <c r="K92" s="307"/>
    </row>
    <row r="93" s="1" customFormat="1" ht="15" customHeight="1">
      <c r="B93" s="318"/>
      <c r="C93" s="293" t="s">
        <v>1319</v>
      </c>
      <c r="D93" s="293"/>
      <c r="E93" s="293"/>
      <c r="F93" s="316" t="s">
        <v>882</v>
      </c>
      <c r="G93" s="317"/>
      <c r="H93" s="293" t="s">
        <v>1320</v>
      </c>
      <c r="I93" s="293" t="s">
        <v>1321</v>
      </c>
      <c r="J93" s="293"/>
      <c r="K93" s="307"/>
    </row>
    <row r="94" s="1" customFormat="1" ht="15" customHeight="1">
      <c r="B94" s="318"/>
      <c r="C94" s="293" t="s">
        <v>1322</v>
      </c>
      <c r="D94" s="293"/>
      <c r="E94" s="293"/>
      <c r="F94" s="316" t="s">
        <v>882</v>
      </c>
      <c r="G94" s="317"/>
      <c r="H94" s="293" t="s">
        <v>1323</v>
      </c>
      <c r="I94" s="293" t="s">
        <v>1324</v>
      </c>
      <c r="J94" s="293"/>
      <c r="K94" s="307"/>
    </row>
    <row r="95" s="1" customFormat="1" ht="15" customHeight="1">
      <c r="B95" s="318"/>
      <c r="C95" s="293" t="s">
        <v>1325</v>
      </c>
      <c r="D95" s="293"/>
      <c r="E95" s="293"/>
      <c r="F95" s="316" t="s">
        <v>882</v>
      </c>
      <c r="G95" s="317"/>
      <c r="H95" s="293" t="s">
        <v>1325</v>
      </c>
      <c r="I95" s="293" t="s">
        <v>1324</v>
      </c>
      <c r="J95" s="293"/>
      <c r="K95" s="307"/>
    </row>
    <row r="96" s="1" customFormat="1" ht="15" customHeight="1">
      <c r="B96" s="318"/>
      <c r="C96" s="293" t="s">
        <v>42</v>
      </c>
      <c r="D96" s="293"/>
      <c r="E96" s="293"/>
      <c r="F96" s="316" t="s">
        <v>882</v>
      </c>
      <c r="G96" s="317"/>
      <c r="H96" s="293" t="s">
        <v>1326</v>
      </c>
      <c r="I96" s="293" t="s">
        <v>1324</v>
      </c>
      <c r="J96" s="293"/>
      <c r="K96" s="307"/>
    </row>
    <row r="97" s="1" customFormat="1" ht="15" customHeight="1">
      <c r="B97" s="318"/>
      <c r="C97" s="293" t="s">
        <v>52</v>
      </c>
      <c r="D97" s="293"/>
      <c r="E97" s="293"/>
      <c r="F97" s="316" t="s">
        <v>882</v>
      </c>
      <c r="G97" s="317"/>
      <c r="H97" s="293" t="s">
        <v>1327</v>
      </c>
      <c r="I97" s="293" t="s">
        <v>1324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1328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1284</v>
      </c>
      <c r="D103" s="308"/>
      <c r="E103" s="308"/>
      <c r="F103" s="308" t="s">
        <v>1285</v>
      </c>
      <c r="G103" s="309"/>
      <c r="H103" s="308" t="s">
        <v>58</v>
      </c>
      <c r="I103" s="308" t="s">
        <v>61</v>
      </c>
      <c r="J103" s="308" t="s">
        <v>1286</v>
      </c>
      <c r="K103" s="307"/>
    </row>
    <row r="104" s="1" customFormat="1" ht="17.25" customHeight="1">
      <c r="B104" s="305"/>
      <c r="C104" s="310" t="s">
        <v>1287</v>
      </c>
      <c r="D104" s="310"/>
      <c r="E104" s="310"/>
      <c r="F104" s="311" t="s">
        <v>1288</v>
      </c>
      <c r="G104" s="312"/>
      <c r="H104" s="310"/>
      <c r="I104" s="310"/>
      <c r="J104" s="310" t="s">
        <v>1289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57</v>
      </c>
      <c r="D106" s="315"/>
      <c r="E106" s="315"/>
      <c r="F106" s="316" t="s">
        <v>882</v>
      </c>
      <c r="G106" s="293"/>
      <c r="H106" s="293" t="s">
        <v>1329</v>
      </c>
      <c r="I106" s="293" t="s">
        <v>1291</v>
      </c>
      <c r="J106" s="293">
        <v>20</v>
      </c>
      <c r="K106" s="307"/>
    </row>
    <row r="107" s="1" customFormat="1" ht="15" customHeight="1">
      <c r="B107" s="305"/>
      <c r="C107" s="293" t="s">
        <v>1292</v>
      </c>
      <c r="D107" s="293"/>
      <c r="E107" s="293"/>
      <c r="F107" s="316" t="s">
        <v>882</v>
      </c>
      <c r="G107" s="293"/>
      <c r="H107" s="293" t="s">
        <v>1329</v>
      </c>
      <c r="I107" s="293" t="s">
        <v>1291</v>
      </c>
      <c r="J107" s="293">
        <v>120</v>
      </c>
      <c r="K107" s="307"/>
    </row>
    <row r="108" s="1" customFormat="1" ht="15" customHeight="1">
      <c r="B108" s="318"/>
      <c r="C108" s="293" t="s">
        <v>1294</v>
      </c>
      <c r="D108" s="293"/>
      <c r="E108" s="293"/>
      <c r="F108" s="316" t="s">
        <v>1295</v>
      </c>
      <c r="G108" s="293"/>
      <c r="H108" s="293" t="s">
        <v>1329</v>
      </c>
      <c r="I108" s="293" t="s">
        <v>1291</v>
      </c>
      <c r="J108" s="293">
        <v>50</v>
      </c>
      <c r="K108" s="307"/>
    </row>
    <row r="109" s="1" customFormat="1" ht="15" customHeight="1">
      <c r="B109" s="318"/>
      <c r="C109" s="293" t="s">
        <v>1297</v>
      </c>
      <c r="D109" s="293"/>
      <c r="E109" s="293"/>
      <c r="F109" s="316" t="s">
        <v>882</v>
      </c>
      <c r="G109" s="293"/>
      <c r="H109" s="293" t="s">
        <v>1329</v>
      </c>
      <c r="I109" s="293" t="s">
        <v>1299</v>
      </c>
      <c r="J109" s="293"/>
      <c r="K109" s="307"/>
    </row>
    <row r="110" s="1" customFormat="1" ht="15" customHeight="1">
      <c r="B110" s="318"/>
      <c r="C110" s="293" t="s">
        <v>1308</v>
      </c>
      <c r="D110" s="293"/>
      <c r="E110" s="293"/>
      <c r="F110" s="316" t="s">
        <v>1295</v>
      </c>
      <c r="G110" s="293"/>
      <c r="H110" s="293" t="s">
        <v>1329</v>
      </c>
      <c r="I110" s="293" t="s">
        <v>1291</v>
      </c>
      <c r="J110" s="293">
        <v>50</v>
      </c>
      <c r="K110" s="307"/>
    </row>
    <row r="111" s="1" customFormat="1" ht="15" customHeight="1">
      <c r="B111" s="318"/>
      <c r="C111" s="293" t="s">
        <v>1316</v>
      </c>
      <c r="D111" s="293"/>
      <c r="E111" s="293"/>
      <c r="F111" s="316" t="s">
        <v>1295</v>
      </c>
      <c r="G111" s="293"/>
      <c r="H111" s="293" t="s">
        <v>1329</v>
      </c>
      <c r="I111" s="293" t="s">
        <v>1291</v>
      </c>
      <c r="J111" s="293">
        <v>50</v>
      </c>
      <c r="K111" s="307"/>
    </row>
    <row r="112" s="1" customFormat="1" ht="15" customHeight="1">
      <c r="B112" s="318"/>
      <c r="C112" s="293" t="s">
        <v>1314</v>
      </c>
      <c r="D112" s="293"/>
      <c r="E112" s="293"/>
      <c r="F112" s="316" t="s">
        <v>1295</v>
      </c>
      <c r="G112" s="293"/>
      <c r="H112" s="293" t="s">
        <v>1329</v>
      </c>
      <c r="I112" s="293" t="s">
        <v>1291</v>
      </c>
      <c r="J112" s="293">
        <v>50</v>
      </c>
      <c r="K112" s="307"/>
    </row>
    <row r="113" s="1" customFormat="1" ht="15" customHeight="1">
      <c r="B113" s="318"/>
      <c r="C113" s="293" t="s">
        <v>57</v>
      </c>
      <c r="D113" s="293"/>
      <c r="E113" s="293"/>
      <c r="F113" s="316" t="s">
        <v>882</v>
      </c>
      <c r="G113" s="293"/>
      <c r="H113" s="293" t="s">
        <v>1330</v>
      </c>
      <c r="I113" s="293" t="s">
        <v>1291</v>
      </c>
      <c r="J113" s="293">
        <v>20</v>
      </c>
      <c r="K113" s="307"/>
    </row>
    <row r="114" s="1" customFormat="1" ht="15" customHeight="1">
      <c r="B114" s="318"/>
      <c r="C114" s="293" t="s">
        <v>1331</v>
      </c>
      <c r="D114" s="293"/>
      <c r="E114" s="293"/>
      <c r="F114" s="316" t="s">
        <v>882</v>
      </c>
      <c r="G114" s="293"/>
      <c r="H114" s="293" t="s">
        <v>1332</v>
      </c>
      <c r="I114" s="293" t="s">
        <v>1291</v>
      </c>
      <c r="J114" s="293">
        <v>120</v>
      </c>
      <c r="K114" s="307"/>
    </row>
    <row r="115" s="1" customFormat="1" ht="15" customHeight="1">
      <c r="B115" s="318"/>
      <c r="C115" s="293" t="s">
        <v>42</v>
      </c>
      <c r="D115" s="293"/>
      <c r="E115" s="293"/>
      <c r="F115" s="316" t="s">
        <v>882</v>
      </c>
      <c r="G115" s="293"/>
      <c r="H115" s="293" t="s">
        <v>1333</v>
      </c>
      <c r="I115" s="293" t="s">
        <v>1324</v>
      </c>
      <c r="J115" s="293"/>
      <c r="K115" s="307"/>
    </row>
    <row r="116" s="1" customFormat="1" ht="15" customHeight="1">
      <c r="B116" s="318"/>
      <c r="C116" s="293" t="s">
        <v>52</v>
      </c>
      <c r="D116" s="293"/>
      <c r="E116" s="293"/>
      <c r="F116" s="316" t="s">
        <v>882</v>
      </c>
      <c r="G116" s="293"/>
      <c r="H116" s="293" t="s">
        <v>1334</v>
      </c>
      <c r="I116" s="293" t="s">
        <v>1324</v>
      </c>
      <c r="J116" s="293"/>
      <c r="K116" s="307"/>
    </row>
    <row r="117" s="1" customFormat="1" ht="15" customHeight="1">
      <c r="B117" s="318"/>
      <c r="C117" s="293" t="s">
        <v>61</v>
      </c>
      <c r="D117" s="293"/>
      <c r="E117" s="293"/>
      <c r="F117" s="316" t="s">
        <v>882</v>
      </c>
      <c r="G117" s="293"/>
      <c r="H117" s="293" t="s">
        <v>1335</v>
      </c>
      <c r="I117" s="293" t="s">
        <v>1336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1337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1284</v>
      </c>
      <c r="D123" s="308"/>
      <c r="E123" s="308"/>
      <c r="F123" s="308" t="s">
        <v>1285</v>
      </c>
      <c r="G123" s="309"/>
      <c r="H123" s="308" t="s">
        <v>58</v>
      </c>
      <c r="I123" s="308" t="s">
        <v>61</v>
      </c>
      <c r="J123" s="308" t="s">
        <v>1286</v>
      </c>
      <c r="K123" s="337"/>
    </row>
    <row r="124" s="1" customFormat="1" ht="17.25" customHeight="1">
      <c r="B124" s="336"/>
      <c r="C124" s="310" t="s">
        <v>1287</v>
      </c>
      <c r="D124" s="310"/>
      <c r="E124" s="310"/>
      <c r="F124" s="311" t="s">
        <v>1288</v>
      </c>
      <c r="G124" s="312"/>
      <c r="H124" s="310"/>
      <c r="I124" s="310"/>
      <c r="J124" s="310" t="s">
        <v>1289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1292</v>
      </c>
      <c r="D126" s="315"/>
      <c r="E126" s="315"/>
      <c r="F126" s="316" t="s">
        <v>882</v>
      </c>
      <c r="G126" s="293"/>
      <c r="H126" s="293" t="s">
        <v>1329</v>
      </c>
      <c r="I126" s="293" t="s">
        <v>1291</v>
      </c>
      <c r="J126" s="293">
        <v>120</v>
      </c>
      <c r="K126" s="341"/>
    </row>
    <row r="127" s="1" customFormat="1" ht="15" customHeight="1">
      <c r="B127" s="338"/>
      <c r="C127" s="293" t="s">
        <v>1338</v>
      </c>
      <c r="D127" s="293"/>
      <c r="E127" s="293"/>
      <c r="F127" s="316" t="s">
        <v>882</v>
      </c>
      <c r="G127" s="293"/>
      <c r="H127" s="293" t="s">
        <v>1339</v>
      </c>
      <c r="I127" s="293" t="s">
        <v>1291</v>
      </c>
      <c r="J127" s="293" t="s">
        <v>1340</v>
      </c>
      <c r="K127" s="341"/>
    </row>
    <row r="128" s="1" customFormat="1" ht="15" customHeight="1">
      <c r="B128" s="338"/>
      <c r="C128" s="293" t="s">
        <v>1238</v>
      </c>
      <c r="D128" s="293"/>
      <c r="E128" s="293"/>
      <c r="F128" s="316" t="s">
        <v>882</v>
      </c>
      <c r="G128" s="293"/>
      <c r="H128" s="293" t="s">
        <v>1341</v>
      </c>
      <c r="I128" s="293" t="s">
        <v>1291</v>
      </c>
      <c r="J128" s="293" t="s">
        <v>1340</v>
      </c>
      <c r="K128" s="341"/>
    </row>
    <row r="129" s="1" customFormat="1" ht="15" customHeight="1">
      <c r="B129" s="338"/>
      <c r="C129" s="293" t="s">
        <v>1300</v>
      </c>
      <c r="D129" s="293"/>
      <c r="E129" s="293"/>
      <c r="F129" s="316" t="s">
        <v>1295</v>
      </c>
      <c r="G129" s="293"/>
      <c r="H129" s="293" t="s">
        <v>1301</v>
      </c>
      <c r="I129" s="293" t="s">
        <v>1291</v>
      </c>
      <c r="J129" s="293">
        <v>15</v>
      </c>
      <c r="K129" s="341"/>
    </row>
    <row r="130" s="1" customFormat="1" ht="15" customHeight="1">
      <c r="B130" s="338"/>
      <c r="C130" s="319" t="s">
        <v>1302</v>
      </c>
      <c r="D130" s="319"/>
      <c r="E130" s="319"/>
      <c r="F130" s="320" t="s">
        <v>1295</v>
      </c>
      <c r="G130" s="319"/>
      <c r="H130" s="319" t="s">
        <v>1303</v>
      </c>
      <c r="I130" s="319" t="s">
        <v>1291</v>
      </c>
      <c r="J130" s="319">
        <v>15</v>
      </c>
      <c r="K130" s="341"/>
    </row>
    <row r="131" s="1" customFormat="1" ht="15" customHeight="1">
      <c r="B131" s="338"/>
      <c r="C131" s="319" t="s">
        <v>1304</v>
      </c>
      <c r="D131" s="319"/>
      <c r="E131" s="319"/>
      <c r="F131" s="320" t="s">
        <v>1295</v>
      </c>
      <c r="G131" s="319"/>
      <c r="H131" s="319" t="s">
        <v>1305</v>
      </c>
      <c r="I131" s="319" t="s">
        <v>1291</v>
      </c>
      <c r="J131" s="319">
        <v>20</v>
      </c>
      <c r="K131" s="341"/>
    </row>
    <row r="132" s="1" customFormat="1" ht="15" customHeight="1">
      <c r="B132" s="338"/>
      <c r="C132" s="319" t="s">
        <v>1306</v>
      </c>
      <c r="D132" s="319"/>
      <c r="E132" s="319"/>
      <c r="F132" s="320" t="s">
        <v>1295</v>
      </c>
      <c r="G132" s="319"/>
      <c r="H132" s="319" t="s">
        <v>1307</v>
      </c>
      <c r="I132" s="319" t="s">
        <v>1291</v>
      </c>
      <c r="J132" s="319">
        <v>20</v>
      </c>
      <c r="K132" s="341"/>
    </row>
    <row r="133" s="1" customFormat="1" ht="15" customHeight="1">
      <c r="B133" s="338"/>
      <c r="C133" s="293" t="s">
        <v>1294</v>
      </c>
      <c r="D133" s="293"/>
      <c r="E133" s="293"/>
      <c r="F133" s="316" t="s">
        <v>1295</v>
      </c>
      <c r="G133" s="293"/>
      <c r="H133" s="293" t="s">
        <v>1329</v>
      </c>
      <c r="I133" s="293" t="s">
        <v>1291</v>
      </c>
      <c r="J133" s="293">
        <v>50</v>
      </c>
      <c r="K133" s="341"/>
    </row>
    <row r="134" s="1" customFormat="1" ht="15" customHeight="1">
      <c r="B134" s="338"/>
      <c r="C134" s="293" t="s">
        <v>1308</v>
      </c>
      <c r="D134" s="293"/>
      <c r="E134" s="293"/>
      <c r="F134" s="316" t="s">
        <v>1295</v>
      </c>
      <c r="G134" s="293"/>
      <c r="H134" s="293" t="s">
        <v>1329</v>
      </c>
      <c r="I134" s="293" t="s">
        <v>1291</v>
      </c>
      <c r="J134" s="293">
        <v>50</v>
      </c>
      <c r="K134" s="341"/>
    </row>
    <row r="135" s="1" customFormat="1" ht="15" customHeight="1">
      <c r="B135" s="338"/>
      <c r="C135" s="293" t="s">
        <v>1314</v>
      </c>
      <c r="D135" s="293"/>
      <c r="E135" s="293"/>
      <c r="F135" s="316" t="s">
        <v>1295</v>
      </c>
      <c r="G135" s="293"/>
      <c r="H135" s="293" t="s">
        <v>1329</v>
      </c>
      <c r="I135" s="293" t="s">
        <v>1291</v>
      </c>
      <c r="J135" s="293">
        <v>50</v>
      </c>
      <c r="K135" s="341"/>
    </row>
    <row r="136" s="1" customFormat="1" ht="15" customHeight="1">
      <c r="B136" s="338"/>
      <c r="C136" s="293" t="s">
        <v>1316</v>
      </c>
      <c r="D136" s="293"/>
      <c r="E136" s="293"/>
      <c r="F136" s="316" t="s">
        <v>1295</v>
      </c>
      <c r="G136" s="293"/>
      <c r="H136" s="293" t="s">
        <v>1329</v>
      </c>
      <c r="I136" s="293" t="s">
        <v>1291</v>
      </c>
      <c r="J136" s="293">
        <v>50</v>
      </c>
      <c r="K136" s="341"/>
    </row>
    <row r="137" s="1" customFormat="1" ht="15" customHeight="1">
      <c r="B137" s="338"/>
      <c r="C137" s="293" t="s">
        <v>1317</v>
      </c>
      <c r="D137" s="293"/>
      <c r="E137" s="293"/>
      <c r="F137" s="316" t="s">
        <v>1295</v>
      </c>
      <c r="G137" s="293"/>
      <c r="H137" s="293" t="s">
        <v>1342</v>
      </c>
      <c r="I137" s="293" t="s">
        <v>1291</v>
      </c>
      <c r="J137" s="293">
        <v>255</v>
      </c>
      <c r="K137" s="341"/>
    </row>
    <row r="138" s="1" customFormat="1" ht="15" customHeight="1">
      <c r="B138" s="338"/>
      <c r="C138" s="293" t="s">
        <v>1319</v>
      </c>
      <c r="D138" s="293"/>
      <c r="E138" s="293"/>
      <c r="F138" s="316" t="s">
        <v>882</v>
      </c>
      <c r="G138" s="293"/>
      <c r="H138" s="293" t="s">
        <v>1343</v>
      </c>
      <c r="I138" s="293" t="s">
        <v>1321</v>
      </c>
      <c r="J138" s="293"/>
      <c r="K138" s="341"/>
    </row>
    <row r="139" s="1" customFormat="1" ht="15" customHeight="1">
      <c r="B139" s="338"/>
      <c r="C139" s="293" t="s">
        <v>1322</v>
      </c>
      <c r="D139" s="293"/>
      <c r="E139" s="293"/>
      <c r="F139" s="316" t="s">
        <v>882</v>
      </c>
      <c r="G139" s="293"/>
      <c r="H139" s="293" t="s">
        <v>1344</v>
      </c>
      <c r="I139" s="293" t="s">
        <v>1324</v>
      </c>
      <c r="J139" s="293"/>
      <c r="K139" s="341"/>
    </row>
    <row r="140" s="1" customFormat="1" ht="15" customHeight="1">
      <c r="B140" s="338"/>
      <c r="C140" s="293" t="s">
        <v>1325</v>
      </c>
      <c r="D140" s="293"/>
      <c r="E140" s="293"/>
      <c r="F140" s="316" t="s">
        <v>882</v>
      </c>
      <c r="G140" s="293"/>
      <c r="H140" s="293" t="s">
        <v>1325</v>
      </c>
      <c r="I140" s="293" t="s">
        <v>1324</v>
      </c>
      <c r="J140" s="293"/>
      <c r="K140" s="341"/>
    </row>
    <row r="141" s="1" customFormat="1" ht="15" customHeight="1">
      <c r="B141" s="338"/>
      <c r="C141" s="293" t="s">
        <v>42</v>
      </c>
      <c r="D141" s="293"/>
      <c r="E141" s="293"/>
      <c r="F141" s="316" t="s">
        <v>882</v>
      </c>
      <c r="G141" s="293"/>
      <c r="H141" s="293" t="s">
        <v>1345</v>
      </c>
      <c r="I141" s="293" t="s">
        <v>1324</v>
      </c>
      <c r="J141" s="293"/>
      <c r="K141" s="341"/>
    </row>
    <row r="142" s="1" customFormat="1" ht="15" customHeight="1">
      <c r="B142" s="338"/>
      <c r="C142" s="293" t="s">
        <v>1346</v>
      </c>
      <c r="D142" s="293"/>
      <c r="E142" s="293"/>
      <c r="F142" s="316" t="s">
        <v>882</v>
      </c>
      <c r="G142" s="293"/>
      <c r="H142" s="293" t="s">
        <v>1347</v>
      </c>
      <c r="I142" s="293" t="s">
        <v>1324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1348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1284</v>
      </c>
      <c r="D148" s="308"/>
      <c r="E148" s="308"/>
      <c r="F148" s="308" t="s">
        <v>1285</v>
      </c>
      <c r="G148" s="309"/>
      <c r="H148" s="308" t="s">
        <v>58</v>
      </c>
      <c r="I148" s="308" t="s">
        <v>61</v>
      </c>
      <c r="J148" s="308" t="s">
        <v>1286</v>
      </c>
      <c r="K148" s="307"/>
    </row>
    <row r="149" s="1" customFormat="1" ht="17.25" customHeight="1">
      <c r="B149" s="305"/>
      <c r="C149" s="310" t="s">
        <v>1287</v>
      </c>
      <c r="D149" s="310"/>
      <c r="E149" s="310"/>
      <c r="F149" s="311" t="s">
        <v>1288</v>
      </c>
      <c r="G149" s="312"/>
      <c r="H149" s="310"/>
      <c r="I149" s="310"/>
      <c r="J149" s="310" t="s">
        <v>1289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1292</v>
      </c>
      <c r="D151" s="293"/>
      <c r="E151" s="293"/>
      <c r="F151" s="346" t="s">
        <v>882</v>
      </c>
      <c r="G151" s="293"/>
      <c r="H151" s="345" t="s">
        <v>1329</v>
      </c>
      <c r="I151" s="345" t="s">
        <v>1291</v>
      </c>
      <c r="J151" s="345">
        <v>120</v>
      </c>
      <c r="K151" s="341"/>
    </row>
    <row r="152" s="1" customFormat="1" ht="15" customHeight="1">
      <c r="B152" s="318"/>
      <c r="C152" s="345" t="s">
        <v>1338</v>
      </c>
      <c r="D152" s="293"/>
      <c r="E152" s="293"/>
      <c r="F152" s="346" t="s">
        <v>882</v>
      </c>
      <c r="G152" s="293"/>
      <c r="H152" s="345" t="s">
        <v>1349</v>
      </c>
      <c r="I152" s="345" t="s">
        <v>1291</v>
      </c>
      <c r="J152" s="345" t="s">
        <v>1340</v>
      </c>
      <c r="K152" s="341"/>
    </row>
    <row r="153" s="1" customFormat="1" ht="15" customHeight="1">
      <c r="B153" s="318"/>
      <c r="C153" s="345" t="s">
        <v>1238</v>
      </c>
      <c r="D153" s="293"/>
      <c r="E153" s="293"/>
      <c r="F153" s="346" t="s">
        <v>882</v>
      </c>
      <c r="G153" s="293"/>
      <c r="H153" s="345" t="s">
        <v>1350</v>
      </c>
      <c r="I153" s="345" t="s">
        <v>1291</v>
      </c>
      <c r="J153" s="345" t="s">
        <v>1340</v>
      </c>
      <c r="K153" s="341"/>
    </row>
    <row r="154" s="1" customFormat="1" ht="15" customHeight="1">
      <c r="B154" s="318"/>
      <c r="C154" s="345" t="s">
        <v>1294</v>
      </c>
      <c r="D154" s="293"/>
      <c r="E154" s="293"/>
      <c r="F154" s="346" t="s">
        <v>1295</v>
      </c>
      <c r="G154" s="293"/>
      <c r="H154" s="345" t="s">
        <v>1329</v>
      </c>
      <c r="I154" s="345" t="s">
        <v>1291</v>
      </c>
      <c r="J154" s="345">
        <v>50</v>
      </c>
      <c r="K154" s="341"/>
    </row>
    <row r="155" s="1" customFormat="1" ht="15" customHeight="1">
      <c r="B155" s="318"/>
      <c r="C155" s="345" t="s">
        <v>1297</v>
      </c>
      <c r="D155" s="293"/>
      <c r="E155" s="293"/>
      <c r="F155" s="346" t="s">
        <v>882</v>
      </c>
      <c r="G155" s="293"/>
      <c r="H155" s="345" t="s">
        <v>1329</v>
      </c>
      <c r="I155" s="345" t="s">
        <v>1299</v>
      </c>
      <c r="J155" s="345"/>
      <c r="K155" s="341"/>
    </row>
    <row r="156" s="1" customFormat="1" ht="15" customHeight="1">
      <c r="B156" s="318"/>
      <c r="C156" s="345" t="s">
        <v>1308</v>
      </c>
      <c r="D156" s="293"/>
      <c r="E156" s="293"/>
      <c r="F156" s="346" t="s">
        <v>1295</v>
      </c>
      <c r="G156" s="293"/>
      <c r="H156" s="345" t="s">
        <v>1329</v>
      </c>
      <c r="I156" s="345" t="s">
        <v>1291</v>
      </c>
      <c r="J156" s="345">
        <v>50</v>
      </c>
      <c r="K156" s="341"/>
    </row>
    <row r="157" s="1" customFormat="1" ht="15" customHeight="1">
      <c r="B157" s="318"/>
      <c r="C157" s="345" t="s">
        <v>1316</v>
      </c>
      <c r="D157" s="293"/>
      <c r="E157" s="293"/>
      <c r="F157" s="346" t="s">
        <v>1295</v>
      </c>
      <c r="G157" s="293"/>
      <c r="H157" s="345" t="s">
        <v>1329</v>
      </c>
      <c r="I157" s="345" t="s">
        <v>1291</v>
      </c>
      <c r="J157" s="345">
        <v>50</v>
      </c>
      <c r="K157" s="341"/>
    </row>
    <row r="158" s="1" customFormat="1" ht="15" customHeight="1">
      <c r="B158" s="318"/>
      <c r="C158" s="345" t="s">
        <v>1314</v>
      </c>
      <c r="D158" s="293"/>
      <c r="E158" s="293"/>
      <c r="F158" s="346" t="s">
        <v>1295</v>
      </c>
      <c r="G158" s="293"/>
      <c r="H158" s="345" t="s">
        <v>1329</v>
      </c>
      <c r="I158" s="345" t="s">
        <v>1291</v>
      </c>
      <c r="J158" s="345">
        <v>50</v>
      </c>
      <c r="K158" s="341"/>
    </row>
    <row r="159" s="1" customFormat="1" ht="15" customHeight="1">
      <c r="B159" s="318"/>
      <c r="C159" s="345" t="s">
        <v>106</v>
      </c>
      <c r="D159" s="293"/>
      <c r="E159" s="293"/>
      <c r="F159" s="346" t="s">
        <v>882</v>
      </c>
      <c r="G159" s="293"/>
      <c r="H159" s="345" t="s">
        <v>1351</v>
      </c>
      <c r="I159" s="345" t="s">
        <v>1291</v>
      </c>
      <c r="J159" s="345" t="s">
        <v>1352</v>
      </c>
      <c r="K159" s="341"/>
    </row>
    <row r="160" s="1" customFormat="1" ht="15" customHeight="1">
      <c r="B160" s="318"/>
      <c r="C160" s="345" t="s">
        <v>1353</v>
      </c>
      <c r="D160" s="293"/>
      <c r="E160" s="293"/>
      <c r="F160" s="346" t="s">
        <v>882</v>
      </c>
      <c r="G160" s="293"/>
      <c r="H160" s="345" t="s">
        <v>1354</v>
      </c>
      <c r="I160" s="345" t="s">
        <v>1324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1355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1284</v>
      </c>
      <c r="D166" s="308"/>
      <c r="E166" s="308"/>
      <c r="F166" s="308" t="s">
        <v>1285</v>
      </c>
      <c r="G166" s="350"/>
      <c r="H166" s="351" t="s">
        <v>58</v>
      </c>
      <c r="I166" s="351" t="s">
        <v>61</v>
      </c>
      <c r="J166" s="308" t="s">
        <v>1286</v>
      </c>
      <c r="K166" s="285"/>
    </row>
    <row r="167" s="1" customFormat="1" ht="17.25" customHeight="1">
      <c r="B167" s="286"/>
      <c r="C167" s="310" t="s">
        <v>1287</v>
      </c>
      <c r="D167" s="310"/>
      <c r="E167" s="310"/>
      <c r="F167" s="311" t="s">
        <v>1288</v>
      </c>
      <c r="G167" s="352"/>
      <c r="H167" s="353"/>
      <c r="I167" s="353"/>
      <c r="J167" s="310" t="s">
        <v>1289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1292</v>
      </c>
      <c r="D169" s="293"/>
      <c r="E169" s="293"/>
      <c r="F169" s="316" t="s">
        <v>882</v>
      </c>
      <c r="G169" s="293"/>
      <c r="H169" s="293" t="s">
        <v>1329</v>
      </c>
      <c r="I169" s="293" t="s">
        <v>1291</v>
      </c>
      <c r="J169" s="293">
        <v>120</v>
      </c>
      <c r="K169" s="341"/>
    </row>
    <row r="170" s="1" customFormat="1" ht="15" customHeight="1">
      <c r="B170" s="318"/>
      <c r="C170" s="293" t="s">
        <v>1338</v>
      </c>
      <c r="D170" s="293"/>
      <c r="E170" s="293"/>
      <c r="F170" s="316" t="s">
        <v>882</v>
      </c>
      <c r="G170" s="293"/>
      <c r="H170" s="293" t="s">
        <v>1339</v>
      </c>
      <c r="I170" s="293" t="s">
        <v>1291</v>
      </c>
      <c r="J170" s="293" t="s">
        <v>1340</v>
      </c>
      <c r="K170" s="341"/>
    </row>
    <row r="171" s="1" customFormat="1" ht="15" customHeight="1">
      <c r="B171" s="318"/>
      <c r="C171" s="293" t="s">
        <v>1238</v>
      </c>
      <c r="D171" s="293"/>
      <c r="E171" s="293"/>
      <c r="F171" s="316" t="s">
        <v>882</v>
      </c>
      <c r="G171" s="293"/>
      <c r="H171" s="293" t="s">
        <v>1356</v>
      </c>
      <c r="I171" s="293" t="s">
        <v>1291</v>
      </c>
      <c r="J171" s="293" t="s">
        <v>1340</v>
      </c>
      <c r="K171" s="341"/>
    </row>
    <row r="172" s="1" customFormat="1" ht="15" customHeight="1">
      <c r="B172" s="318"/>
      <c r="C172" s="293" t="s">
        <v>1294</v>
      </c>
      <c r="D172" s="293"/>
      <c r="E172" s="293"/>
      <c r="F172" s="316" t="s">
        <v>1295</v>
      </c>
      <c r="G172" s="293"/>
      <c r="H172" s="293" t="s">
        <v>1356</v>
      </c>
      <c r="I172" s="293" t="s">
        <v>1291</v>
      </c>
      <c r="J172" s="293">
        <v>50</v>
      </c>
      <c r="K172" s="341"/>
    </row>
    <row r="173" s="1" customFormat="1" ht="15" customHeight="1">
      <c r="B173" s="318"/>
      <c r="C173" s="293" t="s">
        <v>1297</v>
      </c>
      <c r="D173" s="293"/>
      <c r="E173" s="293"/>
      <c r="F173" s="316" t="s">
        <v>882</v>
      </c>
      <c r="G173" s="293"/>
      <c r="H173" s="293" t="s">
        <v>1356</v>
      </c>
      <c r="I173" s="293" t="s">
        <v>1299</v>
      </c>
      <c r="J173" s="293"/>
      <c r="K173" s="341"/>
    </row>
    <row r="174" s="1" customFormat="1" ht="15" customHeight="1">
      <c r="B174" s="318"/>
      <c r="C174" s="293" t="s">
        <v>1308</v>
      </c>
      <c r="D174" s="293"/>
      <c r="E174" s="293"/>
      <c r="F174" s="316" t="s">
        <v>1295</v>
      </c>
      <c r="G174" s="293"/>
      <c r="H174" s="293" t="s">
        <v>1356</v>
      </c>
      <c r="I174" s="293" t="s">
        <v>1291</v>
      </c>
      <c r="J174" s="293">
        <v>50</v>
      </c>
      <c r="K174" s="341"/>
    </row>
    <row r="175" s="1" customFormat="1" ht="15" customHeight="1">
      <c r="B175" s="318"/>
      <c r="C175" s="293" t="s">
        <v>1316</v>
      </c>
      <c r="D175" s="293"/>
      <c r="E175" s="293"/>
      <c r="F175" s="316" t="s">
        <v>1295</v>
      </c>
      <c r="G175" s="293"/>
      <c r="H175" s="293" t="s">
        <v>1356</v>
      </c>
      <c r="I175" s="293" t="s">
        <v>1291</v>
      </c>
      <c r="J175" s="293">
        <v>50</v>
      </c>
      <c r="K175" s="341"/>
    </row>
    <row r="176" s="1" customFormat="1" ht="15" customHeight="1">
      <c r="B176" s="318"/>
      <c r="C176" s="293" t="s">
        <v>1314</v>
      </c>
      <c r="D176" s="293"/>
      <c r="E176" s="293"/>
      <c r="F176" s="316" t="s">
        <v>1295</v>
      </c>
      <c r="G176" s="293"/>
      <c r="H176" s="293" t="s">
        <v>1356</v>
      </c>
      <c r="I176" s="293" t="s">
        <v>1291</v>
      </c>
      <c r="J176" s="293">
        <v>50</v>
      </c>
      <c r="K176" s="341"/>
    </row>
    <row r="177" s="1" customFormat="1" ht="15" customHeight="1">
      <c r="B177" s="318"/>
      <c r="C177" s="293" t="s">
        <v>126</v>
      </c>
      <c r="D177" s="293"/>
      <c r="E177" s="293"/>
      <c r="F177" s="316" t="s">
        <v>882</v>
      </c>
      <c r="G177" s="293"/>
      <c r="H177" s="293" t="s">
        <v>1357</v>
      </c>
      <c r="I177" s="293" t="s">
        <v>1358</v>
      </c>
      <c r="J177" s="293"/>
      <c r="K177" s="341"/>
    </row>
    <row r="178" s="1" customFormat="1" ht="15" customHeight="1">
      <c r="B178" s="318"/>
      <c r="C178" s="293" t="s">
        <v>61</v>
      </c>
      <c r="D178" s="293"/>
      <c r="E178" s="293"/>
      <c r="F178" s="316" t="s">
        <v>882</v>
      </c>
      <c r="G178" s="293"/>
      <c r="H178" s="293" t="s">
        <v>1359</v>
      </c>
      <c r="I178" s="293" t="s">
        <v>1360</v>
      </c>
      <c r="J178" s="293">
        <v>1</v>
      </c>
      <c r="K178" s="341"/>
    </row>
    <row r="179" s="1" customFormat="1" ht="15" customHeight="1">
      <c r="B179" s="318"/>
      <c r="C179" s="293" t="s">
        <v>57</v>
      </c>
      <c r="D179" s="293"/>
      <c r="E179" s="293"/>
      <c r="F179" s="316" t="s">
        <v>882</v>
      </c>
      <c r="G179" s="293"/>
      <c r="H179" s="293" t="s">
        <v>1361</v>
      </c>
      <c r="I179" s="293" t="s">
        <v>1291</v>
      </c>
      <c r="J179" s="293">
        <v>20</v>
      </c>
      <c r="K179" s="341"/>
    </row>
    <row r="180" s="1" customFormat="1" ht="15" customHeight="1">
      <c r="B180" s="318"/>
      <c r="C180" s="293" t="s">
        <v>58</v>
      </c>
      <c r="D180" s="293"/>
      <c r="E180" s="293"/>
      <c r="F180" s="316" t="s">
        <v>882</v>
      </c>
      <c r="G180" s="293"/>
      <c r="H180" s="293" t="s">
        <v>1362</v>
      </c>
      <c r="I180" s="293" t="s">
        <v>1291</v>
      </c>
      <c r="J180" s="293">
        <v>255</v>
      </c>
      <c r="K180" s="341"/>
    </row>
    <row r="181" s="1" customFormat="1" ht="15" customHeight="1">
      <c r="B181" s="318"/>
      <c r="C181" s="293" t="s">
        <v>127</v>
      </c>
      <c r="D181" s="293"/>
      <c r="E181" s="293"/>
      <c r="F181" s="316" t="s">
        <v>882</v>
      </c>
      <c r="G181" s="293"/>
      <c r="H181" s="293" t="s">
        <v>1254</v>
      </c>
      <c r="I181" s="293" t="s">
        <v>1291</v>
      </c>
      <c r="J181" s="293">
        <v>10</v>
      </c>
      <c r="K181" s="341"/>
    </row>
    <row r="182" s="1" customFormat="1" ht="15" customHeight="1">
      <c r="B182" s="318"/>
      <c r="C182" s="293" t="s">
        <v>128</v>
      </c>
      <c r="D182" s="293"/>
      <c r="E182" s="293"/>
      <c r="F182" s="316" t="s">
        <v>882</v>
      </c>
      <c r="G182" s="293"/>
      <c r="H182" s="293" t="s">
        <v>1363</v>
      </c>
      <c r="I182" s="293" t="s">
        <v>1324</v>
      </c>
      <c r="J182" s="293"/>
      <c r="K182" s="341"/>
    </row>
    <row r="183" s="1" customFormat="1" ht="15" customHeight="1">
      <c r="B183" s="318"/>
      <c r="C183" s="293" t="s">
        <v>1364</v>
      </c>
      <c r="D183" s="293"/>
      <c r="E183" s="293"/>
      <c r="F183" s="316" t="s">
        <v>882</v>
      </c>
      <c r="G183" s="293"/>
      <c r="H183" s="293" t="s">
        <v>1365</v>
      </c>
      <c r="I183" s="293" t="s">
        <v>1324</v>
      </c>
      <c r="J183" s="293"/>
      <c r="K183" s="341"/>
    </row>
    <row r="184" s="1" customFormat="1" ht="15" customHeight="1">
      <c r="B184" s="318"/>
      <c r="C184" s="293" t="s">
        <v>1353</v>
      </c>
      <c r="D184" s="293"/>
      <c r="E184" s="293"/>
      <c r="F184" s="316" t="s">
        <v>882</v>
      </c>
      <c r="G184" s="293"/>
      <c r="H184" s="293" t="s">
        <v>1366</v>
      </c>
      <c r="I184" s="293" t="s">
        <v>1324</v>
      </c>
      <c r="J184" s="293"/>
      <c r="K184" s="341"/>
    </row>
    <row r="185" s="1" customFormat="1" ht="15" customHeight="1">
      <c r="B185" s="318"/>
      <c r="C185" s="293" t="s">
        <v>130</v>
      </c>
      <c r="D185" s="293"/>
      <c r="E185" s="293"/>
      <c r="F185" s="316" t="s">
        <v>1295</v>
      </c>
      <c r="G185" s="293"/>
      <c r="H185" s="293" t="s">
        <v>1367</v>
      </c>
      <c r="I185" s="293" t="s">
        <v>1291</v>
      </c>
      <c r="J185" s="293">
        <v>50</v>
      </c>
      <c r="K185" s="341"/>
    </row>
    <row r="186" s="1" customFormat="1" ht="15" customHeight="1">
      <c r="B186" s="318"/>
      <c r="C186" s="293" t="s">
        <v>1368</v>
      </c>
      <c r="D186" s="293"/>
      <c r="E186" s="293"/>
      <c r="F186" s="316" t="s">
        <v>1295</v>
      </c>
      <c r="G186" s="293"/>
      <c r="H186" s="293" t="s">
        <v>1369</v>
      </c>
      <c r="I186" s="293" t="s">
        <v>1370</v>
      </c>
      <c r="J186" s="293"/>
      <c r="K186" s="341"/>
    </row>
    <row r="187" s="1" customFormat="1" ht="15" customHeight="1">
      <c r="B187" s="318"/>
      <c r="C187" s="293" t="s">
        <v>1371</v>
      </c>
      <c r="D187" s="293"/>
      <c r="E187" s="293"/>
      <c r="F187" s="316" t="s">
        <v>1295</v>
      </c>
      <c r="G187" s="293"/>
      <c r="H187" s="293" t="s">
        <v>1372</v>
      </c>
      <c r="I187" s="293" t="s">
        <v>1370</v>
      </c>
      <c r="J187" s="293"/>
      <c r="K187" s="341"/>
    </row>
    <row r="188" s="1" customFormat="1" ht="15" customHeight="1">
      <c r="B188" s="318"/>
      <c r="C188" s="293" t="s">
        <v>1373</v>
      </c>
      <c r="D188" s="293"/>
      <c r="E188" s="293"/>
      <c r="F188" s="316" t="s">
        <v>1295</v>
      </c>
      <c r="G188" s="293"/>
      <c r="H188" s="293" t="s">
        <v>1374</v>
      </c>
      <c r="I188" s="293" t="s">
        <v>1370</v>
      </c>
      <c r="J188" s="293"/>
      <c r="K188" s="341"/>
    </row>
    <row r="189" s="1" customFormat="1" ht="15" customHeight="1">
      <c r="B189" s="318"/>
      <c r="C189" s="354" t="s">
        <v>1375</v>
      </c>
      <c r="D189" s="293"/>
      <c r="E189" s="293"/>
      <c r="F189" s="316" t="s">
        <v>1295</v>
      </c>
      <c r="G189" s="293"/>
      <c r="H189" s="293" t="s">
        <v>1376</v>
      </c>
      <c r="I189" s="293" t="s">
        <v>1377</v>
      </c>
      <c r="J189" s="355" t="s">
        <v>1378</v>
      </c>
      <c r="K189" s="341"/>
    </row>
    <row r="190" s="17" customFormat="1" ht="15" customHeight="1">
      <c r="B190" s="356"/>
      <c r="C190" s="357" t="s">
        <v>1379</v>
      </c>
      <c r="D190" s="358"/>
      <c r="E190" s="358"/>
      <c r="F190" s="359" t="s">
        <v>1295</v>
      </c>
      <c r="G190" s="358"/>
      <c r="H190" s="358" t="s">
        <v>1380</v>
      </c>
      <c r="I190" s="358" t="s">
        <v>1377</v>
      </c>
      <c r="J190" s="360" t="s">
        <v>1378</v>
      </c>
      <c r="K190" s="361"/>
    </row>
    <row r="191" s="1" customFormat="1" ht="15" customHeight="1">
      <c r="B191" s="318"/>
      <c r="C191" s="354" t="s">
        <v>46</v>
      </c>
      <c r="D191" s="293"/>
      <c r="E191" s="293"/>
      <c r="F191" s="316" t="s">
        <v>882</v>
      </c>
      <c r="G191" s="293"/>
      <c r="H191" s="290" t="s">
        <v>1381</v>
      </c>
      <c r="I191" s="293" t="s">
        <v>1382</v>
      </c>
      <c r="J191" s="293"/>
      <c r="K191" s="341"/>
    </row>
    <row r="192" s="1" customFormat="1" ht="15" customHeight="1">
      <c r="B192" s="318"/>
      <c r="C192" s="354" t="s">
        <v>1383</v>
      </c>
      <c r="D192" s="293"/>
      <c r="E192" s="293"/>
      <c r="F192" s="316" t="s">
        <v>882</v>
      </c>
      <c r="G192" s="293"/>
      <c r="H192" s="293" t="s">
        <v>1384</v>
      </c>
      <c r="I192" s="293" t="s">
        <v>1324</v>
      </c>
      <c r="J192" s="293"/>
      <c r="K192" s="341"/>
    </row>
    <row r="193" s="1" customFormat="1" ht="15" customHeight="1">
      <c r="B193" s="318"/>
      <c r="C193" s="354" t="s">
        <v>1385</v>
      </c>
      <c r="D193" s="293"/>
      <c r="E193" s="293"/>
      <c r="F193" s="316" t="s">
        <v>882</v>
      </c>
      <c r="G193" s="293"/>
      <c r="H193" s="293" t="s">
        <v>1386</v>
      </c>
      <c r="I193" s="293" t="s">
        <v>1324</v>
      </c>
      <c r="J193" s="293"/>
      <c r="K193" s="341"/>
    </row>
    <row r="194" s="1" customFormat="1" ht="15" customHeight="1">
      <c r="B194" s="318"/>
      <c r="C194" s="354" t="s">
        <v>1387</v>
      </c>
      <c r="D194" s="293"/>
      <c r="E194" s="293"/>
      <c r="F194" s="316" t="s">
        <v>1295</v>
      </c>
      <c r="G194" s="293"/>
      <c r="H194" s="293" t="s">
        <v>1388</v>
      </c>
      <c r="I194" s="293" t="s">
        <v>1324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1389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1390</v>
      </c>
      <c r="D201" s="363"/>
      <c r="E201" s="363"/>
      <c r="F201" s="363" t="s">
        <v>1391</v>
      </c>
      <c r="G201" s="364"/>
      <c r="H201" s="363" t="s">
        <v>1392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1382</v>
      </c>
      <c r="D203" s="293"/>
      <c r="E203" s="293"/>
      <c r="F203" s="316" t="s">
        <v>47</v>
      </c>
      <c r="G203" s="293"/>
      <c r="H203" s="293" t="s">
        <v>1393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48</v>
      </c>
      <c r="G204" s="293"/>
      <c r="H204" s="293" t="s">
        <v>1394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51</v>
      </c>
      <c r="G205" s="293"/>
      <c r="H205" s="293" t="s">
        <v>1395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49</v>
      </c>
      <c r="G206" s="293"/>
      <c r="H206" s="293" t="s">
        <v>1396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50</v>
      </c>
      <c r="G207" s="293"/>
      <c r="H207" s="293" t="s">
        <v>1397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1336</v>
      </c>
      <c r="D209" s="293"/>
      <c r="E209" s="293"/>
      <c r="F209" s="316" t="s">
        <v>83</v>
      </c>
      <c r="G209" s="293"/>
      <c r="H209" s="293" t="s">
        <v>1398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1234</v>
      </c>
      <c r="G210" s="293"/>
      <c r="H210" s="293" t="s">
        <v>1235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1232</v>
      </c>
      <c r="G211" s="293"/>
      <c r="H211" s="293" t="s">
        <v>1399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99</v>
      </c>
      <c r="G212" s="354"/>
      <c r="H212" s="345" t="s">
        <v>100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1236</v>
      </c>
      <c r="G213" s="354"/>
      <c r="H213" s="345" t="s">
        <v>1400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1360</v>
      </c>
      <c r="D215" s="293"/>
      <c r="E215" s="293"/>
      <c r="F215" s="316">
        <v>1</v>
      </c>
      <c r="G215" s="354"/>
      <c r="H215" s="345" t="s">
        <v>1401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1402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1403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1404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Sedláčková Dagmar</dc:creator>
  <cp:lastModifiedBy>Sedláčková Dagmar</cp:lastModifiedBy>
  <dcterms:created xsi:type="dcterms:W3CDTF">2024-08-22T12:40:24Z</dcterms:created>
  <dcterms:modified xsi:type="dcterms:W3CDTF">2024-08-22T12:40:31Z</dcterms:modified>
</cp:coreProperties>
</file>