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orenc\Desktop\"/>
    </mc:Choice>
  </mc:AlternateContent>
  <bookViews>
    <workbookView xWindow="0" yWindow="0" windowWidth="0" windowHeight="0"/>
  </bookViews>
  <sheets>
    <sheet name="Rekapitulace stavby" sheetId="1" r:id="rId1"/>
    <sheet name="01 - Elektroinstal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Elektroinstalace'!$C$125:$K$294</definedName>
    <definedName name="_xlnm.Print_Area" localSheetId="1">'01 - Elektroinstalace'!$C$82:$J$107,'01 - Elektroinstalace'!$C$113:$J$294</definedName>
    <definedName name="_xlnm.Print_Titles" localSheetId="1">'01 - Elektroinstalace'!$125:$125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89"/>
  <c r="E7"/>
  <c r="E85"/>
  <c i="1" r="L90"/>
  <c r="AM90"/>
  <c r="AM89"/>
  <c r="L89"/>
  <c r="AM87"/>
  <c r="L87"/>
  <c r="L85"/>
  <c r="L84"/>
  <c i="2" r="BK228"/>
  <c r="J188"/>
  <c r="BK175"/>
  <c r="J157"/>
  <c r="J293"/>
  <c r="BK281"/>
  <c r="BK268"/>
  <c r="BK241"/>
  <c r="BK214"/>
  <c r="J187"/>
  <c r="J174"/>
  <c r="BK286"/>
  <c r="BK226"/>
  <c r="BK200"/>
  <c r="J178"/>
  <c r="BK149"/>
  <c r="BK293"/>
  <c r="BK266"/>
  <c r="J243"/>
  <c r="BK219"/>
  <c r="J197"/>
  <c r="J165"/>
  <c r="J139"/>
  <c r="J244"/>
  <c r="BK220"/>
  <c r="J192"/>
  <c r="BK169"/>
  <c r="J289"/>
  <c r="J278"/>
  <c r="BK262"/>
  <c r="J241"/>
  <c r="J199"/>
  <c r="BK147"/>
  <c r="J246"/>
  <c r="BK221"/>
  <c r="J201"/>
  <c r="BK167"/>
  <c r="J150"/>
  <c r="J132"/>
  <c r="J221"/>
  <c r="BK186"/>
  <c r="BK157"/>
  <c r="BK278"/>
  <c r="J265"/>
  <c r="J256"/>
  <c r="BK239"/>
  <c r="BK212"/>
  <c r="BK198"/>
  <c r="BK184"/>
  <c r="BK164"/>
  <c r="BK146"/>
  <c r="J286"/>
  <c r="BK272"/>
  <c r="J254"/>
  <c r="BK231"/>
  <c r="BK199"/>
  <c r="BK181"/>
  <c r="J172"/>
  <c r="J145"/>
  <c r="J137"/>
  <c r="BK290"/>
  <c r="J272"/>
  <c r="BK255"/>
  <c r="J228"/>
  <c r="BK208"/>
  <c r="BK183"/>
  <c r="J159"/>
  <c r="J129"/>
  <c r="BK263"/>
  <c r="J245"/>
  <c r="BK224"/>
  <c r="J212"/>
  <c r="J180"/>
  <c r="BK257"/>
  <c r="J242"/>
  <c r="J203"/>
  <c r="BK178"/>
  <c r="J166"/>
  <c r="BK287"/>
  <c r="BK274"/>
  <c r="BK260"/>
  <c r="BK225"/>
  <c r="J161"/>
  <c r="J135"/>
  <c r="BK215"/>
  <c r="BK189"/>
  <c r="BK155"/>
  <c r="BK141"/>
  <c r="J223"/>
  <c r="BK202"/>
  <c r="BK180"/>
  <c r="J147"/>
  <c r="BK282"/>
  <c r="BK259"/>
  <c r="BK229"/>
  <c r="J191"/>
  <c r="BK168"/>
  <c r="J290"/>
  <c r="BK277"/>
  <c r="BK253"/>
  <c r="J196"/>
  <c r="J173"/>
  <c r="J251"/>
  <c r="BK194"/>
  <c r="J177"/>
  <c r="BK275"/>
  <c r="J247"/>
  <c r="J214"/>
  <c r="BK137"/>
  <c r="J248"/>
  <c r="J230"/>
  <c r="J195"/>
  <c r="J175"/>
  <c r="BK132"/>
  <c r="J283"/>
  <c r="BK273"/>
  <c r="J259"/>
  <c r="J211"/>
  <c r="BK182"/>
  <c r="BK245"/>
  <c r="J217"/>
  <c r="BK204"/>
  <c r="BK172"/>
  <c r="BK152"/>
  <c r="BK133"/>
  <c r="J226"/>
  <c r="BK207"/>
  <c r="J193"/>
  <c r="BK160"/>
  <c r="J138"/>
  <c r="J292"/>
  <c r="J277"/>
  <c r="J249"/>
  <c r="BK236"/>
  <c r="J216"/>
  <c r="J185"/>
  <c r="BK165"/>
  <c r="J131"/>
  <c r="J285"/>
  <c r="J260"/>
  <c r="J235"/>
  <c r="J205"/>
  <c r="J183"/>
  <c r="J168"/>
  <c r="J271"/>
  <c r="J237"/>
  <c r="J209"/>
  <c r="BK188"/>
  <c r="J164"/>
  <c r="BK131"/>
  <c r="J255"/>
  <c r="BK240"/>
  <c r="J220"/>
  <c r="BK195"/>
  <c r="BK156"/>
  <c r="BK252"/>
  <c r="BK235"/>
  <c r="BK196"/>
  <c r="BK176"/>
  <c r="J167"/>
  <c r="BK279"/>
  <c r="BK271"/>
  <c r="BK249"/>
  <c r="BK203"/>
  <c r="BK150"/>
  <c r="BK256"/>
  <c r="J239"/>
  <c r="BK210"/>
  <c r="J170"/>
  <c r="J153"/>
  <c r="J134"/>
  <c r="J227"/>
  <c r="BK211"/>
  <c r="J189"/>
  <c r="BK153"/>
  <c r="BK289"/>
  <c r="J267"/>
  <c r="BK247"/>
  <c r="J233"/>
  <c r="J206"/>
  <c r="BK187"/>
  <c r="J169"/>
  <c r="BK158"/>
  <c i="1" r="AS94"/>
  <c i="2" r="J274"/>
  <c r="BK261"/>
  <c r="BK251"/>
  <c r="BK217"/>
  <c r="BK192"/>
  <c r="J179"/>
  <c r="J154"/>
  <c r="J152"/>
  <c r="BK142"/>
  <c r="BK294"/>
  <c r="J281"/>
  <c r="J257"/>
  <c r="J224"/>
  <c r="J184"/>
  <c r="BK151"/>
  <c r="BK258"/>
  <c r="BK237"/>
  <c r="J218"/>
  <c r="BK193"/>
  <c r="BK154"/>
  <c r="J253"/>
  <c r="BK243"/>
  <c r="J215"/>
  <c r="BK185"/>
  <c r="BK135"/>
  <c r="J280"/>
  <c r="BK267"/>
  <c r="J252"/>
  <c r="BK222"/>
  <c r="J149"/>
  <c r="BK248"/>
  <c r="BK213"/>
  <c r="J176"/>
  <c r="J160"/>
  <c r="BK145"/>
  <c r="BK276"/>
  <c r="BK218"/>
  <c r="J198"/>
  <c r="J158"/>
  <c r="J287"/>
  <c r="J263"/>
  <c r="BK242"/>
  <c r="J231"/>
  <c r="BK190"/>
  <c r="BK174"/>
  <c r="BK161"/>
  <c r="BK138"/>
  <c r="J288"/>
  <c r="J275"/>
  <c r="J266"/>
  <c r="BK246"/>
  <c r="J219"/>
  <c r="J194"/>
  <c r="J162"/>
  <c r="J146"/>
  <c r="BK139"/>
  <c r="BK292"/>
  <c r="J279"/>
  <c r="J240"/>
  <c r="J210"/>
  <c r="BK191"/>
  <c r="J182"/>
  <c r="BK140"/>
  <c r="J282"/>
  <c r="BK265"/>
  <c r="BK233"/>
  <c r="J200"/>
  <c r="BK177"/>
  <c r="J151"/>
  <c r="J250"/>
  <c r="BK238"/>
  <c r="BK197"/>
  <c r="J171"/>
  <c r="J141"/>
  <c r="J276"/>
  <c r="J261"/>
  <c r="J238"/>
  <c r="BK170"/>
  <c r="BK223"/>
  <c r="J208"/>
  <c r="BK171"/>
  <c r="J156"/>
  <c r="J130"/>
  <c r="J225"/>
  <c r="BK206"/>
  <c r="J181"/>
  <c r="J155"/>
  <c r="BK129"/>
  <c r="BK283"/>
  <c r="BK264"/>
  <c r="BK244"/>
  <c r="BK234"/>
  <c r="BK205"/>
  <c r="J186"/>
  <c r="J163"/>
  <c r="J294"/>
  <c r="BK280"/>
  <c r="J273"/>
  <c r="BK250"/>
  <c r="BK209"/>
  <c r="BK166"/>
  <c r="BK148"/>
  <c r="J140"/>
  <c r="BK134"/>
  <c r="BK288"/>
  <c r="J262"/>
  <c r="BK227"/>
  <c r="J204"/>
  <c r="BK179"/>
  <c r="J142"/>
  <c r="J268"/>
  <c r="BK254"/>
  <c r="J234"/>
  <c r="BK216"/>
  <c r="BK162"/>
  <c r="BK130"/>
  <c r="J222"/>
  <c r="J190"/>
  <c r="BK159"/>
  <c r="BK285"/>
  <c r="J264"/>
  <c r="J229"/>
  <c r="J202"/>
  <c r="J258"/>
  <c r="J236"/>
  <c r="J207"/>
  <c r="BK163"/>
  <c r="J148"/>
  <c r="BK230"/>
  <c r="J213"/>
  <c r="BK201"/>
  <c r="BK173"/>
  <c r="J133"/>
  <c l="1" r="T144"/>
  <c r="T143"/>
  <c r="T232"/>
  <c r="T284"/>
  <c r="P128"/>
  <c r="P127"/>
  <c r="P136"/>
  <c r="P232"/>
  <c r="P144"/>
  <c r="P143"/>
  <c r="R270"/>
  <c r="R284"/>
  <c r="BK291"/>
  <c r="J291"/>
  <c r="J106"/>
  <c r="R128"/>
  <c r="R136"/>
  <c r="T136"/>
  <c r="T270"/>
  <c r="P291"/>
  <c r="T128"/>
  <c r="T127"/>
  <c r="R232"/>
  <c r="R144"/>
  <c r="R143"/>
  <c r="P270"/>
  <c r="P269"/>
  <c r="P284"/>
  <c r="R291"/>
  <c r="BK128"/>
  <c r="J128"/>
  <c r="J98"/>
  <c r="BK136"/>
  <c r="J136"/>
  <c r="J99"/>
  <c r="BK232"/>
  <c r="J232"/>
  <c r="J102"/>
  <c r="BK270"/>
  <c r="J270"/>
  <c r="J104"/>
  <c r="BK284"/>
  <c r="J284"/>
  <c r="J105"/>
  <c r="T291"/>
  <c r="BK144"/>
  <c r="J144"/>
  <c r="J101"/>
  <c r="E116"/>
  <c r="BE145"/>
  <c r="BE150"/>
  <c r="BE151"/>
  <c r="BE152"/>
  <c r="BE162"/>
  <c r="BE163"/>
  <c r="BE167"/>
  <c r="BE168"/>
  <c r="BE169"/>
  <c r="BE176"/>
  <c r="BE177"/>
  <c r="BE195"/>
  <c r="BE227"/>
  <c r="BE272"/>
  <c r="BE135"/>
  <c r="BE161"/>
  <c r="BE178"/>
  <c r="BE181"/>
  <c r="BE194"/>
  <c r="BE196"/>
  <c r="BE197"/>
  <c r="BE214"/>
  <c r="BE218"/>
  <c r="BE233"/>
  <c r="BE234"/>
  <c r="BE244"/>
  <c r="BE251"/>
  <c r="BE252"/>
  <c r="BE253"/>
  <c r="BE255"/>
  <c r="BE260"/>
  <c r="J120"/>
  <c r="BE130"/>
  <c r="BE131"/>
  <c r="BE142"/>
  <c r="BE156"/>
  <c r="BE171"/>
  <c r="BE175"/>
  <c r="BE183"/>
  <c r="BE184"/>
  <c r="BE187"/>
  <c r="BE193"/>
  <c r="BE206"/>
  <c r="BE223"/>
  <c r="BE245"/>
  <c r="BE246"/>
  <c r="BE247"/>
  <c r="BE248"/>
  <c r="BE256"/>
  <c r="BE263"/>
  <c r="BE268"/>
  <c r="BE274"/>
  <c r="BE277"/>
  <c r="BE281"/>
  <c r="BE288"/>
  <c r="BE133"/>
  <c r="BE134"/>
  <c r="BE137"/>
  <c r="BE138"/>
  <c r="BE146"/>
  <c r="BE157"/>
  <c r="BE158"/>
  <c r="BE164"/>
  <c r="BE182"/>
  <c r="BE186"/>
  <c r="BE201"/>
  <c r="BE207"/>
  <c r="BE212"/>
  <c r="BE216"/>
  <c r="BE225"/>
  <c r="BE226"/>
  <c r="BE236"/>
  <c r="BE240"/>
  <c r="BE241"/>
  <c r="BE149"/>
  <c r="BE172"/>
  <c r="BE174"/>
  <c r="BE185"/>
  <c r="BE188"/>
  <c r="BE190"/>
  <c r="BE191"/>
  <c r="BE204"/>
  <c r="BE205"/>
  <c r="BE210"/>
  <c r="BE222"/>
  <c r="BE229"/>
  <c r="BE231"/>
  <c r="BE242"/>
  <c r="BE262"/>
  <c r="BE264"/>
  <c r="BE267"/>
  <c r="BE280"/>
  <c r="BE283"/>
  <c r="BE286"/>
  <c r="BE289"/>
  <c r="F92"/>
  <c r="BE139"/>
  <c r="BE147"/>
  <c r="BE148"/>
  <c r="BE153"/>
  <c r="BE154"/>
  <c r="BE155"/>
  <c r="BE165"/>
  <c r="BE166"/>
  <c r="BE170"/>
  <c r="BE173"/>
  <c r="BE192"/>
  <c r="BE215"/>
  <c r="BE219"/>
  <c r="BE220"/>
  <c r="BE221"/>
  <c r="BE230"/>
  <c r="BE239"/>
  <c r="BE250"/>
  <c r="BE258"/>
  <c r="BE259"/>
  <c r="BE261"/>
  <c r="BE266"/>
  <c r="BE273"/>
  <c r="BE278"/>
  <c r="BE285"/>
  <c r="BE132"/>
  <c r="BE159"/>
  <c r="BE179"/>
  <c r="BE189"/>
  <c r="BE198"/>
  <c r="BE202"/>
  <c r="BE203"/>
  <c r="BE211"/>
  <c r="BE213"/>
  <c r="BE228"/>
  <c r="BE249"/>
  <c r="BE257"/>
  <c r="BE265"/>
  <c r="BE271"/>
  <c r="BE282"/>
  <c r="BE287"/>
  <c r="BE292"/>
  <c r="BE293"/>
  <c r="BE294"/>
  <c r="BE129"/>
  <c r="BE140"/>
  <c r="BE141"/>
  <c r="BE160"/>
  <c r="BE180"/>
  <c r="BE199"/>
  <c r="BE200"/>
  <c r="BE208"/>
  <c r="BE209"/>
  <c r="BE217"/>
  <c r="BE224"/>
  <c r="BE235"/>
  <c r="BE237"/>
  <c r="BE238"/>
  <c r="BE243"/>
  <c r="BE254"/>
  <c r="BE275"/>
  <c r="BE276"/>
  <c r="BE279"/>
  <c r="BE290"/>
  <c r="J34"/>
  <c i="1" r="AW95"/>
  <c i="2" r="F34"/>
  <c i="1" r="BA95"/>
  <c r="BA94"/>
  <c r="W30"/>
  <c i="2" r="F35"/>
  <c i="1" r="BB95"/>
  <c r="BB94"/>
  <c r="W31"/>
  <c i="2" r="F37"/>
  <c i="1" r="BD95"/>
  <c r="BD94"/>
  <c r="W33"/>
  <c i="2" r="F36"/>
  <c i="1" r="BC95"/>
  <c r="BC94"/>
  <c r="AY94"/>
  <c i="2" l="1" r="R269"/>
  <c r="T269"/>
  <c r="T126"/>
  <c r="R127"/>
  <c r="R126"/>
  <c r="P126"/>
  <c i="1" r="AU95"/>
  <c i="2" r="BK127"/>
  <c r="BK143"/>
  <c r="J143"/>
  <c r="J100"/>
  <c r="BK269"/>
  <c r="J269"/>
  <c r="J103"/>
  <c i="1" r="W32"/>
  <c r="AX94"/>
  <c i="2" r="F33"/>
  <c i="1" r="AZ95"/>
  <c r="AZ94"/>
  <c r="AV94"/>
  <c r="AK29"/>
  <c r="AU94"/>
  <c i="2" r="J33"/>
  <c i="1" r="AV95"/>
  <c r="AT95"/>
  <c r="AW94"/>
  <c r="AK30"/>
  <c i="2" l="1" r="BK126"/>
  <c r="J126"/>
  <c r="J96"/>
  <c r="J127"/>
  <c r="J97"/>
  <c i="1" r="W29"/>
  <c r="AT94"/>
  <c i="2" l="1" r="J30"/>
  <c i="1" r="AG95"/>
  <c r="AG94"/>
  <c r="AK26"/>
  <c r="AK35"/>
  <c l="1" r="AN94"/>
  <c i="2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<sst xmlns="http://schemas.openxmlformats.org/spreadsheetml/2006/main">
  <si>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</si>
  <si>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</si>
  <si>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</si>
  <si>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</si>
  <si>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</si>
  <si>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{4dd73fd9-a655-4a72-a276-8750a3e9a763}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</si>
  <si>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</si>
  <si>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</si>
  <si>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</si>
  <si>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</si>
  <si>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</si>
  <si>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</si>
  <si>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</si>
  <si>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</si>
  <si>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20241212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</si>
  <si>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</si>
  <si>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</si>
  <si>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elektroinstalace na hlavním sále, přísálí, předsálí, balkonech a podiu Kulturního domu Ústí nad Labem</t>
  </si>
  <si>
    <t>KSO:</t>
  </si>
  <si>
    <t>CC-CZ:</t>
  </si>
  <si>
    <t>Místo:</t>
  </si>
  <si>
    <t xml:space="preserve"> </t>
  </si>
  <si>
    <t>Datum:</t>
  </si>
  <si>
    <t>3. 6. 2024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</si>
  <si>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</si>
  <si>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</si>
  <si>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</si>
  <si>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</si>
  <si>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</si>
  <si>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</si>
  <si>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</si>
  <si>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</si>
  <si>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</si>
  <si>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</si>
  <si>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</si>
  <si>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</si>
  <si>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</si>
  <si>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</si>
  <si>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</si>
  <si>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</si>
  <si>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</si>
  <si>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</si>
  <si>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</si>
  <si>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</si>
  <si>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</si>
  <si>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</si>
  <si>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</si>
  <si>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</si>
  <si>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</si>
  <si>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</si>
  <si>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</si>
  <si>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</si>
  <si>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</si>
  <si>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</si>
  <si>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</si>
  <si>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</si>
  <si>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</si>
  <si>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</si>
  <si>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</si>
  <si>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</si>
  <si>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</si>
  <si>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</si>
  <si>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</si>
  <si>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</si>
  <si>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</si>
  <si>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</si>
  <si>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</si>
  <si>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</si>
  <si>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</si>
  <si>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</si>
  <si>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</si>
  <si>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</si>
  <si>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</si>
  <si>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</si>
  <si>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</si>
  <si>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</si>
  <si>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</si>
  <si>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</si>
  <si>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</si>
  <si>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Elektroinstalace</t>
  </si>
  <si>
    <t>STA</t>
  </si>
  <si>
    <t>1</t>
  </si>
  <si>
    <t>{dbcafc1a-ae99-4a80-9270-067e25661b35}</t>
  </si>
  <si>
    <t>2</t>
  </si>
  <si>
    <t>KRYCÍ LIST SOUPISU PRACÍ</t>
  </si>
  <si>
    <t>Objekt:</t>
  </si>
  <si>
    <t>01 - Elektroinstalace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</si>
  <si>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</si>
  <si>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</si>
  <si>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</si>
  <si>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</si>
  <si>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</si>
  <si>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</si>
  <si>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</si>
  <si>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</si>
  <si>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</si>
  <si>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741 - Elektroinstalace - silnoproud</t>
  </si>
  <si>
    <t xml:space="preserve">      A1 - Svítidla</t>
  </si>
  <si>
    <t>VRN - Vedlejší rozpočtové náklady</t>
  </si>
  <si>
    <t xml:space="preserve">    VRN2 - Příprava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</si>
  <si>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</si>
  <si>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</si>
  <si>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</si>
  <si>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</si>
  <si>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</si>
  <si>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</si>
  <si>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</si>
  <si>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</si>
  <si>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</si>
  <si>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</si>
  <si>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</si>
  <si>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</si>
  <si>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</si>
  <si>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</si>
  <si>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</si>
  <si>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</si>
  <si>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</si>
  <si>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</si>
  <si>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</si>
  <si>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</si>
  <si>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</si>
  <si>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611135101</t>
  </si>
  <si>
    <t>Hrubá výplň rýh maltou jakékoli šířky rýhy ve stropech</t>
  </si>
  <si>
    <t>m2</t>
  </si>
  <si>
    <t>4</t>
  </si>
  <si>
    <t>-641239998</t>
  </si>
  <si>
    <t>611315111</t>
  </si>
  <si>
    <t>Vápenná hladká omítka rýh ve stropech š do 150 mm</t>
  </si>
  <si>
    <t>1209502036</t>
  </si>
  <si>
    <t>3</t>
  </si>
  <si>
    <t>612135101</t>
  </si>
  <si>
    <t>Hrubá výplň rýh maltou jakékoli šířky rýhy ve stěnách</t>
  </si>
  <si>
    <t>-2062355248</t>
  </si>
  <si>
    <t>612315111</t>
  </si>
  <si>
    <t>Vápenná hladká omítka rýh ve stěnách š do 150 mm</t>
  </si>
  <si>
    <t>687901350</t>
  </si>
  <si>
    <t>5</t>
  </si>
  <si>
    <t>763164549</t>
  </si>
  <si>
    <t>SDK obklad kcí tvaru L š do 0,8 m desky 1xGM-FH1 12,5</t>
  </si>
  <si>
    <t>m</t>
  </si>
  <si>
    <t>1685305379</t>
  </si>
  <si>
    <t>784211113</t>
  </si>
  <si>
    <t>Dvojnásobné bílé malby ze směsí za mokra velmi dobře oděruvzdorných v místnostech v přes 3,80 do 5,00 m</t>
  </si>
  <si>
    <t>-1540901152</t>
  </si>
  <si>
    <t>7</t>
  </si>
  <si>
    <t>952901111</t>
  </si>
  <si>
    <t>Vyčištění budov bytové a občanské výstavby při výšce podlaží do 4 m</t>
  </si>
  <si>
    <t>1931770789</t>
  </si>
  <si>
    <t>9</t>
  </si>
  <si>
    <t>Ostatní konstrukce a práce, bourání</t>
  </si>
  <si>
    <t>8</t>
  </si>
  <si>
    <t>971052241</t>
  </si>
  <si>
    <t>Vybourání a prorážení otvorů v železobetonových příčkách a zdech základových nebo nadzákladových, plochy do 0,0225 m2, tl. do 300 mm</t>
  </si>
  <si>
    <t>kus</t>
  </si>
  <si>
    <t>-1800062017</t>
  </si>
  <si>
    <t>971052461</t>
  </si>
  <si>
    <t>Vybourání a prorážení otvorů v železobetonových příčkách a zdech základových nebo nadzákladových, plochy do 0,25 m2, tl. do 600 mm</t>
  </si>
  <si>
    <t>804347052</t>
  </si>
  <si>
    <t>10</t>
  </si>
  <si>
    <t>971052531</t>
  </si>
  <si>
    <t>Vybourání a prorážení otvorů v železobetonových příčkách a zdech základových nebo nadzákladových, plochy do 1 m2, tl. do 150 mm</t>
  </si>
  <si>
    <t>119148859</t>
  </si>
  <si>
    <t>11</t>
  </si>
  <si>
    <t>972054341</t>
  </si>
  <si>
    <t>Vybourání otvorů ve stropech nebo klenbách železobetonových bez odstranění podlahy a násypu, plochy do 0,25 m2, tl. do 150 mm</t>
  </si>
  <si>
    <t>-417103151</t>
  </si>
  <si>
    <t>973046121</t>
  </si>
  <si>
    <t>Vysekání výklenků nebo kapes ve zdivu betonovém kapes pro špalíky a krabice, velikosti do 30x30x30 mm</t>
  </si>
  <si>
    <t>2036560387</t>
  </si>
  <si>
    <t>13</t>
  </si>
  <si>
    <t>974029123</t>
  </si>
  <si>
    <t>Vysekání rýh ve zdivu kamenném do hl. 30 mm a šířky do 100 mm</t>
  </si>
  <si>
    <t>-1808549320</t>
  </si>
  <si>
    <t>PSV</t>
  </si>
  <si>
    <t>Práce a dodávky PSV</t>
  </si>
  <si>
    <t>741</t>
  </si>
  <si>
    <t>Elektroinstalace - silnoproud</t>
  </si>
  <si>
    <t>14</t>
  </si>
  <si>
    <t>741450002</t>
  </si>
  <si>
    <t>Montáž svorkovnice ekvipotenciálního pospojení</t>
  </si>
  <si>
    <t>16</t>
  </si>
  <si>
    <t>1727214577</t>
  </si>
  <si>
    <t>15</t>
  </si>
  <si>
    <t>M</t>
  </si>
  <si>
    <t>34565002</t>
  </si>
  <si>
    <t>svorkovnice ekvipotenciální 200x65mm</t>
  </si>
  <si>
    <t>32</t>
  </si>
  <si>
    <t>-1031397216</t>
  </si>
  <si>
    <t>741910414</t>
  </si>
  <si>
    <t>Montáž žlab kovový šířky do 250 mm bez víka</t>
  </si>
  <si>
    <t>2081708041</t>
  </si>
  <si>
    <t>17</t>
  </si>
  <si>
    <t>000363024</t>
  </si>
  <si>
    <t>Drátožlab 250/100 vč.podpěr, spojek, apod...</t>
  </si>
  <si>
    <t>758811637</t>
  </si>
  <si>
    <t>18</t>
  </si>
  <si>
    <t>000363011</t>
  </si>
  <si>
    <t xml:space="preserve">Drátožlab  50/50 vč, podpěr, spojek, apod...</t>
  </si>
  <si>
    <t>-2132559024</t>
  </si>
  <si>
    <t>19</t>
  </si>
  <si>
    <t>741110001</t>
  </si>
  <si>
    <t>Montáž trubka plastová tuhá D přes 16 do 23 mm uložená pevně</t>
  </si>
  <si>
    <t>-301694742</t>
  </si>
  <si>
    <t>20</t>
  </si>
  <si>
    <t>34571063</t>
  </si>
  <si>
    <t>trubka elektroinstalační ohebná z PVC bílá d 23mm</t>
  </si>
  <si>
    <t>-1086591178</t>
  </si>
  <si>
    <t>741110301</t>
  </si>
  <si>
    <t>Montáž trubek ochranných s nasunutím nebo našroubováním do krabic plastových tuhých, uložených pevně, vnitřní O do 40 mm</t>
  </si>
  <si>
    <t>-989793504</t>
  </si>
  <si>
    <t>22</t>
  </si>
  <si>
    <t>34571360</t>
  </si>
  <si>
    <t>trubka elektroinstalační HDPE tuhá dvouplášťová korugovaná D 32/40mm</t>
  </si>
  <si>
    <t>994851092</t>
  </si>
  <si>
    <t>23</t>
  </si>
  <si>
    <t>741110302</t>
  </si>
  <si>
    <t>Montáž trubka ochranná do krabic plastová tuhá D přes 40 do 90 mm uložená pevně</t>
  </si>
  <si>
    <t>-1903776289</t>
  </si>
  <si>
    <t>24</t>
  </si>
  <si>
    <t>34571362</t>
  </si>
  <si>
    <t>trubka elektroinstalační HDPE tuhá dvouplášťová korugovaná D 52/63mm</t>
  </si>
  <si>
    <t>2043663815</t>
  </si>
  <si>
    <t>25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</si>
  <si>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</si>
  <si>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</si>
  <si>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-2047671041</t>
  </si>
  <si>
    <t>26</t>
  </si>
  <si>
    <t>34571521</t>
  </si>
  <si>
    <t>krabice pod omítku PVC odbočná kruhová D 70mm s víčkem a svorkovnicí</t>
  </si>
  <si>
    <t>-1350451947</t>
  </si>
  <si>
    <t>27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</si>
  <si>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</si>
  <si>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</si>
  <si>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1337466345</t>
  </si>
  <si>
    <t>28</t>
  </si>
  <si>
    <t>34571478</t>
  </si>
  <si>
    <t>krabice v uzavřeném provedení PP s krytím IP 66 čtvercová 80x80mm</t>
  </si>
  <si>
    <t>-1187796115</t>
  </si>
  <si>
    <t>29</t>
  </si>
  <si>
    <t>741120311</t>
  </si>
  <si>
    <t>Montáž vodič Cu izolovaný plný a laněný s PVC pláštěm žíla 150 až 185 mm2 pevně (např. CY, CHAH-V)</t>
  </si>
  <si>
    <t>-899996428</t>
  </si>
  <si>
    <t>30</t>
  </si>
  <si>
    <t>34111251</t>
  </si>
  <si>
    <t>kabel silový oheň retardující bezhalogenový bez funkční schopnosti při požáru jádro Cu 0,6/1kV (N2XH) 1x185mm2</t>
  </si>
  <si>
    <t>-1792592233</t>
  </si>
  <si>
    <t>31</t>
  </si>
  <si>
    <t>34111109</t>
  </si>
  <si>
    <t>kabel silový oheň retardující bezhalogenový bez funkční schopnosti při požáru třída reakce na oheň B2cas1d1a1 jádro Cu 0,6/1kV (1-CXKH-R B2) 1x120mm2</t>
  </si>
  <si>
    <t>87110185</t>
  </si>
  <si>
    <t>741120305</t>
  </si>
  <si>
    <t>Montáž vodič Cu izolovaný plný a laněný s PVC pláštěm žíla 50 až 70 mm2 pevně (např. CY, CHAH-V)</t>
  </si>
  <si>
    <t>-791276367</t>
  </si>
  <si>
    <t>33</t>
  </si>
  <si>
    <t>34111106</t>
  </si>
  <si>
    <t>kabel silový oheň retardující bezhalogenový bez funkční schopnosti při požáru třída reakce na oheň B2cas1d1a1 jádro Cu 0,6/1kV (1-CXKH-R B2) 1x50mm2</t>
  </si>
  <si>
    <t>309962483</t>
  </si>
  <si>
    <t>34</t>
  </si>
  <si>
    <t>741120303</t>
  </si>
  <si>
    <t>Montáž vodičů izolovaných měděných bez ukončení uložených pevně plných a laněných s PVC pláštěm, bezhalogenových, ohniodolných (PRAFlaSafe) průřezu žíly 25 až 35 mm2</t>
  </si>
  <si>
    <t>665203543</t>
  </si>
  <si>
    <t>35</t>
  </si>
  <si>
    <t>34111104</t>
  </si>
  <si>
    <t>kabel silový oheň retardující bezhalogenový bez funkční schopnosti při požáru třída reakce na oheň B2cas1d1a1 jádro Cu 0,6/1kV (1-CXKH-R B2) 1x25mm2</t>
  </si>
  <si>
    <t>18211897</t>
  </si>
  <si>
    <t>36</t>
  </si>
  <si>
    <t>741120301</t>
  </si>
  <si>
    <t>Montáž vodičů izolovaných měděných bez ukončení uložených pevně plných a laněných s PVC pláštěm, bezhalogenových, ohniodolných (PRAFlaSafe) průřezu žíly 0,55 až 16 mm2</t>
  </si>
  <si>
    <t>-558885672</t>
  </si>
  <si>
    <t>37</t>
  </si>
  <si>
    <t>34111103</t>
  </si>
  <si>
    <t>kabel silový oheň retardující bezhalogenový bez funkční schopnosti při požáru třída reakce na oheň B2cas1d1a1 jádro Cu 0,6/1kV (PRAFlaSafe) 1x16mm2</t>
  </si>
  <si>
    <t>1333948715</t>
  </si>
  <si>
    <t>38</t>
  </si>
  <si>
    <t>-1742522602</t>
  </si>
  <si>
    <t>39</t>
  </si>
  <si>
    <t>34111101</t>
  </si>
  <si>
    <t>kabel silový oheň retardující bezhalogenový bez funkční schopnosti při požáru třída reakce na oheň B2cas1d1a1 jádro Cu 0,6/1kV (PRAFlaSafe) 1x6mm2</t>
  </si>
  <si>
    <t>1572254492</t>
  </si>
  <si>
    <t>40</t>
  </si>
  <si>
    <t>-216004977</t>
  </si>
  <si>
    <t>41</t>
  </si>
  <si>
    <t>34141026</t>
  </si>
  <si>
    <t>vodič propojovací flexibilní jádro Cu lanované izolace PVC 450/750V (PRAFlaSafe) 1x4mm2</t>
  </si>
  <si>
    <t>-1208749938</t>
  </si>
  <si>
    <t>42</t>
  </si>
  <si>
    <t>924165127</t>
  </si>
  <si>
    <t>43</t>
  </si>
  <si>
    <t>34141025</t>
  </si>
  <si>
    <t>vodič propojovací flexibilní jádro Cu lanované izolace PVC 450/750V (PRAFlaSafe) 1x2,5mm2</t>
  </si>
  <si>
    <t>-1586972262</t>
  </si>
  <si>
    <t>44</t>
  </si>
  <si>
    <t>1611974299</t>
  </si>
  <si>
    <t>45</t>
  </si>
  <si>
    <t>34111244</t>
  </si>
  <si>
    <t>kabel silový oheň retardující bezhalogenový bez funkční schopnosti při požáru jádro Cu 0,6/1kV (PRAFlaSafe) 1x25mm2</t>
  </si>
  <si>
    <t>598274036</t>
  </si>
  <si>
    <t>46</t>
  </si>
  <si>
    <t>741122601</t>
  </si>
  <si>
    <t>Montáž kabelů měděných bez ukončení uložených pevně plných kulatých nebo bezhalogenových (PRAFlaSafe) počtu a průřezu žil 2x1,5 až 6 mm2</t>
  </si>
  <si>
    <t>-1155332316</t>
  </si>
  <si>
    <t>47</t>
  </si>
  <si>
    <t>34111116</t>
  </si>
  <si>
    <t>kabel silový oheň retardující bezhalogenový bez funkční schopnosti při požáru třída reakce na oheň B2cas1d1a1 jádro Cu 0,6/1kV (PRAFlaSafe) 2x1,5mm2</t>
  </si>
  <si>
    <t>-1241376541</t>
  </si>
  <si>
    <t>48</t>
  </si>
  <si>
    <t>741122611</t>
  </si>
  <si>
    <t>Montáž kabelů měděných bez ukončení uložených pevně plných kulatých nebo bezhalogenových (PRAFlaSafe) počtu a průřezu žil 3x1,5 až 6 mm2</t>
  </si>
  <si>
    <t>-1114618202</t>
  </si>
  <si>
    <t>49</t>
  </si>
  <si>
    <t>34111124</t>
  </si>
  <si>
    <t>kabel silový oheň retardující bezhalogenový bez funkční schopnosti při požáru třída reakce na oheň B2cas1d1a1 jádro Cu 0,6/1kV (PRAFlaSafe) 3x2,5mm2</t>
  </si>
  <si>
    <t>-215148341</t>
  </si>
  <si>
    <t>50</t>
  </si>
  <si>
    <t>1672324356</t>
  </si>
  <si>
    <t>51</t>
  </si>
  <si>
    <t>34111123</t>
  </si>
  <si>
    <t>kabel silový oheň retardující bezhalogenový bez funkční schopnosti při požáru třída reakce na oheň B2cas1d1a1 jádro Cu 0,6/1kV (PRAFlaSafe) 3x1,5mm2</t>
  </si>
  <si>
    <t>1600349248</t>
  </si>
  <si>
    <t>52</t>
  </si>
  <si>
    <t>741122641</t>
  </si>
  <si>
    <t>Montáž kabelů měděných bez ukončení uložených pevně plných kulatých nebo bezhalogenových (např. PRAFlaSafe) ) počtu a průřezu žil 5x1,5 až 2,5 mm2</t>
  </si>
  <si>
    <t>-1099256576</t>
  </si>
  <si>
    <t>53</t>
  </si>
  <si>
    <t>34111296</t>
  </si>
  <si>
    <t>kabel silový oheň retardující bezhalogenový bez funkční schopnosti při požáru jádro Cu 0,6/1kV (PRAFlaSafe) 5x2,5mm2</t>
  </si>
  <si>
    <t>-2026203805</t>
  </si>
  <si>
    <t>54</t>
  </si>
  <si>
    <t>67048754</t>
  </si>
  <si>
    <t>55</t>
  </si>
  <si>
    <t>34111295</t>
  </si>
  <si>
    <t>kabel silový oheň retardující bezhalogenový bez funkční schopnosti při požáru jádro Cu 0,6/1kV (PRAFlaSafe) 5x1,5mm2</t>
  </si>
  <si>
    <t>383960747</t>
  </si>
  <si>
    <t>56</t>
  </si>
  <si>
    <t>741122642</t>
  </si>
  <si>
    <t>Montáž kabelů měděných bez ukončení uložených pevně plných kulatých nebo bezhalogenových (např. PRAFlaSafe) počtu a průřezu žil 5x4 až 6 mm2</t>
  </si>
  <si>
    <t>-861550112</t>
  </si>
  <si>
    <t>57</t>
  </si>
  <si>
    <t>34111166</t>
  </si>
  <si>
    <t>kabel silový oheň retardující bezhalogenový bez funkční schopnosti při požáru třída reakce na oheň B2cas1d1a1 jádro Cu 0,6/1kV (1-CXKH-R B2) 5x6mm2</t>
  </si>
  <si>
    <t>-51768768</t>
  </si>
  <si>
    <t>58</t>
  </si>
  <si>
    <t>741122644</t>
  </si>
  <si>
    <t>Montáž kabelů měděných bez ukončení uložených pevně plných kulatých nebo bezhalogenových (PRAFlaSafe) počtu a průřezu žil 5x16 mm2</t>
  </si>
  <si>
    <t>-742213143</t>
  </si>
  <si>
    <t>59</t>
  </si>
  <si>
    <t>34111168</t>
  </si>
  <si>
    <t>kabel silový oheň retardující bezhalogenový bez funkční schopnosti při požáru třída reakce na oheň B2cas1d1a1 jádro Cu 0,6/1kV (1-CXKH-R B2) 5x16mm2</t>
  </si>
  <si>
    <t>-1899560194</t>
  </si>
  <si>
    <t>60</t>
  </si>
  <si>
    <t>741122645</t>
  </si>
  <si>
    <t>Montáž kabel Cu plný kulatý žíla 5x25 až 35 mm2 uložený pevně (PRAFlaSafe)</t>
  </si>
  <si>
    <t>1395500605</t>
  </si>
  <si>
    <t>61</t>
  </si>
  <si>
    <t>34111170</t>
  </si>
  <si>
    <t>kabel silový oheň retardující bezhalogenový bez funkční schopnosti při požáru třída reakce na oheň B2cas1d1a1 jádro Cu 0,6/1kV (1-CXKH-R B2) 5x25mm2</t>
  </si>
  <si>
    <t>-1640732062</t>
  </si>
  <si>
    <t>62</t>
  </si>
  <si>
    <t>34111171</t>
  </si>
  <si>
    <t>kabel silový oheň retardující bezhalogenový bez funkční schopnosti při požáru třída reakce na oheň B2cas1d1a1 jádro Cu 0,6/1kV (1-CXKH-R B2) 5x35mm2</t>
  </si>
  <si>
    <t>-1027564410</t>
  </si>
  <si>
    <t>63</t>
  </si>
  <si>
    <t>741122645.1</t>
  </si>
  <si>
    <t>Montáž kabel Cu plný kulatý žíla 5x50 až 70 mm2 uložený pevně (např. CYKY)</t>
  </si>
  <si>
    <t>-1862754597</t>
  </si>
  <si>
    <t>64</t>
  </si>
  <si>
    <t>34111172</t>
  </si>
  <si>
    <t>kabel silový oheň retardující bezhalogenový bez funkční schopnosti při požáru třída reakce na oheň B2cas1d1a1 jádro Cu 0,6/1kV (1-CXKH-R B2) 5x50mm2</t>
  </si>
  <si>
    <t>1534747722</t>
  </si>
  <si>
    <t>65</t>
  </si>
  <si>
    <t>34111173</t>
  </si>
  <si>
    <t>kabel silový oheň retardující bezhalogenový bez funkční schopnosti při požáru třída reakce na oheň B2cas1d1a1 jádro Cu 0,6/1kV (1-CXKH-R B2) 5x70mm2</t>
  </si>
  <si>
    <t>156500550</t>
  </si>
  <si>
    <t>66</t>
  </si>
  <si>
    <t>741130001</t>
  </si>
  <si>
    <t>Ukončení vodičů izolovaných s označením a zapojením v rozváděči nebo na přístroji, průřezu žíly do 2,5 mm2</t>
  </si>
  <si>
    <t>-2102059733</t>
  </si>
  <si>
    <t>67</t>
  </si>
  <si>
    <t>741130003</t>
  </si>
  <si>
    <t>Ukončení vodičů izolovaných s označením a zapojením v rozváděči nebo na přístroji, průřezu žíly do 4 mm2</t>
  </si>
  <si>
    <t>1072399175</t>
  </si>
  <si>
    <t>68</t>
  </si>
  <si>
    <t>1188354R</t>
  </si>
  <si>
    <t>SVORKA bezšroubová 273-105 5X2,5 TM.SEDA</t>
  </si>
  <si>
    <t>-2044168256</t>
  </si>
  <si>
    <t>69</t>
  </si>
  <si>
    <t>1188352R</t>
  </si>
  <si>
    <t>SVORKA bezšroubová 273-104 3X2,5 TM.SEDA</t>
  </si>
  <si>
    <t>-348234618</t>
  </si>
  <si>
    <t>70</t>
  </si>
  <si>
    <t>1188356R</t>
  </si>
  <si>
    <t>SVORKA bezšroubová 273-108 8X1,5 SV.SEDA</t>
  </si>
  <si>
    <t>-1775609190</t>
  </si>
  <si>
    <t>71</t>
  </si>
  <si>
    <t>1188355R</t>
  </si>
  <si>
    <t>SVORKA bezšroubová 273-101 5X1,5 SV.SEDA</t>
  </si>
  <si>
    <t>806089356</t>
  </si>
  <si>
    <t>72</t>
  </si>
  <si>
    <t>741310011</t>
  </si>
  <si>
    <t>Montáž spínačů jedno nebo dvoupólových nástěnných se zapojením vodičů, pro prostředí normální ovladačů, řazení 1/0-tlačítkových zapínacích</t>
  </si>
  <si>
    <t>-1265413181</t>
  </si>
  <si>
    <t>73</t>
  </si>
  <si>
    <t>34535008</t>
  </si>
  <si>
    <t>ovládač zapínací kompletní, zápustný, řazení 1/0, šroubové svorky</t>
  </si>
  <si>
    <t>1261229389</t>
  </si>
  <si>
    <t>74</t>
  </si>
  <si>
    <t>34535000</t>
  </si>
  <si>
    <t>spínač kompletní, zápustný, jednopólový, řazení 1, šroubové svorky</t>
  </si>
  <si>
    <t>1924297385</t>
  </si>
  <si>
    <t>75</t>
  </si>
  <si>
    <t>34535002</t>
  </si>
  <si>
    <t>přepínač sériový kompletní, zápustný, řazení 5, šroubové svorky</t>
  </si>
  <si>
    <t>1048708291</t>
  </si>
  <si>
    <t>76</t>
  </si>
  <si>
    <t>34535003</t>
  </si>
  <si>
    <t>přepínač střídavý kompletní, zápustný, řazení 6, šroubové svorky</t>
  </si>
  <si>
    <t>-1585283749</t>
  </si>
  <si>
    <t>77</t>
  </si>
  <si>
    <t>34535004</t>
  </si>
  <si>
    <t>přepínač křížový kompletní, zápustný, řazení 7, šroubové svorky</t>
  </si>
  <si>
    <t>1869728740</t>
  </si>
  <si>
    <t>78</t>
  </si>
  <si>
    <t>741313002</t>
  </si>
  <si>
    <t>Montáž zásuvek domovních se zapojením vodičů bezšroubové připojení polozapuštěných nebo zapuštěných 10/16 A, provedení 2P + PE dvojí zapojení pro průběžnou montáž</t>
  </si>
  <si>
    <t>-649110970</t>
  </si>
  <si>
    <t>79</t>
  </si>
  <si>
    <t>34555241</t>
  </si>
  <si>
    <t>přístroj zásuvky zápustné jednonásobné, krytka s clonkami, bezšroubové svorky</t>
  </si>
  <si>
    <t>-1806367548</t>
  </si>
  <si>
    <t>80</t>
  </si>
  <si>
    <t>34539059</t>
  </si>
  <si>
    <t>rámeček jednonásobný</t>
  </si>
  <si>
    <t>1975675496</t>
  </si>
  <si>
    <t>81</t>
  </si>
  <si>
    <t>741313221</t>
  </si>
  <si>
    <t>Montáž zásuvek průmyslových nástěnných provedení IP 67 3P+N+PE 16 A se zapojením vodičů</t>
  </si>
  <si>
    <t>-668626084</t>
  </si>
  <si>
    <t>82</t>
  </si>
  <si>
    <t>35811472</t>
  </si>
  <si>
    <t>zásuvka nástěnná průmyslová 16A - 5pól, řazení 3P+N+PE IP44, šroubové svorky</t>
  </si>
  <si>
    <t>346753701</t>
  </si>
  <si>
    <t>83</t>
  </si>
  <si>
    <t>741313222</t>
  </si>
  <si>
    <t>Montáž zásuvek průmyslových nástěnných provedení IP 67 3P+N+PE 32 A se zapojením vodičů</t>
  </si>
  <si>
    <t>1617393774</t>
  </si>
  <si>
    <t>84</t>
  </si>
  <si>
    <t>35811314</t>
  </si>
  <si>
    <t>zásuvka nástěnná 32A - 5pól, řazení 3P+N+PE IP67, šroubové svorky</t>
  </si>
  <si>
    <t>-100587784</t>
  </si>
  <si>
    <t>85</t>
  </si>
  <si>
    <t>741313223</t>
  </si>
  <si>
    <t>Montáž zásuvek průmyslových nástěnných provedení IP 67 3P+N+PE 63 A se zapojením vodičů</t>
  </si>
  <si>
    <t>-267398785</t>
  </si>
  <si>
    <t>86</t>
  </si>
  <si>
    <t>35811401</t>
  </si>
  <si>
    <t>zásuvka nástěnná 63A - 5pól, řazení 3P+N+PE IP44, šroubové svorky</t>
  </si>
  <si>
    <t>-1956231343</t>
  </si>
  <si>
    <t>87</t>
  </si>
  <si>
    <t>741372111</t>
  </si>
  <si>
    <t>Montáž svítidlo LED interiérové vestavné panelové hranaté nebo kruhové do 0,09 m2 se zapojením vodičů</t>
  </si>
  <si>
    <t>747470384</t>
  </si>
  <si>
    <t>88</t>
  </si>
  <si>
    <t>741372002</t>
  </si>
  <si>
    <t>Montáž svítidlo LED interiérové přisazené nástěnné páskové lištové se zapojením vodičů</t>
  </si>
  <si>
    <t>1709834288</t>
  </si>
  <si>
    <t>89</t>
  </si>
  <si>
    <t>741372154</t>
  </si>
  <si>
    <t>Montáž svítidlo LED průmyslové přisazené stropní se zapojením vodičů</t>
  </si>
  <si>
    <t>-1844165239</t>
  </si>
  <si>
    <t>90</t>
  </si>
  <si>
    <t>741372072</t>
  </si>
  <si>
    <t>Montáž svítidlo LED interiérové závěsné hranaté nebo kruhové do 0,09 m2 se zapojením vodičů</t>
  </si>
  <si>
    <t>2023192040</t>
  </si>
  <si>
    <t>91</t>
  </si>
  <si>
    <t>741372079</t>
  </si>
  <si>
    <t>Montáž svítidlo LED interiérové přisazené stropní nouzové s piktogramem</t>
  </si>
  <si>
    <t>-7745231</t>
  </si>
  <si>
    <t>92</t>
  </si>
  <si>
    <t>741372062</t>
  </si>
  <si>
    <t>Montáž svítidel s integrovaným zdrojem LED se zapojením vodičů interiérových přisazených stropních hranatých nebo kruhových, plochy přes 0,09 do 0,36 m2</t>
  </si>
  <si>
    <t>-388649679</t>
  </si>
  <si>
    <t>93</t>
  </si>
  <si>
    <t>741910415</t>
  </si>
  <si>
    <t>Montáž žlab kovový šířky do 500 mm bez víka</t>
  </si>
  <si>
    <t>-1594410872</t>
  </si>
  <si>
    <t>94</t>
  </si>
  <si>
    <t>RH</t>
  </si>
  <si>
    <t>Doplnění a úprava rozváděče RH v rámci projektu</t>
  </si>
  <si>
    <t>kpl</t>
  </si>
  <si>
    <t>-1450897058</t>
  </si>
  <si>
    <t>95</t>
  </si>
  <si>
    <t>R-OSV</t>
  </si>
  <si>
    <t>Ovládací skříň osvětlení sálu, vč. vybavení, apod. EI 30- DP1</t>
  </si>
  <si>
    <t>-2114464452</t>
  </si>
  <si>
    <t>96</t>
  </si>
  <si>
    <t>R-ZS</t>
  </si>
  <si>
    <t>Rozvaděč R-ZS vč. výroby, montáže a vybavení ; EI 30-DP1						</t>
  </si>
  <si>
    <t>-1825967058</t>
  </si>
  <si>
    <t>97</t>
  </si>
  <si>
    <t>R-ZB</t>
  </si>
  <si>
    <t>Rozvaděč R-ZB, jih vč. vybavení ; EI 30-DP1						</t>
  </si>
  <si>
    <t>1641065921</t>
  </si>
  <si>
    <t>98</t>
  </si>
  <si>
    <t>R-BAR1</t>
  </si>
  <si>
    <t>Rozvaděč R-BAR 1 vč. vybavení ; EI 30-DP1						</t>
  </si>
  <si>
    <t>-331901575</t>
  </si>
  <si>
    <t>99</t>
  </si>
  <si>
    <t>R-BAR2</t>
  </si>
  <si>
    <t>Rozvaděč R-BAR 2 vč. vybavení ; EI 30-DP1						</t>
  </si>
  <si>
    <t>-509871468</t>
  </si>
  <si>
    <t>100</t>
  </si>
  <si>
    <t>R-VJ</t>
  </si>
  <si>
    <t>Rozvaděč R-VJ vč. vybavení, 48 M ; EI 30-DP1						</t>
  </si>
  <si>
    <t>685224046</t>
  </si>
  <si>
    <t>A1</t>
  </si>
  <si>
    <t>Svítidla</t>
  </si>
  <si>
    <t>101</t>
  </si>
  <si>
    <t>Zachovat původní svítidlo, dle knihy svítidel</t>
  </si>
  <si>
    <t>ks</t>
  </si>
  <si>
    <t>219066500</t>
  </si>
  <si>
    <t>102</t>
  </si>
  <si>
    <t>02</t>
  </si>
  <si>
    <t>Svítidlo index HS, dle knihy svítidel</t>
  </si>
  <si>
    <t>1655458789</t>
  </si>
  <si>
    <t>103</t>
  </si>
  <si>
    <t>03</t>
  </si>
  <si>
    <t>Nové přisazené LED svítidlo, dle knihy svítidel</t>
  </si>
  <si>
    <t>1075158269</t>
  </si>
  <si>
    <t>104</t>
  </si>
  <si>
    <t>04</t>
  </si>
  <si>
    <t>Svítidlo index HN, dle knihy svítidel</t>
  </si>
  <si>
    <t>-932629727</t>
  </si>
  <si>
    <t>105</t>
  </si>
  <si>
    <t>05</t>
  </si>
  <si>
    <t>Svítidlo index HZ, dle knihy svítidel</t>
  </si>
  <si>
    <t>730759151</t>
  </si>
  <si>
    <t>106</t>
  </si>
  <si>
    <t>06</t>
  </si>
  <si>
    <t>Svítidlo index HB, dle knihy svítidel</t>
  </si>
  <si>
    <t>176858295</t>
  </si>
  <si>
    <t>107</t>
  </si>
  <si>
    <t>07</t>
  </si>
  <si>
    <t>Kompletní rekonstrukce stávajícího svítidla, dle knihy svítidel</t>
  </si>
  <si>
    <t>650951994</t>
  </si>
  <si>
    <t>108</t>
  </si>
  <si>
    <t>08</t>
  </si>
  <si>
    <t>Svítidla index HL 1-4, dle knihy svítidel</t>
  </si>
  <si>
    <t>685682574</t>
  </si>
  <si>
    <t>109</t>
  </si>
  <si>
    <t>09</t>
  </si>
  <si>
    <t>Svítidla index HL 5, dle knihy svítidel</t>
  </si>
  <si>
    <t>-1507528544</t>
  </si>
  <si>
    <t>110</t>
  </si>
  <si>
    <t>Pásek LED, dle knihy svítidel</t>
  </si>
  <si>
    <t>1987099738</t>
  </si>
  <si>
    <t>111</t>
  </si>
  <si>
    <t>-1276978805</t>
  </si>
  <si>
    <t>112</t>
  </si>
  <si>
    <t>1019391490</t>
  </si>
  <si>
    <t>113</t>
  </si>
  <si>
    <t>959978441</t>
  </si>
  <si>
    <t>114</t>
  </si>
  <si>
    <t>Nové závěsné LED svítidlo, dle knihy svítidel</t>
  </si>
  <si>
    <t>-2094347129</t>
  </si>
  <si>
    <t>115</t>
  </si>
  <si>
    <t>Nové vestavné LED svítidlo, dle knihy svítidel</t>
  </si>
  <si>
    <t>-351692599</t>
  </si>
  <si>
    <t>116</t>
  </si>
  <si>
    <t>1067428267</t>
  </si>
  <si>
    <t>117</t>
  </si>
  <si>
    <t>Nové nástěnné LED svítidlo, dle knihy svítidel</t>
  </si>
  <si>
    <t>-1796661468</t>
  </si>
  <si>
    <t>118</t>
  </si>
  <si>
    <t>Nové LED kombinované nouzové svítidlo</t>
  </si>
  <si>
    <t>1209996447</t>
  </si>
  <si>
    <t>119</t>
  </si>
  <si>
    <t>438519729</t>
  </si>
  <si>
    <t>120</t>
  </si>
  <si>
    <t>Nové nouzové svítidlo</t>
  </si>
  <si>
    <t>1495758251</t>
  </si>
  <si>
    <t>121</t>
  </si>
  <si>
    <t>Nouzové svítidlo, tento modul je příslušenství svítidla HS</t>
  </si>
  <si>
    <t>471213254</t>
  </si>
  <si>
    <t>122</t>
  </si>
  <si>
    <t>-1556269563</t>
  </si>
  <si>
    <t>123</t>
  </si>
  <si>
    <t>1.1</t>
  </si>
  <si>
    <t>DIM T sceneCOM evo DA2 Modul 3x64 DALI adres; 160x91x62mm</t>
  </si>
  <si>
    <t>1045879201</t>
  </si>
  <si>
    <t>124</t>
  </si>
  <si>
    <t>1.2</t>
  </si>
  <si>
    <t>DIM T sceneCOM evo APP EC 25 Softwarová Licence</t>
  </si>
  <si>
    <t>-513538077</t>
  </si>
  <si>
    <t>125</t>
  </si>
  <si>
    <t>1.3</t>
  </si>
  <si>
    <t>DIM T sceneCOM evo APP EC 50 Softwarová Licence</t>
  </si>
  <si>
    <t>1700018495</t>
  </si>
  <si>
    <t>126</t>
  </si>
  <si>
    <t>1.4</t>
  </si>
  <si>
    <t>DIM T DALI RM/S Modul Reléový Max. 30W/125VDC 240VAC/2kW 4x10A OHMIC Load DIN Rail 105x90x59mm</t>
  </si>
  <si>
    <t>922361356</t>
  </si>
  <si>
    <t>127</t>
  </si>
  <si>
    <t>1.5</t>
  </si>
  <si>
    <t>DIM T DALI RM CDM 30 10A 1CH DALI-2 DT7 Modul Reléový 10A/6A DIN Rail 93x36x62mm</t>
  </si>
  <si>
    <t>-761821969</t>
  </si>
  <si>
    <t>128</t>
  </si>
  <si>
    <t>1.6</t>
  </si>
  <si>
    <t>DIM T DALI-2 TOUCHPANEL 8P DA2 Panel Tlačítkový Dotykový Nástěnný; 8-Progr.Tlačítek 2mA 86x86x29,2mm WH</t>
  </si>
  <si>
    <t>-1775665238</t>
  </si>
  <si>
    <t>129</t>
  </si>
  <si>
    <t>1.7</t>
  </si>
  <si>
    <t>DIM T DALI-2 XC G3 CWM 30 DA2 Modul Tlačítkový; 4-Progr. Tl. Vstupy 6mA 48x28x15mm</t>
  </si>
  <si>
    <t>-667268461</t>
  </si>
  <si>
    <t>130</t>
  </si>
  <si>
    <t>1.8</t>
  </si>
  <si>
    <t>Switch + VPN router, industry provedení, DIN rail, včetně napájecího zdroje</t>
  </si>
  <si>
    <t>-1835228248</t>
  </si>
  <si>
    <t>131</t>
  </si>
  <si>
    <t>1.9</t>
  </si>
  <si>
    <t>Adresace, nastavení systému, SW konfigurace, zaškolení obsluhy</t>
  </si>
  <si>
    <t>555035452</t>
  </si>
  <si>
    <t>132</t>
  </si>
  <si>
    <t>1.10</t>
  </si>
  <si>
    <t>On-site konfigurace VPN routeru</t>
  </si>
  <si>
    <t>-353059878</t>
  </si>
  <si>
    <t>133</t>
  </si>
  <si>
    <t>1.11</t>
  </si>
  <si>
    <t>IEC Integra PRO Panel PC PPC2-CW133-EHL-J1/8G-R10, SSD 2,5" 128GB, MS Win 11 Pro 64-bit Czech 1pk OEM DVD</t>
  </si>
  <si>
    <t>-1109402917</t>
  </si>
  <si>
    <t>134</t>
  </si>
  <si>
    <t>1.12</t>
  </si>
  <si>
    <t>Softwarová Licence Visio (1PC bez omezení platnosti)</t>
  </si>
  <si>
    <t>47622108</t>
  </si>
  <si>
    <t>135</t>
  </si>
  <si>
    <t>1.13</t>
  </si>
  <si>
    <t>Tvorba uživatelské grafické vizualizace, nasazení, funkční zkouška, zaškolení obsluhy, cestovní náklady</t>
  </si>
  <si>
    <t>1336368941</t>
  </si>
  <si>
    <t>136</t>
  </si>
  <si>
    <t>1.14</t>
  </si>
  <si>
    <t>NOUZ.EM R2A PRO Exit Sign 30m 3h 330x225x45mm</t>
  </si>
  <si>
    <t>699815975</t>
  </si>
  <si>
    <t>VRN</t>
  </si>
  <si>
    <t>Vedlejší rozpočtové náklady</t>
  </si>
  <si>
    <t>VRN2</t>
  </si>
  <si>
    <t>Příprava staveniště</t>
  </si>
  <si>
    <t>137</t>
  </si>
  <si>
    <t>010002000</t>
  </si>
  <si>
    <t>Seznámení se stávajícím skutečným stavem</t>
  </si>
  <si>
    <t>1024</t>
  </si>
  <si>
    <t>-373365563</t>
  </si>
  <si>
    <t>138</t>
  </si>
  <si>
    <t>010003000</t>
  </si>
  <si>
    <t>Demontážní práce</t>
  </si>
  <si>
    <t>349047065</t>
  </si>
  <si>
    <t>139</t>
  </si>
  <si>
    <t>010004000</t>
  </si>
  <si>
    <t>Průzkum a prověření stáv. rozvodů						</t>
  </si>
  <si>
    <t>1075001732</t>
  </si>
  <si>
    <t>140</t>
  </si>
  <si>
    <t>010005000</t>
  </si>
  <si>
    <t>Vynesení materiálu do výšky 15 m						</t>
  </si>
  <si>
    <t>2094125367</t>
  </si>
  <si>
    <t>141</t>
  </si>
  <si>
    <t>010006000</t>
  </si>
  <si>
    <t>Rozmístění a návrh koncových prvků						</t>
  </si>
  <si>
    <t>1163528809</t>
  </si>
  <si>
    <t>142</t>
  </si>
  <si>
    <t>020001000</t>
  </si>
  <si>
    <t>538651704</t>
  </si>
  <si>
    <t>143</t>
  </si>
  <si>
    <t>020002000</t>
  </si>
  <si>
    <t>Pronájem a stavba lešení pro práci ve výškách</t>
  </si>
  <si>
    <t>1810436678</t>
  </si>
  <si>
    <t>144</t>
  </si>
  <si>
    <t>020003000</t>
  </si>
  <si>
    <t>Oprava stropů po demontáži svítidel</t>
  </si>
  <si>
    <t>225113927</t>
  </si>
  <si>
    <t>145</t>
  </si>
  <si>
    <t>020004000</t>
  </si>
  <si>
    <t>Recyklační poplatky</t>
  </si>
  <si>
    <t>-1439521255</t>
  </si>
  <si>
    <t>146</t>
  </si>
  <si>
    <t>020005000</t>
  </si>
  <si>
    <t>Likvidace odpadů, vč. poplatků</t>
  </si>
  <si>
    <t>1251960029</t>
  </si>
  <si>
    <t>147</t>
  </si>
  <si>
    <t>020006000</t>
  </si>
  <si>
    <t>Protahování kabelů pod dř. obložením vč. demontáže a následné montáže						</t>
  </si>
  <si>
    <t>hod</t>
  </si>
  <si>
    <t>-518947190</t>
  </si>
  <si>
    <t>148</t>
  </si>
  <si>
    <t>020007000</t>
  </si>
  <si>
    <t>Oprava poškozeného dřevěného obložení</t>
  </si>
  <si>
    <t>1425538728</t>
  </si>
  <si>
    <t>149</t>
  </si>
  <si>
    <t>020008000</t>
  </si>
  <si>
    <t>Požární ucpávky, vč. štítku</t>
  </si>
  <si>
    <t>-2036349658</t>
  </si>
  <si>
    <t>VRN4</t>
  </si>
  <si>
    <t>Inženýrská činnost</t>
  </si>
  <si>
    <t>150</t>
  </si>
  <si>
    <t>040000010</t>
  </si>
  <si>
    <t>Zkušební provoz, měření osvětlení, ostatní měření</t>
  </si>
  <si>
    <t>2118855249</t>
  </si>
  <si>
    <t>151</t>
  </si>
  <si>
    <t>040000020</t>
  </si>
  <si>
    <t>Koordinační činnost</t>
  </si>
  <si>
    <t>-2066464896</t>
  </si>
  <si>
    <t>152</t>
  </si>
  <si>
    <t>040000030</t>
  </si>
  <si>
    <t>Výrobní PD rozváděčů a DSPS</t>
  </si>
  <si>
    <t>1231309390</t>
  </si>
  <si>
    <t>153</t>
  </si>
  <si>
    <t>049002000</t>
  </si>
  <si>
    <t>Ostatní inženýrská činnost</t>
  </si>
  <si>
    <t>287944434</t>
  </si>
  <si>
    <t>154</t>
  </si>
  <si>
    <t>210280003</t>
  </si>
  <si>
    <t>Zkoušky a prohlídky el rozvodů a zařízení celková prohlídka pro objem montážních prací přes 500 do 1 000 tis Kč</t>
  </si>
  <si>
    <t>1175863168</t>
  </si>
  <si>
    <t>155</t>
  </si>
  <si>
    <t>210280010</t>
  </si>
  <si>
    <t>Příplatek k celkové prohlídce za dalších i započatých 500 tis Kč přes 1 000 tis Kč</t>
  </si>
  <si>
    <t>966053982</t>
  </si>
  <si>
    <t>VRN9</t>
  </si>
  <si>
    <t>Ostatní náklady</t>
  </si>
  <si>
    <t>156</t>
  </si>
  <si>
    <t>00001R</t>
  </si>
  <si>
    <t>Doprava</t>
  </si>
  <si>
    <t>921225205</t>
  </si>
  <si>
    <t>157</t>
  </si>
  <si>
    <t>00002R</t>
  </si>
  <si>
    <t>Posouzení stavby TIČR</t>
  </si>
  <si>
    <t>218423478</t>
  </si>
  <si>
    <t>158</t>
  </si>
  <si>
    <t>00003R</t>
  </si>
  <si>
    <t>Proškolení uživatelů elektrických zařízení (par.4, vyhl. 50/78Sb.)</t>
  </si>
  <si>
    <t>-205322317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</si>
</sst>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20241212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Výměna elektroinstalace na hlavním sále, přísálí, předsálí, balkonech a podiu Kulturního domu Ústí nad Labem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3. 6. 2024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Elektroinstalace'!J30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'01 - Elektroinstalace'!P126</f>
        <v>0</v>
      </c>
      <c r="AV95" s="125">
        <f>'01 - Elektroinstalace'!J33</f>
        <v>0</v>
      </c>
      <c r="AW95" s="125">
        <f>'01 - Elektroinstalace'!J34</f>
        <v>0</v>
      </c>
      <c r="AX95" s="125">
        <f>'01 - Elektroinstalace'!J35</f>
        <v>0</v>
      </c>
      <c r="AY95" s="125">
        <f>'01 - Elektroinstalace'!J36</f>
        <v>0</v>
      </c>
      <c r="AZ95" s="125">
        <f>'01 - Elektroinstalace'!F33</f>
        <v>0</v>
      </c>
      <c r="BA95" s="125">
        <f>'01 - Elektroinstalace'!F34</f>
        <v>0</v>
      </c>
      <c r="BB95" s="125">
        <f>'01 - Elektroinstalace'!F35</f>
        <v>0</v>
      </c>
      <c r="BC95" s="125">
        <f>'01 - Elektroinstalace'!F36</f>
        <v>0</v>
      </c>
      <c r="BD95" s="127">
        <f>'01 - Elektroinstalace'!F37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Y1KW90nSL9L1JDAk5Zxq4F9cN8tk4Kf3FK5dUNChceikI1wchg/T3iCd3q2TTXoXkkvq7nbZB1OR+jOy9eAjdw==" hashValue="+H/mcfDBHt7lMzW6D14aYl9CucGA6wwznVwnnCPJS7cRObSWvi9OfHuE8sSOoSUvyQOBXLQKEe7PpN55w9d+y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Elektro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83</v>
      </c>
    </row>
    <row r="4" hidden="1" s="1" customFormat="1" ht="24.96" customHeight="1">
      <c r="B4" s="17"/>
      <c r="D4" s="131" t="s">
        <v>84</v>
      </c>
      <c r="L4" s="17"/>
      <c r="M4" s="132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3" t="s">
        <v>16</v>
      </c>
      <c r="L6" s="17"/>
    </row>
    <row r="7" hidden="1" s="1" customFormat="1" ht="26.25" customHeight="1">
      <c r="B7" s="17"/>
      <c r="E7" s="134" t="str">
        <f>'Rekapitulace stavby'!K6</f>
        <v>Výměna elektroinstalace na hlavním sále, přísálí, předsálí, balkonech a podiu Kulturního domu Ústí nad Labem</v>
      </c>
      <c r="F7" s="133"/>
      <c r="G7" s="133"/>
      <c r="H7" s="133"/>
      <c r="L7" s="17"/>
    </row>
    <row r="8" hidden="1" s="2" customFormat="1" ht="12" customHeight="1">
      <c r="A8" s="35"/>
      <c r="B8" s="41"/>
      <c r="C8" s="35"/>
      <c r="D8" s="133" t="s">
        <v>85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35" t="s">
        <v>86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3. 6. 2024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36" t="s">
        <v>21</v>
      </c>
      <c r="F15" s="35"/>
      <c r="G15" s="35"/>
      <c r="H15" s="35"/>
      <c r="I15" s="133" t="s">
        <v>26</v>
      </c>
      <c r="J15" s="136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3" t="s">
        <v>27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3" t="s">
        <v>29</v>
      </c>
      <c r="E20" s="35"/>
      <c r="F20" s="35"/>
      <c r="G20" s="35"/>
      <c r="H20" s="35"/>
      <c r="I20" s="133" t="s">
        <v>25</v>
      </c>
      <c r="J20" s="136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36" t="s">
        <v>21</v>
      </c>
      <c r="F21" s="35"/>
      <c r="G21" s="35"/>
      <c r="H21" s="35"/>
      <c r="I21" s="133" t="s">
        <v>26</v>
      </c>
      <c r="J21" s="136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3" t="s">
        <v>31</v>
      </c>
      <c r="E23" s="35"/>
      <c r="F23" s="35"/>
      <c r="G23" s="35"/>
      <c r="H23" s="35"/>
      <c r="I23" s="133" t="s">
        <v>25</v>
      </c>
      <c r="J23" s="136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36" t="s">
        <v>21</v>
      </c>
      <c r="F24" s="35"/>
      <c r="G24" s="35"/>
      <c r="H24" s="35"/>
      <c r="I24" s="133" t="s">
        <v>26</v>
      </c>
      <c r="J24" s="136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3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3" t="s">
        <v>33</v>
      </c>
      <c r="E30" s="35"/>
      <c r="F30" s="35"/>
      <c r="G30" s="35"/>
      <c r="H30" s="35"/>
      <c r="I30" s="35"/>
      <c r="J30" s="144">
        <f>ROUND(J126,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45" t="s">
        <v>35</v>
      </c>
      <c r="G32" s="35"/>
      <c r="H32" s="35"/>
      <c r="I32" s="145" t="s">
        <v>34</v>
      </c>
      <c r="J32" s="14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46" t="s">
        <v>37</v>
      </c>
      <c r="E33" s="133" t="s">
        <v>38</v>
      </c>
      <c r="F33" s="147">
        <f>ROUND((SUM(BE126:BE294)),  2)</f>
        <v>0</v>
      </c>
      <c r="G33" s="35"/>
      <c r="H33" s="35"/>
      <c r="I33" s="148">
        <v>0.20999999999999999</v>
      </c>
      <c r="J33" s="147">
        <f>ROUND(((SUM(BE126:BE294))*I33),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3" t="s">
        <v>39</v>
      </c>
      <c r="F34" s="147">
        <f>ROUND((SUM(BF126:BF294)),  2)</f>
        <v>0</v>
      </c>
      <c r="G34" s="35"/>
      <c r="H34" s="35"/>
      <c r="I34" s="148">
        <v>0.12</v>
      </c>
      <c r="J34" s="147">
        <f>ROUND(((SUM(BF126:BF294))*I34),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40</v>
      </c>
      <c r="F35" s="147">
        <f>ROUND((SUM(BG126:BG294)),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41</v>
      </c>
      <c r="F36" s="147">
        <f>ROUND((SUM(BH126:BH294)),  2)</f>
        <v>0</v>
      </c>
      <c r="G36" s="35"/>
      <c r="H36" s="35"/>
      <c r="I36" s="148">
        <v>0.12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42</v>
      </c>
      <c r="F37" s="147">
        <f>ROUND((SUM(BI126:BI294)),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49"/>
      <c r="D39" s="150" t="s">
        <v>43</v>
      </c>
      <c r="E39" s="151"/>
      <c r="F39" s="151"/>
      <c r="G39" s="152" t="s">
        <v>44</v>
      </c>
      <c r="H39" s="153" t="s">
        <v>45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67" t="str">
        <f>E7</f>
        <v>Výměna elektroinstalace na hlavním sále, přísálí, předsálí, balkonech a podiu Kulturního domu Ústí nad Labem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Elektroinstalace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3. 6. 2024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88</v>
      </c>
      <c r="D94" s="169"/>
      <c r="E94" s="169"/>
      <c r="F94" s="169"/>
      <c r="G94" s="169"/>
      <c r="H94" s="169"/>
      <c r="I94" s="169"/>
      <c r="J94" s="170" t="s">
        <v>89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90</v>
      </c>
      <c r="D96" s="37"/>
      <c r="E96" s="37"/>
      <c r="F96" s="37"/>
      <c r="G96" s="37"/>
      <c r="H96" s="37"/>
      <c r="I96" s="37"/>
      <c r="J96" s="107">
        <f>J126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91</v>
      </c>
    </row>
    <row r="97" s="9" customFormat="1" ht="24.96" customHeight="1">
      <c r="A97" s="9"/>
      <c r="B97" s="172"/>
      <c r="C97" s="173"/>
      <c r="D97" s="174" t="s">
        <v>92</v>
      </c>
      <c r="E97" s="175"/>
      <c r="F97" s="175"/>
      <c r="G97" s="175"/>
      <c r="H97" s="175"/>
      <c r="I97" s="175"/>
      <c r="J97" s="176">
        <f>J127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J128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94</v>
      </c>
      <c r="E99" s="181"/>
      <c r="F99" s="181"/>
      <c r="G99" s="181"/>
      <c r="H99" s="181"/>
      <c r="I99" s="181"/>
      <c r="J99" s="182">
        <f>J136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2"/>
      <c r="C100" s="173"/>
      <c r="D100" s="174" t="s">
        <v>95</v>
      </c>
      <c r="E100" s="175"/>
      <c r="F100" s="175"/>
      <c r="G100" s="175"/>
      <c r="H100" s="175"/>
      <c r="I100" s="175"/>
      <c r="J100" s="176">
        <f>J143</f>
        <v>0</v>
      </c>
      <c r="K100" s="173"/>
      <c r="L100" s="17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8"/>
      <c r="C101" s="179"/>
      <c r="D101" s="180" t="s">
        <v>96</v>
      </c>
      <c r="E101" s="181"/>
      <c r="F101" s="181"/>
      <c r="G101" s="181"/>
      <c r="H101" s="181"/>
      <c r="I101" s="181"/>
      <c r="J101" s="182">
        <f>J144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78"/>
      <c r="C102" s="179"/>
      <c r="D102" s="180" t="s">
        <v>97</v>
      </c>
      <c r="E102" s="181"/>
      <c r="F102" s="181"/>
      <c r="G102" s="181"/>
      <c r="H102" s="181"/>
      <c r="I102" s="181"/>
      <c r="J102" s="182">
        <f>J232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2"/>
      <c r="C103" s="173"/>
      <c r="D103" s="174" t="s">
        <v>98</v>
      </c>
      <c r="E103" s="175"/>
      <c r="F103" s="175"/>
      <c r="G103" s="175"/>
      <c r="H103" s="175"/>
      <c r="I103" s="175"/>
      <c r="J103" s="176">
        <f>J269</f>
        <v>0</v>
      </c>
      <c r="K103" s="173"/>
      <c r="L103" s="17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8"/>
      <c r="C104" s="179"/>
      <c r="D104" s="180" t="s">
        <v>99</v>
      </c>
      <c r="E104" s="181"/>
      <c r="F104" s="181"/>
      <c r="G104" s="181"/>
      <c r="H104" s="181"/>
      <c r="I104" s="181"/>
      <c r="J104" s="182">
        <f>J270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100</v>
      </c>
      <c r="E105" s="181"/>
      <c r="F105" s="181"/>
      <c r="G105" s="181"/>
      <c r="H105" s="181"/>
      <c r="I105" s="181"/>
      <c r="J105" s="182">
        <f>J284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101</v>
      </c>
      <c r="E106" s="181"/>
      <c r="F106" s="181"/>
      <c r="G106" s="181"/>
      <c r="H106" s="181"/>
      <c r="I106" s="181"/>
      <c r="J106" s="182">
        <f>J291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102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6.25" customHeight="1">
      <c r="A116" s="35"/>
      <c r="B116" s="36"/>
      <c r="C116" s="37"/>
      <c r="D116" s="37"/>
      <c r="E116" s="167" t="str">
        <f>E7</f>
        <v>Výměna elektroinstalace na hlavním sále, přísálí, předsálí, balkonech a podiu Kulturního domu Ústí nad Labem</v>
      </c>
      <c r="F116" s="29"/>
      <c r="G116" s="29"/>
      <c r="H116" s="29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85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E9</f>
        <v>01 - Elektroinstalace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F12</f>
        <v xml:space="preserve"> </v>
      </c>
      <c r="G120" s="37"/>
      <c r="H120" s="37"/>
      <c r="I120" s="29" t="s">
        <v>22</v>
      </c>
      <c r="J120" s="76" t="str">
        <f>IF(J12="","",J12)</f>
        <v>3. 6. 2024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7"/>
      <c r="E122" s="37"/>
      <c r="F122" s="24" t="str">
        <f>E15</f>
        <v xml:space="preserve"> </v>
      </c>
      <c r="G122" s="37"/>
      <c r="H122" s="37"/>
      <c r="I122" s="29" t="s">
        <v>29</v>
      </c>
      <c r="J122" s="33" t="str">
        <f>E21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IF(E18="","",E18)</f>
        <v>Vyplň údaj</v>
      </c>
      <c r="G123" s="37"/>
      <c r="H123" s="37"/>
      <c r="I123" s="29" t="s">
        <v>31</v>
      </c>
      <c r="J123" s="33" t="str">
        <f>E24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84"/>
      <c r="B125" s="185"/>
      <c r="C125" s="186" t="s">
        <v>103</v>
      </c>
      <c r="D125" s="187" t="s">
        <v>58</v>
      </c>
      <c r="E125" s="187" t="s">
        <v>54</v>
      </c>
      <c r="F125" s="187" t="s">
        <v>55</v>
      </c>
      <c r="G125" s="187" t="s">
        <v>104</v>
      </c>
      <c r="H125" s="187" t="s">
        <v>105</v>
      </c>
      <c r="I125" s="187" t="s">
        <v>106</v>
      </c>
      <c r="J125" s="188" t="s">
        <v>89</v>
      </c>
      <c r="K125" s="189" t="s">
        <v>107</v>
      </c>
      <c r="L125" s="190"/>
      <c r="M125" s="97" t="s">
        <v>1</v>
      </c>
      <c r="N125" s="98" t="s">
        <v>37</v>
      </c>
      <c r="O125" s="98" t="s">
        <v>108</v>
      </c>
      <c r="P125" s="98" t="s">
        <v>109</v>
      </c>
      <c r="Q125" s="98" t="s">
        <v>110</v>
      </c>
      <c r="R125" s="98" t="s">
        <v>111</v>
      </c>
      <c r="S125" s="98" t="s">
        <v>112</v>
      </c>
      <c r="T125" s="99" t="s">
        <v>113</v>
      </c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</row>
    <row r="126" s="2" customFormat="1" ht="22.8" customHeight="1">
      <c r="A126" s="35"/>
      <c r="B126" s="36"/>
      <c r="C126" s="104" t="s">
        <v>114</v>
      </c>
      <c r="D126" s="37"/>
      <c r="E126" s="37"/>
      <c r="F126" s="37"/>
      <c r="G126" s="37"/>
      <c r="H126" s="37"/>
      <c r="I126" s="37"/>
      <c r="J126" s="191">
        <f>BK126</f>
        <v>0</v>
      </c>
      <c r="K126" s="37"/>
      <c r="L126" s="41"/>
      <c r="M126" s="100"/>
      <c r="N126" s="192"/>
      <c r="O126" s="101"/>
      <c r="P126" s="193">
        <f>P127+P143+P269</f>
        <v>0</v>
      </c>
      <c r="Q126" s="101"/>
      <c r="R126" s="193">
        <f>R127+R143+R269</f>
        <v>85.671450000000007</v>
      </c>
      <c r="S126" s="101"/>
      <c r="T126" s="194">
        <f>T127+T143+T269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72</v>
      </c>
      <c r="AU126" s="14" t="s">
        <v>91</v>
      </c>
      <c r="BK126" s="195">
        <f>BK127+BK143+BK269</f>
        <v>0</v>
      </c>
    </row>
    <row r="127" s="12" customFormat="1" ht="25.92" customHeight="1">
      <c r="A127" s="12"/>
      <c r="B127" s="196"/>
      <c r="C127" s="197"/>
      <c r="D127" s="198" t="s">
        <v>72</v>
      </c>
      <c r="E127" s="199" t="s">
        <v>115</v>
      </c>
      <c r="F127" s="199" t="s">
        <v>116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P128+P136</f>
        <v>0</v>
      </c>
      <c r="Q127" s="204"/>
      <c r="R127" s="205">
        <f>R128+R136</f>
        <v>83.305500000000009</v>
      </c>
      <c r="S127" s="204"/>
      <c r="T127" s="206">
        <f>T128+T136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81</v>
      </c>
      <c r="AT127" s="208" t="s">
        <v>72</v>
      </c>
      <c r="AU127" s="208" t="s">
        <v>73</v>
      </c>
      <c r="AY127" s="207" t="s">
        <v>117</v>
      </c>
      <c r="BK127" s="209">
        <f>BK128+BK136</f>
        <v>0</v>
      </c>
    </row>
    <row r="128" s="12" customFormat="1" ht="22.8" customHeight="1">
      <c r="A128" s="12"/>
      <c r="B128" s="196"/>
      <c r="C128" s="197"/>
      <c r="D128" s="198" t="s">
        <v>72</v>
      </c>
      <c r="E128" s="210" t="s">
        <v>118</v>
      </c>
      <c r="F128" s="210" t="s">
        <v>119</v>
      </c>
      <c r="G128" s="197"/>
      <c r="H128" s="197"/>
      <c r="I128" s="200"/>
      <c r="J128" s="211">
        <f>BK128</f>
        <v>0</v>
      </c>
      <c r="K128" s="197"/>
      <c r="L128" s="202"/>
      <c r="M128" s="203"/>
      <c r="N128" s="204"/>
      <c r="O128" s="204"/>
      <c r="P128" s="205">
        <f>SUM(P129:P135)</f>
        <v>0</v>
      </c>
      <c r="Q128" s="204"/>
      <c r="R128" s="205">
        <f>SUM(R129:R135)</f>
        <v>83.305500000000009</v>
      </c>
      <c r="S128" s="204"/>
      <c r="T128" s="206">
        <f>SUM(T129:T135)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81</v>
      </c>
      <c r="AT128" s="208" t="s">
        <v>72</v>
      </c>
      <c r="AU128" s="208" t="s">
        <v>81</v>
      </c>
      <c r="AY128" s="207" t="s">
        <v>117</v>
      </c>
      <c r="BK128" s="209">
        <f>SUM(BK129:BK135)</f>
        <v>0</v>
      </c>
    </row>
    <row r="129" s="2" customFormat="1" ht="21.75" customHeight="1">
      <c r="A129" s="35"/>
      <c r="B129" s="36"/>
      <c r="C129" s="212" t="s">
        <v>81</v>
      </c>
      <c r="D129" s="212" t="s">
        <v>120</v>
      </c>
      <c r="E129" s="213" t="s">
        <v>121</v>
      </c>
      <c r="F129" s="214" t="s">
        <v>122</v>
      </c>
      <c r="G129" s="215" t="s">
        <v>123</v>
      </c>
      <c r="H129" s="216">
        <v>100</v>
      </c>
      <c r="I129" s="217"/>
      <c r="J129" s="218">
        <f>ROUND(I129*H129,2)</f>
        <v>0</v>
      </c>
      <c r="K129" s="219"/>
      <c r="L129" s="41"/>
      <c r="M129" s="220" t="s">
        <v>1</v>
      </c>
      <c r="N129" s="221" t="s">
        <v>38</v>
      </c>
      <c r="O129" s="88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4" t="s">
        <v>124</v>
      </c>
      <c r="AT129" s="224" t="s">
        <v>120</v>
      </c>
      <c r="AU129" s="224" t="s">
        <v>83</v>
      </c>
      <c r="AY129" s="14" t="s">
        <v>117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4" t="s">
        <v>81</v>
      </c>
      <c r="BK129" s="225">
        <f>ROUND(I129*H129,2)</f>
        <v>0</v>
      </c>
      <c r="BL129" s="14" t="s">
        <v>124</v>
      </c>
      <c r="BM129" s="224" t="s">
        <v>125</v>
      </c>
    </row>
    <row r="130" s="2" customFormat="1" ht="21.75" customHeight="1">
      <c r="A130" s="35"/>
      <c r="B130" s="36"/>
      <c r="C130" s="212" t="s">
        <v>83</v>
      </c>
      <c r="D130" s="212" t="s">
        <v>120</v>
      </c>
      <c r="E130" s="213" t="s">
        <v>126</v>
      </c>
      <c r="F130" s="214" t="s">
        <v>127</v>
      </c>
      <c r="G130" s="215" t="s">
        <v>123</v>
      </c>
      <c r="H130" s="216">
        <v>150</v>
      </c>
      <c r="I130" s="217"/>
      <c r="J130" s="218">
        <f>ROUND(I130*H130,2)</f>
        <v>0</v>
      </c>
      <c r="K130" s="219"/>
      <c r="L130" s="41"/>
      <c r="M130" s="220" t="s">
        <v>1</v>
      </c>
      <c r="N130" s="221" t="s">
        <v>38</v>
      </c>
      <c r="O130" s="88"/>
      <c r="P130" s="222">
        <f>O130*H130</f>
        <v>0</v>
      </c>
      <c r="Q130" s="222">
        <v>0.037999999999999999</v>
      </c>
      <c r="R130" s="222">
        <f>Q130*H130</f>
        <v>5.7000000000000002</v>
      </c>
      <c r="S130" s="222">
        <v>0</v>
      </c>
      <c r="T130" s="22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4" t="s">
        <v>124</v>
      </c>
      <c r="AT130" s="224" t="s">
        <v>120</v>
      </c>
      <c r="AU130" s="224" t="s">
        <v>83</v>
      </c>
      <c r="AY130" s="14" t="s">
        <v>117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4" t="s">
        <v>81</v>
      </c>
      <c r="BK130" s="225">
        <f>ROUND(I130*H130,2)</f>
        <v>0</v>
      </c>
      <c r="BL130" s="14" t="s">
        <v>124</v>
      </c>
      <c r="BM130" s="224" t="s">
        <v>128</v>
      </c>
    </row>
    <row r="131" s="2" customFormat="1" ht="21.75" customHeight="1">
      <c r="A131" s="35"/>
      <c r="B131" s="36"/>
      <c r="C131" s="212" t="s">
        <v>129</v>
      </c>
      <c r="D131" s="212" t="s">
        <v>120</v>
      </c>
      <c r="E131" s="213" t="s">
        <v>130</v>
      </c>
      <c r="F131" s="214" t="s">
        <v>131</v>
      </c>
      <c r="G131" s="215" t="s">
        <v>123</v>
      </c>
      <c r="H131" s="216">
        <v>1750</v>
      </c>
      <c r="I131" s="217"/>
      <c r="J131" s="218">
        <f>ROUND(I131*H131,2)</f>
        <v>0</v>
      </c>
      <c r="K131" s="219"/>
      <c r="L131" s="41"/>
      <c r="M131" s="220" t="s">
        <v>1</v>
      </c>
      <c r="N131" s="221" t="s">
        <v>38</v>
      </c>
      <c r="O131" s="88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4" t="s">
        <v>124</v>
      </c>
      <c r="AT131" s="224" t="s">
        <v>120</v>
      </c>
      <c r="AU131" s="224" t="s">
        <v>83</v>
      </c>
      <c r="AY131" s="14" t="s">
        <v>117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4" t="s">
        <v>81</v>
      </c>
      <c r="BK131" s="225">
        <f>ROUND(I131*H131,2)</f>
        <v>0</v>
      </c>
      <c r="BL131" s="14" t="s">
        <v>124</v>
      </c>
      <c r="BM131" s="224" t="s">
        <v>132</v>
      </c>
    </row>
    <row r="132" s="2" customFormat="1" ht="21.75" customHeight="1">
      <c r="A132" s="35"/>
      <c r="B132" s="36"/>
      <c r="C132" s="212" t="s">
        <v>124</v>
      </c>
      <c r="D132" s="212" t="s">
        <v>120</v>
      </c>
      <c r="E132" s="213" t="s">
        <v>133</v>
      </c>
      <c r="F132" s="214" t="s">
        <v>134</v>
      </c>
      <c r="G132" s="215" t="s">
        <v>123</v>
      </c>
      <c r="H132" s="216">
        <v>2000</v>
      </c>
      <c r="I132" s="217"/>
      <c r="J132" s="218">
        <f>ROUND(I132*H132,2)</f>
        <v>0</v>
      </c>
      <c r="K132" s="219"/>
      <c r="L132" s="41"/>
      <c r="M132" s="220" t="s">
        <v>1</v>
      </c>
      <c r="N132" s="221" t="s">
        <v>38</v>
      </c>
      <c r="O132" s="88"/>
      <c r="P132" s="222">
        <f>O132*H132</f>
        <v>0</v>
      </c>
      <c r="Q132" s="222">
        <v>0.037999999999999999</v>
      </c>
      <c r="R132" s="222">
        <f>Q132*H132</f>
        <v>76</v>
      </c>
      <c r="S132" s="222">
        <v>0</v>
      </c>
      <c r="T132" s="22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4" t="s">
        <v>124</v>
      </c>
      <c r="AT132" s="224" t="s">
        <v>120</v>
      </c>
      <c r="AU132" s="224" t="s">
        <v>83</v>
      </c>
      <c r="AY132" s="14" t="s">
        <v>117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4" t="s">
        <v>81</v>
      </c>
      <c r="BK132" s="225">
        <f>ROUND(I132*H132,2)</f>
        <v>0</v>
      </c>
      <c r="BL132" s="14" t="s">
        <v>124</v>
      </c>
      <c r="BM132" s="224" t="s">
        <v>135</v>
      </c>
    </row>
    <row r="133" s="2" customFormat="1" ht="24.15" customHeight="1">
      <c r="A133" s="35"/>
      <c r="B133" s="36"/>
      <c r="C133" s="212" t="s">
        <v>136</v>
      </c>
      <c r="D133" s="212" t="s">
        <v>120</v>
      </c>
      <c r="E133" s="213" t="s">
        <v>137</v>
      </c>
      <c r="F133" s="214" t="s">
        <v>138</v>
      </c>
      <c r="G133" s="215" t="s">
        <v>139</v>
      </c>
      <c r="H133" s="216">
        <v>30</v>
      </c>
      <c r="I133" s="217"/>
      <c r="J133" s="218">
        <f>ROUND(I133*H133,2)</f>
        <v>0</v>
      </c>
      <c r="K133" s="219"/>
      <c r="L133" s="41"/>
      <c r="M133" s="220" t="s">
        <v>1</v>
      </c>
      <c r="N133" s="221" t="s">
        <v>38</v>
      </c>
      <c r="O133" s="88"/>
      <c r="P133" s="222">
        <f>O133*H133</f>
        <v>0</v>
      </c>
      <c r="Q133" s="222">
        <v>0.010449999999999999</v>
      </c>
      <c r="R133" s="222">
        <f>Q133*H133</f>
        <v>0.3135</v>
      </c>
      <c r="S133" s="222">
        <v>0</v>
      </c>
      <c r="T133" s="22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4" t="s">
        <v>124</v>
      </c>
      <c r="AT133" s="224" t="s">
        <v>120</v>
      </c>
      <c r="AU133" s="224" t="s">
        <v>83</v>
      </c>
      <c r="AY133" s="14" t="s">
        <v>117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4" t="s">
        <v>81</v>
      </c>
      <c r="BK133" s="225">
        <f>ROUND(I133*H133,2)</f>
        <v>0</v>
      </c>
      <c r="BL133" s="14" t="s">
        <v>124</v>
      </c>
      <c r="BM133" s="224" t="s">
        <v>140</v>
      </c>
    </row>
    <row r="134" s="2" customFormat="1" ht="37.8" customHeight="1">
      <c r="A134" s="35"/>
      <c r="B134" s="36"/>
      <c r="C134" s="212" t="s">
        <v>118</v>
      </c>
      <c r="D134" s="212" t="s">
        <v>120</v>
      </c>
      <c r="E134" s="213" t="s">
        <v>141</v>
      </c>
      <c r="F134" s="214" t="s">
        <v>142</v>
      </c>
      <c r="G134" s="215" t="s">
        <v>123</v>
      </c>
      <c r="H134" s="216">
        <v>4200</v>
      </c>
      <c r="I134" s="217"/>
      <c r="J134" s="218">
        <f>ROUND(I134*H134,2)</f>
        <v>0</v>
      </c>
      <c r="K134" s="219"/>
      <c r="L134" s="41"/>
      <c r="M134" s="220" t="s">
        <v>1</v>
      </c>
      <c r="N134" s="221" t="s">
        <v>38</v>
      </c>
      <c r="O134" s="88"/>
      <c r="P134" s="222">
        <f>O134*H134</f>
        <v>0</v>
      </c>
      <c r="Q134" s="222">
        <v>0.00029999999999999997</v>
      </c>
      <c r="R134" s="222">
        <f>Q134*H134</f>
        <v>1.2599999999999998</v>
      </c>
      <c r="S134" s="222">
        <v>0</v>
      </c>
      <c r="T134" s="22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4" t="s">
        <v>124</v>
      </c>
      <c r="AT134" s="224" t="s">
        <v>120</v>
      </c>
      <c r="AU134" s="224" t="s">
        <v>83</v>
      </c>
      <c r="AY134" s="14" t="s">
        <v>117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4" t="s">
        <v>81</v>
      </c>
      <c r="BK134" s="225">
        <f>ROUND(I134*H134,2)</f>
        <v>0</v>
      </c>
      <c r="BL134" s="14" t="s">
        <v>124</v>
      </c>
      <c r="BM134" s="224" t="s">
        <v>143</v>
      </c>
    </row>
    <row r="135" s="2" customFormat="1" ht="24.15" customHeight="1">
      <c r="A135" s="35"/>
      <c r="B135" s="36"/>
      <c r="C135" s="212" t="s">
        <v>144</v>
      </c>
      <c r="D135" s="212" t="s">
        <v>120</v>
      </c>
      <c r="E135" s="213" t="s">
        <v>145</v>
      </c>
      <c r="F135" s="214" t="s">
        <v>146</v>
      </c>
      <c r="G135" s="215" t="s">
        <v>123</v>
      </c>
      <c r="H135" s="216">
        <v>800</v>
      </c>
      <c r="I135" s="217"/>
      <c r="J135" s="218">
        <f>ROUND(I135*H135,2)</f>
        <v>0</v>
      </c>
      <c r="K135" s="219"/>
      <c r="L135" s="41"/>
      <c r="M135" s="220" t="s">
        <v>1</v>
      </c>
      <c r="N135" s="221" t="s">
        <v>38</v>
      </c>
      <c r="O135" s="88"/>
      <c r="P135" s="222">
        <f>O135*H135</f>
        <v>0</v>
      </c>
      <c r="Q135" s="222">
        <v>4.0000000000000003E-05</v>
      </c>
      <c r="R135" s="222">
        <f>Q135*H135</f>
        <v>0.032000000000000001</v>
      </c>
      <c r="S135" s="222">
        <v>0</v>
      </c>
      <c r="T135" s="22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4" t="s">
        <v>124</v>
      </c>
      <c r="AT135" s="224" t="s">
        <v>120</v>
      </c>
      <c r="AU135" s="224" t="s">
        <v>83</v>
      </c>
      <c r="AY135" s="14" t="s">
        <v>117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4" t="s">
        <v>81</v>
      </c>
      <c r="BK135" s="225">
        <f>ROUND(I135*H135,2)</f>
        <v>0</v>
      </c>
      <c r="BL135" s="14" t="s">
        <v>124</v>
      </c>
      <c r="BM135" s="224" t="s">
        <v>147</v>
      </c>
    </row>
    <row r="136" s="12" customFormat="1" ht="22.8" customHeight="1">
      <c r="A136" s="12"/>
      <c r="B136" s="196"/>
      <c r="C136" s="197"/>
      <c r="D136" s="198" t="s">
        <v>72</v>
      </c>
      <c r="E136" s="210" t="s">
        <v>148</v>
      </c>
      <c r="F136" s="210" t="s">
        <v>149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SUM(P137:P142)</f>
        <v>0</v>
      </c>
      <c r="Q136" s="204"/>
      <c r="R136" s="205">
        <f>SUM(R137:R142)</f>
        <v>0</v>
      </c>
      <c r="S136" s="204"/>
      <c r="T136" s="206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81</v>
      </c>
      <c r="AT136" s="208" t="s">
        <v>72</v>
      </c>
      <c r="AU136" s="208" t="s">
        <v>81</v>
      </c>
      <c r="AY136" s="207" t="s">
        <v>117</v>
      </c>
      <c r="BK136" s="209">
        <f>SUM(BK137:BK142)</f>
        <v>0</v>
      </c>
    </row>
    <row r="137" s="2" customFormat="1" ht="44.25" customHeight="1">
      <c r="A137" s="35"/>
      <c r="B137" s="36"/>
      <c r="C137" s="212" t="s">
        <v>150</v>
      </c>
      <c r="D137" s="212" t="s">
        <v>120</v>
      </c>
      <c r="E137" s="213" t="s">
        <v>151</v>
      </c>
      <c r="F137" s="214" t="s">
        <v>152</v>
      </c>
      <c r="G137" s="215" t="s">
        <v>153</v>
      </c>
      <c r="H137" s="216">
        <v>80</v>
      </c>
      <c r="I137" s="217"/>
      <c r="J137" s="218">
        <f>ROUND(I137*H137,2)</f>
        <v>0</v>
      </c>
      <c r="K137" s="219"/>
      <c r="L137" s="41"/>
      <c r="M137" s="220" t="s">
        <v>1</v>
      </c>
      <c r="N137" s="221" t="s">
        <v>38</v>
      </c>
      <c r="O137" s="88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4" t="s">
        <v>124</v>
      </c>
      <c r="AT137" s="224" t="s">
        <v>120</v>
      </c>
      <c r="AU137" s="224" t="s">
        <v>83</v>
      </c>
      <c r="AY137" s="14" t="s">
        <v>117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4" t="s">
        <v>81</v>
      </c>
      <c r="BK137" s="225">
        <f>ROUND(I137*H137,2)</f>
        <v>0</v>
      </c>
      <c r="BL137" s="14" t="s">
        <v>124</v>
      </c>
      <c r="BM137" s="224" t="s">
        <v>154</v>
      </c>
    </row>
    <row r="138" s="2" customFormat="1" ht="44.25" customHeight="1">
      <c r="A138" s="35"/>
      <c r="B138" s="36"/>
      <c r="C138" s="212" t="s">
        <v>148</v>
      </c>
      <c r="D138" s="212" t="s">
        <v>120</v>
      </c>
      <c r="E138" s="213" t="s">
        <v>155</v>
      </c>
      <c r="F138" s="214" t="s">
        <v>156</v>
      </c>
      <c r="G138" s="215" t="s">
        <v>153</v>
      </c>
      <c r="H138" s="216">
        <v>18</v>
      </c>
      <c r="I138" s="217"/>
      <c r="J138" s="218">
        <f>ROUND(I138*H138,2)</f>
        <v>0</v>
      </c>
      <c r="K138" s="219"/>
      <c r="L138" s="41"/>
      <c r="M138" s="220" t="s">
        <v>1</v>
      </c>
      <c r="N138" s="221" t="s">
        <v>38</v>
      </c>
      <c r="O138" s="88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4" t="s">
        <v>124</v>
      </c>
      <c r="AT138" s="224" t="s">
        <v>120</v>
      </c>
      <c r="AU138" s="224" t="s">
        <v>83</v>
      </c>
      <c r="AY138" s="14" t="s">
        <v>117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4" t="s">
        <v>81</v>
      </c>
      <c r="BK138" s="225">
        <f>ROUND(I138*H138,2)</f>
        <v>0</v>
      </c>
      <c r="BL138" s="14" t="s">
        <v>124</v>
      </c>
      <c r="BM138" s="224" t="s">
        <v>157</v>
      </c>
    </row>
    <row r="139" s="2" customFormat="1" ht="44.25" customHeight="1">
      <c r="A139" s="35"/>
      <c r="B139" s="36"/>
      <c r="C139" s="212" t="s">
        <v>158</v>
      </c>
      <c r="D139" s="212" t="s">
        <v>120</v>
      </c>
      <c r="E139" s="213" t="s">
        <v>159</v>
      </c>
      <c r="F139" s="214" t="s">
        <v>160</v>
      </c>
      <c r="G139" s="215" t="s">
        <v>123</v>
      </c>
      <c r="H139" s="216">
        <v>10</v>
      </c>
      <c r="I139" s="217"/>
      <c r="J139" s="218">
        <f>ROUND(I139*H139,2)</f>
        <v>0</v>
      </c>
      <c r="K139" s="219"/>
      <c r="L139" s="41"/>
      <c r="M139" s="220" t="s">
        <v>1</v>
      </c>
      <c r="N139" s="221" t="s">
        <v>38</v>
      </c>
      <c r="O139" s="88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4" t="s">
        <v>124</v>
      </c>
      <c r="AT139" s="224" t="s">
        <v>120</v>
      </c>
      <c r="AU139" s="224" t="s">
        <v>83</v>
      </c>
      <c r="AY139" s="14" t="s">
        <v>117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4" t="s">
        <v>81</v>
      </c>
      <c r="BK139" s="225">
        <f>ROUND(I139*H139,2)</f>
        <v>0</v>
      </c>
      <c r="BL139" s="14" t="s">
        <v>124</v>
      </c>
      <c r="BM139" s="224" t="s">
        <v>161</v>
      </c>
    </row>
    <row r="140" s="2" customFormat="1" ht="37.8" customHeight="1">
      <c r="A140" s="35"/>
      <c r="B140" s="36"/>
      <c r="C140" s="212" t="s">
        <v>162</v>
      </c>
      <c r="D140" s="212" t="s">
        <v>120</v>
      </c>
      <c r="E140" s="213" t="s">
        <v>163</v>
      </c>
      <c r="F140" s="214" t="s">
        <v>164</v>
      </c>
      <c r="G140" s="215" t="s">
        <v>153</v>
      </c>
      <c r="H140" s="216">
        <v>12</v>
      </c>
      <c r="I140" s="217"/>
      <c r="J140" s="218">
        <f>ROUND(I140*H140,2)</f>
        <v>0</v>
      </c>
      <c r="K140" s="219"/>
      <c r="L140" s="41"/>
      <c r="M140" s="220" t="s">
        <v>1</v>
      </c>
      <c r="N140" s="221" t="s">
        <v>38</v>
      </c>
      <c r="O140" s="88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4" t="s">
        <v>124</v>
      </c>
      <c r="AT140" s="224" t="s">
        <v>120</v>
      </c>
      <c r="AU140" s="224" t="s">
        <v>83</v>
      </c>
      <c r="AY140" s="14" t="s">
        <v>117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4" t="s">
        <v>81</v>
      </c>
      <c r="BK140" s="225">
        <f>ROUND(I140*H140,2)</f>
        <v>0</v>
      </c>
      <c r="BL140" s="14" t="s">
        <v>124</v>
      </c>
      <c r="BM140" s="224" t="s">
        <v>165</v>
      </c>
    </row>
    <row r="141" s="2" customFormat="1" ht="33" customHeight="1">
      <c r="A141" s="35"/>
      <c r="B141" s="36"/>
      <c r="C141" s="212" t="s">
        <v>8</v>
      </c>
      <c r="D141" s="212" t="s">
        <v>120</v>
      </c>
      <c r="E141" s="213" t="s">
        <v>166</v>
      </c>
      <c r="F141" s="214" t="s">
        <v>167</v>
      </c>
      <c r="G141" s="215" t="s">
        <v>153</v>
      </c>
      <c r="H141" s="216">
        <v>650</v>
      </c>
      <c r="I141" s="217"/>
      <c r="J141" s="218">
        <f>ROUND(I141*H141,2)</f>
        <v>0</v>
      </c>
      <c r="K141" s="219"/>
      <c r="L141" s="41"/>
      <c r="M141" s="220" t="s">
        <v>1</v>
      </c>
      <c r="N141" s="221" t="s">
        <v>38</v>
      </c>
      <c r="O141" s="88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4" t="s">
        <v>124</v>
      </c>
      <c r="AT141" s="224" t="s">
        <v>120</v>
      </c>
      <c r="AU141" s="224" t="s">
        <v>83</v>
      </c>
      <c r="AY141" s="14" t="s">
        <v>117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4" t="s">
        <v>81</v>
      </c>
      <c r="BK141" s="225">
        <f>ROUND(I141*H141,2)</f>
        <v>0</v>
      </c>
      <c r="BL141" s="14" t="s">
        <v>124</v>
      </c>
      <c r="BM141" s="224" t="s">
        <v>168</v>
      </c>
    </row>
    <row r="142" s="2" customFormat="1" ht="24.15" customHeight="1">
      <c r="A142" s="35"/>
      <c r="B142" s="36"/>
      <c r="C142" s="212" t="s">
        <v>169</v>
      </c>
      <c r="D142" s="212" t="s">
        <v>120</v>
      </c>
      <c r="E142" s="213" t="s">
        <v>170</v>
      </c>
      <c r="F142" s="214" t="s">
        <v>171</v>
      </c>
      <c r="G142" s="215" t="s">
        <v>139</v>
      </c>
      <c r="H142" s="216">
        <v>1850</v>
      </c>
      <c r="I142" s="217"/>
      <c r="J142" s="218">
        <f>ROUND(I142*H142,2)</f>
        <v>0</v>
      </c>
      <c r="K142" s="219"/>
      <c r="L142" s="41"/>
      <c r="M142" s="220" t="s">
        <v>1</v>
      </c>
      <c r="N142" s="221" t="s">
        <v>38</v>
      </c>
      <c r="O142" s="88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4" t="s">
        <v>124</v>
      </c>
      <c r="AT142" s="224" t="s">
        <v>120</v>
      </c>
      <c r="AU142" s="224" t="s">
        <v>83</v>
      </c>
      <c r="AY142" s="14" t="s">
        <v>117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4" t="s">
        <v>81</v>
      </c>
      <c r="BK142" s="225">
        <f>ROUND(I142*H142,2)</f>
        <v>0</v>
      </c>
      <c r="BL142" s="14" t="s">
        <v>124</v>
      </c>
      <c r="BM142" s="224" t="s">
        <v>172</v>
      </c>
    </row>
    <row r="143" s="12" customFormat="1" ht="25.92" customHeight="1">
      <c r="A143" s="12"/>
      <c r="B143" s="196"/>
      <c r="C143" s="197"/>
      <c r="D143" s="198" t="s">
        <v>72</v>
      </c>
      <c r="E143" s="199" t="s">
        <v>173</v>
      </c>
      <c r="F143" s="199" t="s">
        <v>174</v>
      </c>
      <c r="G143" s="197"/>
      <c r="H143" s="197"/>
      <c r="I143" s="200"/>
      <c r="J143" s="201">
        <f>BK143</f>
        <v>0</v>
      </c>
      <c r="K143" s="197"/>
      <c r="L143" s="202"/>
      <c r="M143" s="203"/>
      <c r="N143" s="204"/>
      <c r="O143" s="204"/>
      <c r="P143" s="205">
        <f>P144</f>
        <v>0</v>
      </c>
      <c r="Q143" s="204"/>
      <c r="R143" s="205">
        <f>R144</f>
        <v>2.3659499999999998</v>
      </c>
      <c r="S143" s="204"/>
      <c r="T143" s="206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83</v>
      </c>
      <c r="AT143" s="208" t="s">
        <v>72</v>
      </c>
      <c r="AU143" s="208" t="s">
        <v>73</v>
      </c>
      <c r="AY143" s="207" t="s">
        <v>117</v>
      </c>
      <c r="BK143" s="209">
        <f>BK144</f>
        <v>0</v>
      </c>
    </row>
    <row r="144" s="12" customFormat="1" ht="22.8" customHeight="1">
      <c r="A144" s="12"/>
      <c r="B144" s="196"/>
      <c r="C144" s="197"/>
      <c r="D144" s="198" t="s">
        <v>72</v>
      </c>
      <c r="E144" s="210" t="s">
        <v>175</v>
      </c>
      <c r="F144" s="210" t="s">
        <v>176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P145+SUM(P146:P232)</f>
        <v>0</v>
      </c>
      <c r="Q144" s="204"/>
      <c r="R144" s="205">
        <f>R145+SUM(R146:R232)</f>
        <v>2.3659499999999998</v>
      </c>
      <c r="S144" s="204"/>
      <c r="T144" s="206">
        <f>T145+SUM(T146:T232)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83</v>
      </c>
      <c r="AT144" s="208" t="s">
        <v>72</v>
      </c>
      <c r="AU144" s="208" t="s">
        <v>81</v>
      </c>
      <c r="AY144" s="207" t="s">
        <v>117</v>
      </c>
      <c r="BK144" s="209">
        <f>BK145+SUM(BK146:BK232)</f>
        <v>0</v>
      </c>
    </row>
    <row r="145" s="2" customFormat="1" ht="16.5" customHeight="1">
      <c r="A145" s="35"/>
      <c r="B145" s="36"/>
      <c r="C145" s="212" t="s">
        <v>177</v>
      </c>
      <c r="D145" s="212" t="s">
        <v>120</v>
      </c>
      <c r="E145" s="213" t="s">
        <v>178</v>
      </c>
      <c r="F145" s="214" t="s">
        <v>179</v>
      </c>
      <c r="G145" s="215" t="s">
        <v>153</v>
      </c>
      <c r="H145" s="216">
        <v>12</v>
      </c>
      <c r="I145" s="217"/>
      <c r="J145" s="218">
        <f>ROUND(I145*H145,2)</f>
        <v>0</v>
      </c>
      <c r="K145" s="219"/>
      <c r="L145" s="41"/>
      <c r="M145" s="220" t="s">
        <v>1</v>
      </c>
      <c r="N145" s="221" t="s">
        <v>38</v>
      </c>
      <c r="O145" s="88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4" t="s">
        <v>180</v>
      </c>
      <c r="AT145" s="224" t="s">
        <v>120</v>
      </c>
      <c r="AU145" s="224" t="s">
        <v>83</v>
      </c>
      <c r="AY145" s="14" t="s">
        <v>117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4" t="s">
        <v>81</v>
      </c>
      <c r="BK145" s="225">
        <f>ROUND(I145*H145,2)</f>
        <v>0</v>
      </c>
      <c r="BL145" s="14" t="s">
        <v>180</v>
      </c>
      <c r="BM145" s="224" t="s">
        <v>181</v>
      </c>
    </row>
    <row r="146" s="2" customFormat="1" ht="16.5" customHeight="1">
      <c r="A146" s="35"/>
      <c r="B146" s="36"/>
      <c r="C146" s="226" t="s">
        <v>182</v>
      </c>
      <c r="D146" s="226" t="s">
        <v>183</v>
      </c>
      <c r="E146" s="227" t="s">
        <v>184</v>
      </c>
      <c r="F146" s="228" t="s">
        <v>185</v>
      </c>
      <c r="G146" s="229" t="s">
        <v>153</v>
      </c>
      <c r="H146" s="230">
        <v>12</v>
      </c>
      <c r="I146" s="231"/>
      <c r="J146" s="232">
        <f>ROUND(I146*H146,2)</f>
        <v>0</v>
      </c>
      <c r="K146" s="233"/>
      <c r="L146" s="234"/>
      <c r="M146" s="235" t="s">
        <v>1</v>
      </c>
      <c r="N146" s="236" t="s">
        <v>38</v>
      </c>
      <c r="O146" s="88"/>
      <c r="P146" s="222">
        <f>O146*H146</f>
        <v>0</v>
      </c>
      <c r="Q146" s="222">
        <v>0.00010000000000000001</v>
      </c>
      <c r="R146" s="222">
        <f>Q146*H146</f>
        <v>0.0012000000000000001</v>
      </c>
      <c r="S146" s="222">
        <v>0</v>
      </c>
      <c r="T146" s="22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4" t="s">
        <v>186</v>
      </c>
      <c r="AT146" s="224" t="s">
        <v>183</v>
      </c>
      <c r="AU146" s="224" t="s">
        <v>83</v>
      </c>
      <c r="AY146" s="14" t="s">
        <v>117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4" t="s">
        <v>81</v>
      </c>
      <c r="BK146" s="225">
        <f>ROUND(I146*H146,2)</f>
        <v>0</v>
      </c>
      <c r="BL146" s="14" t="s">
        <v>180</v>
      </c>
      <c r="BM146" s="224" t="s">
        <v>187</v>
      </c>
    </row>
    <row r="147" s="2" customFormat="1" ht="16.5" customHeight="1">
      <c r="A147" s="35"/>
      <c r="B147" s="36"/>
      <c r="C147" s="212" t="s">
        <v>180</v>
      </c>
      <c r="D147" s="212" t="s">
        <v>120</v>
      </c>
      <c r="E147" s="213" t="s">
        <v>188</v>
      </c>
      <c r="F147" s="214" t="s">
        <v>189</v>
      </c>
      <c r="G147" s="215" t="s">
        <v>139</v>
      </c>
      <c r="H147" s="216">
        <v>490</v>
      </c>
      <c r="I147" s="217"/>
      <c r="J147" s="218">
        <f>ROUND(I147*H147,2)</f>
        <v>0</v>
      </c>
      <c r="K147" s="219"/>
      <c r="L147" s="41"/>
      <c r="M147" s="220" t="s">
        <v>1</v>
      </c>
      <c r="N147" s="221" t="s">
        <v>38</v>
      </c>
      <c r="O147" s="88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4" t="s">
        <v>180</v>
      </c>
      <c r="AT147" s="224" t="s">
        <v>120</v>
      </c>
      <c r="AU147" s="224" t="s">
        <v>83</v>
      </c>
      <c r="AY147" s="14" t="s">
        <v>117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4" t="s">
        <v>81</v>
      </c>
      <c r="BK147" s="225">
        <f>ROUND(I147*H147,2)</f>
        <v>0</v>
      </c>
      <c r="BL147" s="14" t="s">
        <v>180</v>
      </c>
      <c r="BM147" s="224" t="s">
        <v>190</v>
      </c>
    </row>
    <row r="148" s="2" customFormat="1" ht="16.5" customHeight="1">
      <c r="A148" s="35"/>
      <c r="B148" s="36"/>
      <c r="C148" s="226" t="s">
        <v>191</v>
      </c>
      <c r="D148" s="226" t="s">
        <v>183</v>
      </c>
      <c r="E148" s="227" t="s">
        <v>192</v>
      </c>
      <c r="F148" s="228" t="s">
        <v>193</v>
      </c>
      <c r="G148" s="229" t="s">
        <v>139</v>
      </c>
      <c r="H148" s="230">
        <v>300</v>
      </c>
      <c r="I148" s="231"/>
      <c r="J148" s="232">
        <f>ROUND(I148*H148,2)</f>
        <v>0</v>
      </c>
      <c r="K148" s="233"/>
      <c r="L148" s="234"/>
      <c r="M148" s="235" t="s">
        <v>1</v>
      </c>
      <c r="N148" s="236" t="s">
        <v>38</v>
      </c>
      <c r="O148" s="88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4" t="s">
        <v>186</v>
      </c>
      <c r="AT148" s="224" t="s">
        <v>183</v>
      </c>
      <c r="AU148" s="224" t="s">
        <v>83</v>
      </c>
      <c r="AY148" s="14" t="s">
        <v>117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4" t="s">
        <v>81</v>
      </c>
      <c r="BK148" s="225">
        <f>ROUND(I148*H148,2)</f>
        <v>0</v>
      </c>
      <c r="BL148" s="14" t="s">
        <v>180</v>
      </c>
      <c r="BM148" s="224" t="s">
        <v>194</v>
      </c>
    </row>
    <row r="149" s="2" customFormat="1" ht="16.5" customHeight="1">
      <c r="A149" s="35"/>
      <c r="B149" s="36"/>
      <c r="C149" s="226" t="s">
        <v>195</v>
      </c>
      <c r="D149" s="226" t="s">
        <v>183</v>
      </c>
      <c r="E149" s="227" t="s">
        <v>196</v>
      </c>
      <c r="F149" s="228" t="s">
        <v>197</v>
      </c>
      <c r="G149" s="229" t="s">
        <v>139</v>
      </c>
      <c r="H149" s="230">
        <v>190</v>
      </c>
      <c r="I149" s="231"/>
      <c r="J149" s="232">
        <f>ROUND(I149*H149,2)</f>
        <v>0</v>
      </c>
      <c r="K149" s="233"/>
      <c r="L149" s="234"/>
      <c r="M149" s="235" t="s">
        <v>1</v>
      </c>
      <c r="N149" s="236" t="s">
        <v>38</v>
      </c>
      <c r="O149" s="88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4" t="s">
        <v>186</v>
      </c>
      <c r="AT149" s="224" t="s">
        <v>183</v>
      </c>
      <c r="AU149" s="224" t="s">
        <v>83</v>
      </c>
      <c r="AY149" s="14" t="s">
        <v>117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4" t="s">
        <v>81</v>
      </c>
      <c r="BK149" s="225">
        <f>ROUND(I149*H149,2)</f>
        <v>0</v>
      </c>
      <c r="BL149" s="14" t="s">
        <v>180</v>
      </c>
      <c r="BM149" s="224" t="s">
        <v>198</v>
      </c>
    </row>
    <row r="150" s="2" customFormat="1" ht="24.15" customHeight="1">
      <c r="A150" s="35"/>
      <c r="B150" s="36"/>
      <c r="C150" s="212" t="s">
        <v>199</v>
      </c>
      <c r="D150" s="212" t="s">
        <v>120</v>
      </c>
      <c r="E150" s="213" t="s">
        <v>200</v>
      </c>
      <c r="F150" s="214" t="s">
        <v>201</v>
      </c>
      <c r="G150" s="215" t="s">
        <v>139</v>
      </c>
      <c r="H150" s="216">
        <v>2000</v>
      </c>
      <c r="I150" s="217"/>
      <c r="J150" s="218">
        <f>ROUND(I150*H150,2)</f>
        <v>0</v>
      </c>
      <c r="K150" s="219"/>
      <c r="L150" s="41"/>
      <c r="M150" s="220" t="s">
        <v>1</v>
      </c>
      <c r="N150" s="221" t="s">
        <v>38</v>
      </c>
      <c r="O150" s="88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4" t="s">
        <v>180</v>
      </c>
      <c r="AT150" s="224" t="s">
        <v>120</v>
      </c>
      <c r="AU150" s="224" t="s">
        <v>83</v>
      </c>
      <c r="AY150" s="14" t="s">
        <v>117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4" t="s">
        <v>81</v>
      </c>
      <c r="BK150" s="225">
        <f>ROUND(I150*H150,2)</f>
        <v>0</v>
      </c>
      <c r="BL150" s="14" t="s">
        <v>180</v>
      </c>
      <c r="BM150" s="224" t="s">
        <v>202</v>
      </c>
    </row>
    <row r="151" s="2" customFormat="1" ht="21.75" customHeight="1">
      <c r="A151" s="35"/>
      <c r="B151" s="36"/>
      <c r="C151" s="226" t="s">
        <v>203</v>
      </c>
      <c r="D151" s="226" t="s">
        <v>183</v>
      </c>
      <c r="E151" s="227" t="s">
        <v>204</v>
      </c>
      <c r="F151" s="228" t="s">
        <v>205</v>
      </c>
      <c r="G151" s="229" t="s">
        <v>139</v>
      </c>
      <c r="H151" s="230">
        <v>2000</v>
      </c>
      <c r="I151" s="231"/>
      <c r="J151" s="232">
        <f>ROUND(I151*H151,2)</f>
        <v>0</v>
      </c>
      <c r="K151" s="233"/>
      <c r="L151" s="234"/>
      <c r="M151" s="235" t="s">
        <v>1</v>
      </c>
      <c r="N151" s="236" t="s">
        <v>38</v>
      </c>
      <c r="O151" s="88"/>
      <c r="P151" s="222">
        <f>O151*H151</f>
        <v>0</v>
      </c>
      <c r="Q151" s="222">
        <v>6.9999999999999994E-05</v>
      </c>
      <c r="R151" s="222">
        <f>Q151*H151</f>
        <v>0.13999999999999999</v>
      </c>
      <c r="S151" s="222">
        <v>0</v>
      </c>
      <c r="T151" s="22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4" t="s">
        <v>186</v>
      </c>
      <c r="AT151" s="224" t="s">
        <v>183</v>
      </c>
      <c r="AU151" s="224" t="s">
        <v>83</v>
      </c>
      <c r="AY151" s="14" t="s">
        <v>117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4" t="s">
        <v>81</v>
      </c>
      <c r="BK151" s="225">
        <f>ROUND(I151*H151,2)</f>
        <v>0</v>
      </c>
      <c r="BL151" s="14" t="s">
        <v>180</v>
      </c>
      <c r="BM151" s="224" t="s">
        <v>206</v>
      </c>
    </row>
    <row r="152" s="2" customFormat="1" ht="37.8" customHeight="1">
      <c r="A152" s="35"/>
      <c r="B152" s="36"/>
      <c r="C152" s="212" t="s">
        <v>7</v>
      </c>
      <c r="D152" s="212" t="s">
        <v>120</v>
      </c>
      <c r="E152" s="213" t="s">
        <v>207</v>
      </c>
      <c r="F152" s="214" t="s">
        <v>208</v>
      </c>
      <c r="G152" s="215" t="s">
        <v>139</v>
      </c>
      <c r="H152" s="216">
        <v>250</v>
      </c>
      <c r="I152" s="217"/>
      <c r="J152" s="218">
        <f>ROUND(I152*H152,2)</f>
        <v>0</v>
      </c>
      <c r="K152" s="219"/>
      <c r="L152" s="41"/>
      <c r="M152" s="220" t="s">
        <v>1</v>
      </c>
      <c r="N152" s="221" t="s">
        <v>38</v>
      </c>
      <c r="O152" s="88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4" t="s">
        <v>180</v>
      </c>
      <c r="AT152" s="224" t="s">
        <v>120</v>
      </c>
      <c r="AU152" s="224" t="s">
        <v>83</v>
      </c>
      <c r="AY152" s="14" t="s">
        <v>117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4" t="s">
        <v>81</v>
      </c>
      <c r="BK152" s="225">
        <f>ROUND(I152*H152,2)</f>
        <v>0</v>
      </c>
      <c r="BL152" s="14" t="s">
        <v>180</v>
      </c>
      <c r="BM152" s="224" t="s">
        <v>209</v>
      </c>
    </row>
    <row r="153" s="2" customFormat="1" ht="24.15" customHeight="1">
      <c r="A153" s="35"/>
      <c r="B153" s="36"/>
      <c r="C153" s="226" t="s">
        <v>210</v>
      </c>
      <c r="D153" s="226" t="s">
        <v>183</v>
      </c>
      <c r="E153" s="227" t="s">
        <v>211</v>
      </c>
      <c r="F153" s="228" t="s">
        <v>212</v>
      </c>
      <c r="G153" s="229" t="s">
        <v>139</v>
      </c>
      <c r="H153" s="230">
        <v>250</v>
      </c>
      <c r="I153" s="231"/>
      <c r="J153" s="232">
        <f>ROUND(I153*H153,2)</f>
        <v>0</v>
      </c>
      <c r="K153" s="233"/>
      <c r="L153" s="234"/>
      <c r="M153" s="235" t="s">
        <v>1</v>
      </c>
      <c r="N153" s="236" t="s">
        <v>38</v>
      </c>
      <c r="O153" s="88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186</v>
      </c>
      <c r="AT153" s="224" t="s">
        <v>183</v>
      </c>
      <c r="AU153" s="224" t="s">
        <v>83</v>
      </c>
      <c r="AY153" s="14" t="s">
        <v>117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81</v>
      </c>
      <c r="BK153" s="225">
        <f>ROUND(I153*H153,2)</f>
        <v>0</v>
      </c>
      <c r="BL153" s="14" t="s">
        <v>180</v>
      </c>
      <c r="BM153" s="224" t="s">
        <v>213</v>
      </c>
    </row>
    <row r="154" s="2" customFormat="1" ht="24.15" customHeight="1">
      <c r="A154" s="35"/>
      <c r="B154" s="36"/>
      <c r="C154" s="212" t="s">
        <v>214</v>
      </c>
      <c r="D154" s="212" t="s">
        <v>120</v>
      </c>
      <c r="E154" s="213" t="s">
        <v>215</v>
      </c>
      <c r="F154" s="214" t="s">
        <v>216</v>
      </c>
      <c r="G154" s="215" t="s">
        <v>139</v>
      </c>
      <c r="H154" s="216">
        <v>300</v>
      </c>
      <c r="I154" s="217"/>
      <c r="J154" s="218">
        <f>ROUND(I154*H154,2)</f>
        <v>0</v>
      </c>
      <c r="K154" s="219"/>
      <c r="L154" s="41"/>
      <c r="M154" s="220" t="s">
        <v>1</v>
      </c>
      <c r="N154" s="221" t="s">
        <v>38</v>
      </c>
      <c r="O154" s="88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4" t="s">
        <v>180</v>
      </c>
      <c r="AT154" s="224" t="s">
        <v>120</v>
      </c>
      <c r="AU154" s="224" t="s">
        <v>83</v>
      </c>
      <c r="AY154" s="14" t="s">
        <v>117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4" t="s">
        <v>81</v>
      </c>
      <c r="BK154" s="225">
        <f>ROUND(I154*H154,2)</f>
        <v>0</v>
      </c>
      <c r="BL154" s="14" t="s">
        <v>180</v>
      </c>
      <c r="BM154" s="224" t="s">
        <v>217</v>
      </c>
    </row>
    <row r="155" s="2" customFormat="1" ht="24.15" customHeight="1">
      <c r="A155" s="35"/>
      <c r="B155" s="36"/>
      <c r="C155" s="226" t="s">
        <v>218</v>
      </c>
      <c r="D155" s="226" t="s">
        <v>183</v>
      </c>
      <c r="E155" s="227" t="s">
        <v>219</v>
      </c>
      <c r="F155" s="228" t="s">
        <v>220</v>
      </c>
      <c r="G155" s="229" t="s">
        <v>139</v>
      </c>
      <c r="H155" s="230">
        <v>300</v>
      </c>
      <c r="I155" s="231"/>
      <c r="J155" s="232">
        <f>ROUND(I155*H155,2)</f>
        <v>0</v>
      </c>
      <c r="K155" s="233"/>
      <c r="L155" s="234"/>
      <c r="M155" s="235" t="s">
        <v>1</v>
      </c>
      <c r="N155" s="236" t="s">
        <v>38</v>
      </c>
      <c r="O155" s="88"/>
      <c r="P155" s="222">
        <f>O155*H155</f>
        <v>0</v>
      </c>
      <c r="Q155" s="222">
        <v>0.00035</v>
      </c>
      <c r="R155" s="222">
        <f>Q155*H155</f>
        <v>0.105</v>
      </c>
      <c r="S155" s="222">
        <v>0</v>
      </c>
      <c r="T155" s="22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4" t="s">
        <v>186</v>
      </c>
      <c r="AT155" s="224" t="s">
        <v>183</v>
      </c>
      <c r="AU155" s="224" t="s">
        <v>83</v>
      </c>
      <c r="AY155" s="14" t="s">
        <v>117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4" t="s">
        <v>81</v>
      </c>
      <c r="BK155" s="225">
        <f>ROUND(I155*H155,2)</f>
        <v>0</v>
      </c>
      <c r="BL155" s="14" t="s">
        <v>180</v>
      </c>
      <c r="BM155" s="224" t="s">
        <v>221</v>
      </c>
    </row>
    <row r="156" s="2" customFormat="1" ht="49.05" customHeight="1">
      <c r="A156" s="35"/>
      <c r="B156" s="36"/>
      <c r="C156" s="212" t="s">
        <v>222</v>
      </c>
      <c r="D156" s="212" t="s">
        <v>120</v>
      </c>
      <c r="E156" s="213" t="s">
        <v>223</v>
      </c>
      <c r="F156" s="214" t="s">
        <v>224</v>
      </c>
      <c r="G156" s="215" t="s">
        <v>153</v>
      </c>
      <c r="H156" s="216">
        <v>650</v>
      </c>
      <c r="I156" s="217"/>
      <c r="J156" s="218">
        <f>ROUND(I156*H156,2)</f>
        <v>0</v>
      </c>
      <c r="K156" s="219"/>
      <c r="L156" s="41"/>
      <c r="M156" s="220" t="s">
        <v>1</v>
      </c>
      <c r="N156" s="221" t="s">
        <v>38</v>
      </c>
      <c r="O156" s="88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4" t="s">
        <v>180</v>
      </c>
      <c r="AT156" s="224" t="s">
        <v>120</v>
      </c>
      <c r="AU156" s="224" t="s">
        <v>83</v>
      </c>
      <c r="AY156" s="14" t="s">
        <v>117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4" t="s">
        <v>81</v>
      </c>
      <c r="BK156" s="225">
        <f>ROUND(I156*H156,2)</f>
        <v>0</v>
      </c>
      <c r="BL156" s="14" t="s">
        <v>180</v>
      </c>
      <c r="BM156" s="224" t="s">
        <v>225</v>
      </c>
    </row>
    <row r="157" s="2" customFormat="1" ht="24.15" customHeight="1">
      <c r="A157" s="35"/>
      <c r="B157" s="36"/>
      <c r="C157" s="226" t="s">
        <v>226</v>
      </c>
      <c r="D157" s="226" t="s">
        <v>183</v>
      </c>
      <c r="E157" s="227" t="s">
        <v>227</v>
      </c>
      <c r="F157" s="228" t="s">
        <v>228</v>
      </c>
      <c r="G157" s="229" t="s">
        <v>153</v>
      </c>
      <c r="H157" s="230">
        <v>650</v>
      </c>
      <c r="I157" s="231"/>
      <c r="J157" s="232">
        <f>ROUND(I157*H157,2)</f>
        <v>0</v>
      </c>
      <c r="K157" s="233"/>
      <c r="L157" s="234"/>
      <c r="M157" s="235" t="s">
        <v>1</v>
      </c>
      <c r="N157" s="236" t="s">
        <v>38</v>
      </c>
      <c r="O157" s="88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4" t="s">
        <v>186</v>
      </c>
      <c r="AT157" s="224" t="s">
        <v>183</v>
      </c>
      <c r="AU157" s="224" t="s">
        <v>83</v>
      </c>
      <c r="AY157" s="14" t="s">
        <v>117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4" t="s">
        <v>81</v>
      </c>
      <c r="BK157" s="225">
        <f>ROUND(I157*H157,2)</f>
        <v>0</v>
      </c>
      <c r="BL157" s="14" t="s">
        <v>180</v>
      </c>
      <c r="BM157" s="224" t="s">
        <v>229</v>
      </c>
    </row>
    <row r="158" s="2" customFormat="1" ht="55.5" customHeight="1">
      <c r="A158" s="35"/>
      <c r="B158" s="36"/>
      <c r="C158" s="212" t="s">
        <v>230</v>
      </c>
      <c r="D158" s="212" t="s">
        <v>120</v>
      </c>
      <c r="E158" s="213" t="s">
        <v>231</v>
      </c>
      <c r="F158" s="214" t="s">
        <v>232</v>
      </c>
      <c r="G158" s="215" t="s">
        <v>153</v>
      </c>
      <c r="H158" s="216">
        <v>30</v>
      </c>
      <c r="I158" s="217"/>
      <c r="J158" s="218">
        <f>ROUND(I158*H158,2)</f>
        <v>0</v>
      </c>
      <c r="K158" s="219"/>
      <c r="L158" s="41"/>
      <c r="M158" s="220" t="s">
        <v>1</v>
      </c>
      <c r="N158" s="221" t="s">
        <v>38</v>
      </c>
      <c r="O158" s="88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4" t="s">
        <v>180</v>
      </c>
      <c r="AT158" s="224" t="s">
        <v>120</v>
      </c>
      <c r="AU158" s="224" t="s">
        <v>83</v>
      </c>
      <c r="AY158" s="14" t="s">
        <v>117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4" t="s">
        <v>81</v>
      </c>
      <c r="BK158" s="225">
        <f>ROUND(I158*H158,2)</f>
        <v>0</v>
      </c>
      <c r="BL158" s="14" t="s">
        <v>180</v>
      </c>
      <c r="BM158" s="224" t="s">
        <v>233</v>
      </c>
    </row>
    <row r="159" s="2" customFormat="1" ht="24.15" customHeight="1">
      <c r="A159" s="35"/>
      <c r="B159" s="36"/>
      <c r="C159" s="226" t="s">
        <v>234</v>
      </c>
      <c r="D159" s="226" t="s">
        <v>183</v>
      </c>
      <c r="E159" s="227" t="s">
        <v>235</v>
      </c>
      <c r="F159" s="228" t="s">
        <v>236</v>
      </c>
      <c r="G159" s="229" t="s">
        <v>153</v>
      </c>
      <c r="H159" s="230">
        <v>30</v>
      </c>
      <c r="I159" s="231"/>
      <c r="J159" s="232">
        <f>ROUND(I159*H159,2)</f>
        <v>0</v>
      </c>
      <c r="K159" s="233"/>
      <c r="L159" s="234"/>
      <c r="M159" s="235" t="s">
        <v>1</v>
      </c>
      <c r="N159" s="236" t="s">
        <v>38</v>
      </c>
      <c r="O159" s="88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4" t="s">
        <v>186</v>
      </c>
      <c r="AT159" s="224" t="s">
        <v>183</v>
      </c>
      <c r="AU159" s="224" t="s">
        <v>83</v>
      </c>
      <c r="AY159" s="14" t="s">
        <v>117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4" t="s">
        <v>81</v>
      </c>
      <c r="BK159" s="225">
        <f>ROUND(I159*H159,2)</f>
        <v>0</v>
      </c>
      <c r="BL159" s="14" t="s">
        <v>180</v>
      </c>
      <c r="BM159" s="224" t="s">
        <v>237</v>
      </c>
    </row>
    <row r="160" s="2" customFormat="1" ht="33" customHeight="1">
      <c r="A160" s="35"/>
      <c r="B160" s="36"/>
      <c r="C160" s="212" t="s">
        <v>238</v>
      </c>
      <c r="D160" s="212" t="s">
        <v>120</v>
      </c>
      <c r="E160" s="213" t="s">
        <v>239</v>
      </c>
      <c r="F160" s="214" t="s">
        <v>240</v>
      </c>
      <c r="G160" s="215" t="s">
        <v>139</v>
      </c>
      <c r="H160" s="216">
        <v>260</v>
      </c>
      <c r="I160" s="217"/>
      <c r="J160" s="218">
        <f>ROUND(I160*H160,2)</f>
        <v>0</v>
      </c>
      <c r="K160" s="219"/>
      <c r="L160" s="41"/>
      <c r="M160" s="220" t="s">
        <v>1</v>
      </c>
      <c r="N160" s="221" t="s">
        <v>38</v>
      </c>
      <c r="O160" s="88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4" t="s">
        <v>180</v>
      </c>
      <c r="AT160" s="224" t="s">
        <v>120</v>
      </c>
      <c r="AU160" s="224" t="s">
        <v>83</v>
      </c>
      <c r="AY160" s="14" t="s">
        <v>117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4" t="s">
        <v>81</v>
      </c>
      <c r="BK160" s="225">
        <f>ROUND(I160*H160,2)</f>
        <v>0</v>
      </c>
      <c r="BL160" s="14" t="s">
        <v>180</v>
      </c>
      <c r="BM160" s="224" t="s">
        <v>241</v>
      </c>
    </row>
    <row r="161" s="2" customFormat="1" ht="37.8" customHeight="1">
      <c r="A161" s="35"/>
      <c r="B161" s="36"/>
      <c r="C161" s="226" t="s">
        <v>242</v>
      </c>
      <c r="D161" s="226" t="s">
        <v>183</v>
      </c>
      <c r="E161" s="227" t="s">
        <v>243</v>
      </c>
      <c r="F161" s="228" t="s">
        <v>244</v>
      </c>
      <c r="G161" s="229" t="s">
        <v>139</v>
      </c>
      <c r="H161" s="230">
        <v>260</v>
      </c>
      <c r="I161" s="231"/>
      <c r="J161" s="232">
        <f>ROUND(I161*H161,2)</f>
        <v>0</v>
      </c>
      <c r="K161" s="233"/>
      <c r="L161" s="234"/>
      <c r="M161" s="235" t="s">
        <v>1</v>
      </c>
      <c r="N161" s="236" t="s">
        <v>38</v>
      </c>
      <c r="O161" s="88"/>
      <c r="P161" s="222">
        <f>O161*H161</f>
        <v>0</v>
      </c>
      <c r="Q161" s="222">
        <v>0.0018799999999999999</v>
      </c>
      <c r="R161" s="222">
        <f>Q161*H161</f>
        <v>0.48880000000000001</v>
      </c>
      <c r="S161" s="222">
        <v>0</v>
      </c>
      <c r="T161" s="22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4" t="s">
        <v>186</v>
      </c>
      <c r="AT161" s="224" t="s">
        <v>183</v>
      </c>
      <c r="AU161" s="224" t="s">
        <v>83</v>
      </c>
      <c r="AY161" s="14" t="s">
        <v>117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4" t="s">
        <v>81</v>
      </c>
      <c r="BK161" s="225">
        <f>ROUND(I161*H161,2)</f>
        <v>0</v>
      </c>
      <c r="BL161" s="14" t="s">
        <v>180</v>
      </c>
      <c r="BM161" s="224" t="s">
        <v>245</v>
      </c>
    </row>
    <row r="162" s="2" customFormat="1" ht="49.05" customHeight="1">
      <c r="A162" s="35"/>
      <c r="B162" s="36"/>
      <c r="C162" s="226" t="s">
        <v>246</v>
      </c>
      <c r="D162" s="226" t="s">
        <v>183</v>
      </c>
      <c r="E162" s="227" t="s">
        <v>247</v>
      </c>
      <c r="F162" s="228" t="s">
        <v>248</v>
      </c>
      <c r="G162" s="229" t="s">
        <v>139</v>
      </c>
      <c r="H162" s="230">
        <v>80</v>
      </c>
      <c r="I162" s="231"/>
      <c r="J162" s="232">
        <f>ROUND(I162*H162,2)</f>
        <v>0</v>
      </c>
      <c r="K162" s="233"/>
      <c r="L162" s="234"/>
      <c r="M162" s="235" t="s">
        <v>1</v>
      </c>
      <c r="N162" s="236" t="s">
        <v>38</v>
      </c>
      <c r="O162" s="88"/>
      <c r="P162" s="222">
        <f>O162*H162</f>
        <v>0</v>
      </c>
      <c r="Q162" s="222">
        <v>0.00122</v>
      </c>
      <c r="R162" s="222">
        <f>Q162*H162</f>
        <v>0.097599999999999992</v>
      </c>
      <c r="S162" s="222">
        <v>0</v>
      </c>
      <c r="T162" s="22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4" t="s">
        <v>186</v>
      </c>
      <c r="AT162" s="224" t="s">
        <v>183</v>
      </c>
      <c r="AU162" s="224" t="s">
        <v>83</v>
      </c>
      <c r="AY162" s="14" t="s">
        <v>117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4" t="s">
        <v>81</v>
      </c>
      <c r="BK162" s="225">
        <f>ROUND(I162*H162,2)</f>
        <v>0</v>
      </c>
      <c r="BL162" s="14" t="s">
        <v>180</v>
      </c>
      <c r="BM162" s="224" t="s">
        <v>249</v>
      </c>
    </row>
    <row r="163" s="2" customFormat="1" ht="33" customHeight="1">
      <c r="A163" s="35"/>
      <c r="B163" s="36"/>
      <c r="C163" s="212" t="s">
        <v>186</v>
      </c>
      <c r="D163" s="212" t="s">
        <v>120</v>
      </c>
      <c r="E163" s="213" t="s">
        <v>250</v>
      </c>
      <c r="F163" s="214" t="s">
        <v>251</v>
      </c>
      <c r="G163" s="215" t="s">
        <v>139</v>
      </c>
      <c r="H163" s="216">
        <v>160</v>
      </c>
      <c r="I163" s="217"/>
      <c r="J163" s="218">
        <f>ROUND(I163*H163,2)</f>
        <v>0</v>
      </c>
      <c r="K163" s="219"/>
      <c r="L163" s="41"/>
      <c r="M163" s="220" t="s">
        <v>1</v>
      </c>
      <c r="N163" s="221" t="s">
        <v>38</v>
      </c>
      <c r="O163" s="88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4" t="s">
        <v>180</v>
      </c>
      <c r="AT163" s="224" t="s">
        <v>120</v>
      </c>
      <c r="AU163" s="224" t="s">
        <v>83</v>
      </c>
      <c r="AY163" s="14" t="s">
        <v>117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4" t="s">
        <v>81</v>
      </c>
      <c r="BK163" s="225">
        <f>ROUND(I163*H163,2)</f>
        <v>0</v>
      </c>
      <c r="BL163" s="14" t="s">
        <v>180</v>
      </c>
      <c r="BM163" s="224" t="s">
        <v>252</v>
      </c>
    </row>
    <row r="164" s="2" customFormat="1" ht="49.05" customHeight="1">
      <c r="A164" s="35"/>
      <c r="B164" s="36"/>
      <c r="C164" s="226" t="s">
        <v>253</v>
      </c>
      <c r="D164" s="226" t="s">
        <v>183</v>
      </c>
      <c r="E164" s="227" t="s">
        <v>254</v>
      </c>
      <c r="F164" s="228" t="s">
        <v>255</v>
      </c>
      <c r="G164" s="229" t="s">
        <v>139</v>
      </c>
      <c r="H164" s="230">
        <v>160</v>
      </c>
      <c r="I164" s="231"/>
      <c r="J164" s="232">
        <f>ROUND(I164*H164,2)</f>
        <v>0</v>
      </c>
      <c r="K164" s="233"/>
      <c r="L164" s="234"/>
      <c r="M164" s="235" t="s">
        <v>1</v>
      </c>
      <c r="N164" s="236" t="s">
        <v>38</v>
      </c>
      <c r="O164" s="88"/>
      <c r="P164" s="222">
        <f>O164*H164</f>
        <v>0</v>
      </c>
      <c r="Q164" s="222">
        <v>0.00054000000000000001</v>
      </c>
      <c r="R164" s="222">
        <f>Q164*H164</f>
        <v>0.086400000000000005</v>
      </c>
      <c r="S164" s="222">
        <v>0</v>
      </c>
      <c r="T164" s="22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4" t="s">
        <v>186</v>
      </c>
      <c r="AT164" s="224" t="s">
        <v>183</v>
      </c>
      <c r="AU164" s="224" t="s">
        <v>83</v>
      </c>
      <c r="AY164" s="14" t="s">
        <v>117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4" t="s">
        <v>81</v>
      </c>
      <c r="BK164" s="225">
        <f>ROUND(I164*H164,2)</f>
        <v>0</v>
      </c>
      <c r="BL164" s="14" t="s">
        <v>180</v>
      </c>
      <c r="BM164" s="224" t="s">
        <v>256</v>
      </c>
    </row>
    <row r="165" s="2" customFormat="1" ht="49.05" customHeight="1">
      <c r="A165" s="35"/>
      <c r="B165" s="36"/>
      <c r="C165" s="212" t="s">
        <v>257</v>
      </c>
      <c r="D165" s="212" t="s">
        <v>120</v>
      </c>
      <c r="E165" s="213" t="s">
        <v>258</v>
      </c>
      <c r="F165" s="214" t="s">
        <v>259</v>
      </c>
      <c r="G165" s="215" t="s">
        <v>139</v>
      </c>
      <c r="H165" s="216">
        <v>320</v>
      </c>
      <c r="I165" s="217"/>
      <c r="J165" s="218">
        <f>ROUND(I165*H165,2)</f>
        <v>0</v>
      </c>
      <c r="K165" s="219"/>
      <c r="L165" s="41"/>
      <c r="M165" s="220" t="s">
        <v>1</v>
      </c>
      <c r="N165" s="221" t="s">
        <v>38</v>
      </c>
      <c r="O165" s="88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4" t="s">
        <v>180</v>
      </c>
      <c r="AT165" s="224" t="s">
        <v>120</v>
      </c>
      <c r="AU165" s="224" t="s">
        <v>83</v>
      </c>
      <c r="AY165" s="14" t="s">
        <v>117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4" t="s">
        <v>81</v>
      </c>
      <c r="BK165" s="225">
        <f>ROUND(I165*H165,2)</f>
        <v>0</v>
      </c>
      <c r="BL165" s="14" t="s">
        <v>180</v>
      </c>
      <c r="BM165" s="224" t="s">
        <v>260</v>
      </c>
    </row>
    <row r="166" s="2" customFormat="1" ht="49.05" customHeight="1">
      <c r="A166" s="35"/>
      <c r="B166" s="36"/>
      <c r="C166" s="226" t="s">
        <v>261</v>
      </c>
      <c r="D166" s="226" t="s">
        <v>183</v>
      </c>
      <c r="E166" s="227" t="s">
        <v>262</v>
      </c>
      <c r="F166" s="228" t="s">
        <v>263</v>
      </c>
      <c r="G166" s="229" t="s">
        <v>139</v>
      </c>
      <c r="H166" s="230">
        <v>320</v>
      </c>
      <c r="I166" s="231"/>
      <c r="J166" s="232">
        <f>ROUND(I166*H166,2)</f>
        <v>0</v>
      </c>
      <c r="K166" s="233"/>
      <c r="L166" s="234"/>
      <c r="M166" s="235" t="s">
        <v>1</v>
      </c>
      <c r="N166" s="236" t="s">
        <v>38</v>
      </c>
      <c r="O166" s="88"/>
      <c r="P166" s="222">
        <f>O166*H166</f>
        <v>0</v>
      </c>
      <c r="Q166" s="222">
        <v>0.00031</v>
      </c>
      <c r="R166" s="222">
        <f>Q166*H166</f>
        <v>0.099199999999999997</v>
      </c>
      <c r="S166" s="222">
        <v>0</v>
      </c>
      <c r="T166" s="22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4" t="s">
        <v>186</v>
      </c>
      <c r="AT166" s="224" t="s">
        <v>183</v>
      </c>
      <c r="AU166" s="224" t="s">
        <v>83</v>
      </c>
      <c r="AY166" s="14" t="s">
        <v>117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4" t="s">
        <v>81</v>
      </c>
      <c r="BK166" s="225">
        <f>ROUND(I166*H166,2)</f>
        <v>0</v>
      </c>
      <c r="BL166" s="14" t="s">
        <v>180</v>
      </c>
      <c r="BM166" s="224" t="s">
        <v>264</v>
      </c>
    </row>
    <row r="167" s="2" customFormat="1" ht="49.05" customHeight="1">
      <c r="A167" s="35"/>
      <c r="B167" s="36"/>
      <c r="C167" s="212" t="s">
        <v>265</v>
      </c>
      <c r="D167" s="212" t="s">
        <v>120</v>
      </c>
      <c r="E167" s="213" t="s">
        <v>266</v>
      </c>
      <c r="F167" s="214" t="s">
        <v>267</v>
      </c>
      <c r="G167" s="215" t="s">
        <v>139</v>
      </c>
      <c r="H167" s="216">
        <v>400</v>
      </c>
      <c r="I167" s="217"/>
      <c r="J167" s="218">
        <f>ROUND(I167*H167,2)</f>
        <v>0</v>
      </c>
      <c r="K167" s="219"/>
      <c r="L167" s="41"/>
      <c r="M167" s="220" t="s">
        <v>1</v>
      </c>
      <c r="N167" s="221" t="s">
        <v>38</v>
      </c>
      <c r="O167" s="88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4" t="s">
        <v>180</v>
      </c>
      <c r="AT167" s="224" t="s">
        <v>120</v>
      </c>
      <c r="AU167" s="224" t="s">
        <v>83</v>
      </c>
      <c r="AY167" s="14" t="s">
        <v>117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4" t="s">
        <v>81</v>
      </c>
      <c r="BK167" s="225">
        <f>ROUND(I167*H167,2)</f>
        <v>0</v>
      </c>
      <c r="BL167" s="14" t="s">
        <v>180</v>
      </c>
      <c r="BM167" s="224" t="s">
        <v>268</v>
      </c>
    </row>
    <row r="168" s="2" customFormat="1" ht="44.25" customHeight="1">
      <c r="A168" s="35"/>
      <c r="B168" s="36"/>
      <c r="C168" s="226" t="s">
        <v>269</v>
      </c>
      <c r="D168" s="226" t="s">
        <v>183</v>
      </c>
      <c r="E168" s="227" t="s">
        <v>270</v>
      </c>
      <c r="F168" s="228" t="s">
        <v>271</v>
      </c>
      <c r="G168" s="229" t="s">
        <v>139</v>
      </c>
      <c r="H168" s="230">
        <v>400</v>
      </c>
      <c r="I168" s="231"/>
      <c r="J168" s="232">
        <f>ROUND(I168*H168,2)</f>
        <v>0</v>
      </c>
      <c r="K168" s="233"/>
      <c r="L168" s="234"/>
      <c r="M168" s="235" t="s">
        <v>1</v>
      </c>
      <c r="N168" s="236" t="s">
        <v>38</v>
      </c>
      <c r="O168" s="88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4" t="s">
        <v>186</v>
      </c>
      <c r="AT168" s="224" t="s">
        <v>183</v>
      </c>
      <c r="AU168" s="224" t="s">
        <v>83</v>
      </c>
      <c r="AY168" s="14" t="s">
        <v>117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4" t="s">
        <v>81</v>
      </c>
      <c r="BK168" s="225">
        <f>ROUND(I168*H168,2)</f>
        <v>0</v>
      </c>
      <c r="BL168" s="14" t="s">
        <v>180</v>
      </c>
      <c r="BM168" s="224" t="s">
        <v>272</v>
      </c>
    </row>
    <row r="169" s="2" customFormat="1" ht="49.05" customHeight="1">
      <c r="A169" s="35"/>
      <c r="B169" s="36"/>
      <c r="C169" s="212" t="s">
        <v>273</v>
      </c>
      <c r="D169" s="212" t="s">
        <v>120</v>
      </c>
      <c r="E169" s="213" t="s">
        <v>266</v>
      </c>
      <c r="F169" s="214" t="s">
        <v>267</v>
      </c>
      <c r="G169" s="215" t="s">
        <v>139</v>
      </c>
      <c r="H169" s="216">
        <v>700</v>
      </c>
      <c r="I169" s="217"/>
      <c r="J169" s="218">
        <f>ROUND(I169*H169,2)</f>
        <v>0</v>
      </c>
      <c r="K169" s="219"/>
      <c r="L169" s="41"/>
      <c r="M169" s="220" t="s">
        <v>1</v>
      </c>
      <c r="N169" s="221" t="s">
        <v>38</v>
      </c>
      <c r="O169" s="88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4" t="s">
        <v>180</v>
      </c>
      <c r="AT169" s="224" t="s">
        <v>120</v>
      </c>
      <c r="AU169" s="224" t="s">
        <v>83</v>
      </c>
      <c r="AY169" s="14" t="s">
        <v>117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4" t="s">
        <v>81</v>
      </c>
      <c r="BK169" s="225">
        <f>ROUND(I169*H169,2)</f>
        <v>0</v>
      </c>
      <c r="BL169" s="14" t="s">
        <v>180</v>
      </c>
      <c r="BM169" s="224" t="s">
        <v>274</v>
      </c>
    </row>
    <row r="170" s="2" customFormat="1" ht="44.25" customHeight="1">
      <c r="A170" s="35"/>
      <c r="B170" s="36"/>
      <c r="C170" s="226" t="s">
        <v>275</v>
      </c>
      <c r="D170" s="226" t="s">
        <v>183</v>
      </c>
      <c r="E170" s="227" t="s">
        <v>276</v>
      </c>
      <c r="F170" s="228" t="s">
        <v>277</v>
      </c>
      <c r="G170" s="229" t="s">
        <v>139</v>
      </c>
      <c r="H170" s="230">
        <v>700</v>
      </c>
      <c r="I170" s="231"/>
      <c r="J170" s="232">
        <f>ROUND(I170*H170,2)</f>
        <v>0</v>
      </c>
      <c r="K170" s="233"/>
      <c r="L170" s="234"/>
      <c r="M170" s="235" t="s">
        <v>1</v>
      </c>
      <c r="N170" s="236" t="s">
        <v>38</v>
      </c>
      <c r="O170" s="88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4" t="s">
        <v>186</v>
      </c>
      <c r="AT170" s="224" t="s">
        <v>183</v>
      </c>
      <c r="AU170" s="224" t="s">
        <v>83</v>
      </c>
      <c r="AY170" s="14" t="s">
        <v>117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4" t="s">
        <v>81</v>
      </c>
      <c r="BK170" s="225">
        <f>ROUND(I170*H170,2)</f>
        <v>0</v>
      </c>
      <c r="BL170" s="14" t="s">
        <v>180</v>
      </c>
      <c r="BM170" s="224" t="s">
        <v>278</v>
      </c>
    </row>
    <row r="171" s="2" customFormat="1" ht="49.05" customHeight="1">
      <c r="A171" s="35"/>
      <c r="B171" s="36"/>
      <c r="C171" s="212" t="s">
        <v>279</v>
      </c>
      <c r="D171" s="212" t="s">
        <v>120</v>
      </c>
      <c r="E171" s="213" t="s">
        <v>266</v>
      </c>
      <c r="F171" s="214" t="s">
        <v>267</v>
      </c>
      <c r="G171" s="215" t="s">
        <v>139</v>
      </c>
      <c r="H171" s="216">
        <v>1200</v>
      </c>
      <c r="I171" s="217"/>
      <c r="J171" s="218">
        <f>ROUND(I171*H171,2)</f>
        <v>0</v>
      </c>
      <c r="K171" s="219"/>
      <c r="L171" s="41"/>
      <c r="M171" s="220" t="s">
        <v>1</v>
      </c>
      <c r="N171" s="221" t="s">
        <v>38</v>
      </c>
      <c r="O171" s="88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4" t="s">
        <v>180</v>
      </c>
      <c r="AT171" s="224" t="s">
        <v>120</v>
      </c>
      <c r="AU171" s="224" t="s">
        <v>83</v>
      </c>
      <c r="AY171" s="14" t="s">
        <v>117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4" t="s">
        <v>81</v>
      </c>
      <c r="BK171" s="225">
        <f>ROUND(I171*H171,2)</f>
        <v>0</v>
      </c>
      <c r="BL171" s="14" t="s">
        <v>180</v>
      </c>
      <c r="BM171" s="224" t="s">
        <v>280</v>
      </c>
    </row>
    <row r="172" s="2" customFormat="1" ht="24.15" customHeight="1">
      <c r="A172" s="35"/>
      <c r="B172" s="36"/>
      <c r="C172" s="226" t="s">
        <v>281</v>
      </c>
      <c r="D172" s="226" t="s">
        <v>183</v>
      </c>
      <c r="E172" s="227" t="s">
        <v>282</v>
      </c>
      <c r="F172" s="228" t="s">
        <v>283</v>
      </c>
      <c r="G172" s="229" t="s">
        <v>139</v>
      </c>
      <c r="H172" s="230">
        <v>1200</v>
      </c>
      <c r="I172" s="231"/>
      <c r="J172" s="232">
        <f>ROUND(I172*H172,2)</f>
        <v>0</v>
      </c>
      <c r="K172" s="233"/>
      <c r="L172" s="234"/>
      <c r="M172" s="235" t="s">
        <v>1</v>
      </c>
      <c r="N172" s="236" t="s">
        <v>38</v>
      </c>
      <c r="O172" s="88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4" t="s">
        <v>186</v>
      </c>
      <c r="AT172" s="224" t="s">
        <v>183</v>
      </c>
      <c r="AU172" s="224" t="s">
        <v>83</v>
      </c>
      <c r="AY172" s="14" t="s">
        <v>117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4" t="s">
        <v>81</v>
      </c>
      <c r="BK172" s="225">
        <f>ROUND(I172*H172,2)</f>
        <v>0</v>
      </c>
      <c r="BL172" s="14" t="s">
        <v>180</v>
      </c>
      <c r="BM172" s="224" t="s">
        <v>284</v>
      </c>
    </row>
    <row r="173" s="2" customFormat="1" ht="49.05" customHeight="1">
      <c r="A173" s="35"/>
      <c r="B173" s="36"/>
      <c r="C173" s="212" t="s">
        <v>285</v>
      </c>
      <c r="D173" s="212" t="s">
        <v>120</v>
      </c>
      <c r="E173" s="213" t="s">
        <v>266</v>
      </c>
      <c r="F173" s="214" t="s">
        <v>267</v>
      </c>
      <c r="G173" s="215" t="s">
        <v>139</v>
      </c>
      <c r="H173" s="216">
        <v>800</v>
      </c>
      <c r="I173" s="217"/>
      <c r="J173" s="218">
        <f>ROUND(I173*H173,2)</f>
        <v>0</v>
      </c>
      <c r="K173" s="219"/>
      <c r="L173" s="41"/>
      <c r="M173" s="220" t="s">
        <v>1</v>
      </c>
      <c r="N173" s="221" t="s">
        <v>38</v>
      </c>
      <c r="O173" s="88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4" t="s">
        <v>180</v>
      </c>
      <c r="AT173" s="224" t="s">
        <v>120</v>
      </c>
      <c r="AU173" s="224" t="s">
        <v>83</v>
      </c>
      <c r="AY173" s="14" t="s">
        <v>117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4" t="s">
        <v>81</v>
      </c>
      <c r="BK173" s="225">
        <f>ROUND(I173*H173,2)</f>
        <v>0</v>
      </c>
      <c r="BL173" s="14" t="s">
        <v>180</v>
      </c>
      <c r="BM173" s="224" t="s">
        <v>286</v>
      </c>
    </row>
    <row r="174" s="2" customFormat="1" ht="24.15" customHeight="1">
      <c r="A174" s="35"/>
      <c r="B174" s="36"/>
      <c r="C174" s="226" t="s">
        <v>287</v>
      </c>
      <c r="D174" s="226" t="s">
        <v>183</v>
      </c>
      <c r="E174" s="227" t="s">
        <v>288</v>
      </c>
      <c r="F174" s="228" t="s">
        <v>289</v>
      </c>
      <c r="G174" s="229" t="s">
        <v>139</v>
      </c>
      <c r="H174" s="230">
        <v>800</v>
      </c>
      <c r="I174" s="231"/>
      <c r="J174" s="232">
        <f>ROUND(I174*H174,2)</f>
        <v>0</v>
      </c>
      <c r="K174" s="233"/>
      <c r="L174" s="234"/>
      <c r="M174" s="235" t="s">
        <v>1</v>
      </c>
      <c r="N174" s="236" t="s">
        <v>38</v>
      </c>
      <c r="O174" s="88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4" t="s">
        <v>186</v>
      </c>
      <c r="AT174" s="224" t="s">
        <v>183</v>
      </c>
      <c r="AU174" s="224" t="s">
        <v>83</v>
      </c>
      <c r="AY174" s="14" t="s">
        <v>117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4" t="s">
        <v>81</v>
      </c>
      <c r="BK174" s="225">
        <f>ROUND(I174*H174,2)</f>
        <v>0</v>
      </c>
      <c r="BL174" s="14" t="s">
        <v>180</v>
      </c>
      <c r="BM174" s="224" t="s">
        <v>290</v>
      </c>
    </row>
    <row r="175" s="2" customFormat="1" ht="49.05" customHeight="1">
      <c r="A175" s="35"/>
      <c r="B175" s="36"/>
      <c r="C175" s="212" t="s">
        <v>291</v>
      </c>
      <c r="D175" s="212" t="s">
        <v>120</v>
      </c>
      <c r="E175" s="213" t="s">
        <v>258</v>
      </c>
      <c r="F175" s="214" t="s">
        <v>259</v>
      </c>
      <c r="G175" s="215" t="s">
        <v>139</v>
      </c>
      <c r="H175" s="216">
        <v>230</v>
      </c>
      <c r="I175" s="217"/>
      <c r="J175" s="218">
        <f>ROUND(I175*H175,2)</f>
        <v>0</v>
      </c>
      <c r="K175" s="219"/>
      <c r="L175" s="41"/>
      <c r="M175" s="220" t="s">
        <v>1</v>
      </c>
      <c r="N175" s="221" t="s">
        <v>38</v>
      </c>
      <c r="O175" s="88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4" t="s">
        <v>180</v>
      </c>
      <c r="AT175" s="224" t="s">
        <v>120</v>
      </c>
      <c r="AU175" s="224" t="s">
        <v>83</v>
      </c>
      <c r="AY175" s="14" t="s">
        <v>117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4" t="s">
        <v>81</v>
      </c>
      <c r="BK175" s="225">
        <f>ROUND(I175*H175,2)</f>
        <v>0</v>
      </c>
      <c r="BL175" s="14" t="s">
        <v>180</v>
      </c>
      <c r="BM175" s="224" t="s">
        <v>292</v>
      </c>
    </row>
    <row r="176" s="2" customFormat="1" ht="37.8" customHeight="1">
      <c r="A176" s="35"/>
      <c r="B176" s="36"/>
      <c r="C176" s="226" t="s">
        <v>293</v>
      </c>
      <c r="D176" s="226" t="s">
        <v>183</v>
      </c>
      <c r="E176" s="227" t="s">
        <v>294</v>
      </c>
      <c r="F176" s="228" t="s">
        <v>295</v>
      </c>
      <c r="G176" s="229" t="s">
        <v>139</v>
      </c>
      <c r="H176" s="230">
        <v>230</v>
      </c>
      <c r="I176" s="231"/>
      <c r="J176" s="232">
        <f>ROUND(I176*H176,2)</f>
        <v>0</v>
      </c>
      <c r="K176" s="233"/>
      <c r="L176" s="234"/>
      <c r="M176" s="235" t="s">
        <v>1</v>
      </c>
      <c r="N176" s="236" t="s">
        <v>38</v>
      </c>
      <c r="O176" s="88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4" t="s">
        <v>186</v>
      </c>
      <c r="AT176" s="224" t="s">
        <v>183</v>
      </c>
      <c r="AU176" s="224" t="s">
        <v>83</v>
      </c>
      <c r="AY176" s="14" t="s">
        <v>117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4" t="s">
        <v>81</v>
      </c>
      <c r="BK176" s="225">
        <f>ROUND(I176*H176,2)</f>
        <v>0</v>
      </c>
      <c r="BL176" s="14" t="s">
        <v>180</v>
      </c>
      <c r="BM176" s="224" t="s">
        <v>296</v>
      </c>
    </row>
    <row r="177" s="2" customFormat="1" ht="44.25" customHeight="1">
      <c r="A177" s="35"/>
      <c r="B177" s="36"/>
      <c r="C177" s="212" t="s">
        <v>297</v>
      </c>
      <c r="D177" s="212" t="s">
        <v>120</v>
      </c>
      <c r="E177" s="213" t="s">
        <v>298</v>
      </c>
      <c r="F177" s="214" t="s">
        <v>299</v>
      </c>
      <c r="G177" s="215" t="s">
        <v>139</v>
      </c>
      <c r="H177" s="216">
        <v>600</v>
      </c>
      <c r="I177" s="217"/>
      <c r="J177" s="218">
        <f>ROUND(I177*H177,2)</f>
        <v>0</v>
      </c>
      <c r="K177" s="219"/>
      <c r="L177" s="41"/>
      <c r="M177" s="220" t="s">
        <v>1</v>
      </c>
      <c r="N177" s="221" t="s">
        <v>38</v>
      </c>
      <c r="O177" s="88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4" t="s">
        <v>180</v>
      </c>
      <c r="AT177" s="224" t="s">
        <v>120</v>
      </c>
      <c r="AU177" s="224" t="s">
        <v>83</v>
      </c>
      <c r="AY177" s="14" t="s">
        <v>117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4" t="s">
        <v>81</v>
      </c>
      <c r="BK177" s="225">
        <f>ROUND(I177*H177,2)</f>
        <v>0</v>
      </c>
      <c r="BL177" s="14" t="s">
        <v>180</v>
      </c>
      <c r="BM177" s="224" t="s">
        <v>300</v>
      </c>
    </row>
    <row r="178" s="2" customFormat="1" ht="49.05" customHeight="1">
      <c r="A178" s="35"/>
      <c r="B178" s="36"/>
      <c r="C178" s="226" t="s">
        <v>301</v>
      </c>
      <c r="D178" s="226" t="s">
        <v>183</v>
      </c>
      <c r="E178" s="227" t="s">
        <v>302</v>
      </c>
      <c r="F178" s="228" t="s">
        <v>303</v>
      </c>
      <c r="G178" s="229" t="s">
        <v>139</v>
      </c>
      <c r="H178" s="230">
        <v>600</v>
      </c>
      <c r="I178" s="231"/>
      <c r="J178" s="232">
        <f>ROUND(I178*H178,2)</f>
        <v>0</v>
      </c>
      <c r="K178" s="233"/>
      <c r="L178" s="234"/>
      <c r="M178" s="235" t="s">
        <v>1</v>
      </c>
      <c r="N178" s="236" t="s">
        <v>38</v>
      </c>
      <c r="O178" s="88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4" t="s">
        <v>186</v>
      </c>
      <c r="AT178" s="224" t="s">
        <v>183</v>
      </c>
      <c r="AU178" s="224" t="s">
        <v>83</v>
      </c>
      <c r="AY178" s="14" t="s">
        <v>117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4" t="s">
        <v>81</v>
      </c>
      <c r="BK178" s="225">
        <f>ROUND(I178*H178,2)</f>
        <v>0</v>
      </c>
      <c r="BL178" s="14" t="s">
        <v>180</v>
      </c>
      <c r="BM178" s="224" t="s">
        <v>304</v>
      </c>
    </row>
    <row r="179" s="2" customFormat="1" ht="44.25" customHeight="1">
      <c r="A179" s="35"/>
      <c r="B179" s="36"/>
      <c r="C179" s="212" t="s">
        <v>305</v>
      </c>
      <c r="D179" s="212" t="s">
        <v>120</v>
      </c>
      <c r="E179" s="213" t="s">
        <v>306</v>
      </c>
      <c r="F179" s="214" t="s">
        <v>307</v>
      </c>
      <c r="G179" s="215" t="s">
        <v>139</v>
      </c>
      <c r="H179" s="216">
        <v>2800</v>
      </c>
      <c r="I179" s="217"/>
      <c r="J179" s="218">
        <f>ROUND(I179*H179,2)</f>
        <v>0</v>
      </c>
      <c r="K179" s="219"/>
      <c r="L179" s="41"/>
      <c r="M179" s="220" t="s">
        <v>1</v>
      </c>
      <c r="N179" s="221" t="s">
        <v>38</v>
      </c>
      <c r="O179" s="88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4" t="s">
        <v>180</v>
      </c>
      <c r="AT179" s="224" t="s">
        <v>120</v>
      </c>
      <c r="AU179" s="224" t="s">
        <v>83</v>
      </c>
      <c r="AY179" s="14" t="s">
        <v>117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4" t="s">
        <v>81</v>
      </c>
      <c r="BK179" s="225">
        <f>ROUND(I179*H179,2)</f>
        <v>0</v>
      </c>
      <c r="BL179" s="14" t="s">
        <v>180</v>
      </c>
      <c r="BM179" s="224" t="s">
        <v>308</v>
      </c>
    </row>
    <row r="180" s="2" customFormat="1" ht="49.05" customHeight="1">
      <c r="A180" s="35"/>
      <c r="B180" s="36"/>
      <c r="C180" s="226" t="s">
        <v>309</v>
      </c>
      <c r="D180" s="226" t="s">
        <v>183</v>
      </c>
      <c r="E180" s="227" t="s">
        <v>310</v>
      </c>
      <c r="F180" s="228" t="s">
        <v>311</v>
      </c>
      <c r="G180" s="229" t="s">
        <v>139</v>
      </c>
      <c r="H180" s="230">
        <v>2800</v>
      </c>
      <c r="I180" s="231"/>
      <c r="J180" s="232">
        <f>ROUND(I180*H180,2)</f>
        <v>0</v>
      </c>
      <c r="K180" s="233"/>
      <c r="L180" s="234"/>
      <c r="M180" s="235" t="s">
        <v>1</v>
      </c>
      <c r="N180" s="236" t="s">
        <v>38</v>
      </c>
      <c r="O180" s="88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4" t="s">
        <v>186</v>
      </c>
      <c r="AT180" s="224" t="s">
        <v>183</v>
      </c>
      <c r="AU180" s="224" t="s">
        <v>83</v>
      </c>
      <c r="AY180" s="14" t="s">
        <v>117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4" t="s">
        <v>81</v>
      </c>
      <c r="BK180" s="225">
        <f>ROUND(I180*H180,2)</f>
        <v>0</v>
      </c>
      <c r="BL180" s="14" t="s">
        <v>180</v>
      </c>
      <c r="BM180" s="224" t="s">
        <v>312</v>
      </c>
    </row>
    <row r="181" s="2" customFormat="1" ht="44.25" customHeight="1">
      <c r="A181" s="35"/>
      <c r="B181" s="36"/>
      <c r="C181" s="212" t="s">
        <v>313</v>
      </c>
      <c r="D181" s="212" t="s">
        <v>120</v>
      </c>
      <c r="E181" s="213" t="s">
        <v>306</v>
      </c>
      <c r="F181" s="214" t="s">
        <v>307</v>
      </c>
      <c r="G181" s="215" t="s">
        <v>139</v>
      </c>
      <c r="H181" s="216">
        <v>2100</v>
      </c>
      <c r="I181" s="217"/>
      <c r="J181" s="218">
        <f>ROUND(I181*H181,2)</f>
        <v>0</v>
      </c>
      <c r="K181" s="219"/>
      <c r="L181" s="41"/>
      <c r="M181" s="220" t="s">
        <v>1</v>
      </c>
      <c r="N181" s="221" t="s">
        <v>38</v>
      </c>
      <c r="O181" s="88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4" t="s">
        <v>180</v>
      </c>
      <c r="AT181" s="224" t="s">
        <v>120</v>
      </c>
      <c r="AU181" s="224" t="s">
        <v>83</v>
      </c>
      <c r="AY181" s="14" t="s">
        <v>117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4" t="s">
        <v>81</v>
      </c>
      <c r="BK181" s="225">
        <f>ROUND(I181*H181,2)</f>
        <v>0</v>
      </c>
      <c r="BL181" s="14" t="s">
        <v>180</v>
      </c>
      <c r="BM181" s="224" t="s">
        <v>314</v>
      </c>
    </row>
    <row r="182" s="2" customFormat="1" ht="49.05" customHeight="1">
      <c r="A182" s="35"/>
      <c r="B182" s="36"/>
      <c r="C182" s="226" t="s">
        <v>315</v>
      </c>
      <c r="D182" s="226" t="s">
        <v>183</v>
      </c>
      <c r="E182" s="227" t="s">
        <v>316</v>
      </c>
      <c r="F182" s="228" t="s">
        <v>317</v>
      </c>
      <c r="G182" s="229" t="s">
        <v>139</v>
      </c>
      <c r="H182" s="230">
        <v>2100</v>
      </c>
      <c r="I182" s="231"/>
      <c r="J182" s="232">
        <f>ROUND(I182*H182,2)</f>
        <v>0</v>
      </c>
      <c r="K182" s="233"/>
      <c r="L182" s="234"/>
      <c r="M182" s="235" t="s">
        <v>1</v>
      </c>
      <c r="N182" s="236" t="s">
        <v>38</v>
      </c>
      <c r="O182" s="88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4" t="s">
        <v>186</v>
      </c>
      <c r="AT182" s="224" t="s">
        <v>183</v>
      </c>
      <c r="AU182" s="224" t="s">
        <v>83</v>
      </c>
      <c r="AY182" s="14" t="s">
        <v>117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4" t="s">
        <v>81</v>
      </c>
      <c r="BK182" s="225">
        <f>ROUND(I182*H182,2)</f>
        <v>0</v>
      </c>
      <c r="BL182" s="14" t="s">
        <v>180</v>
      </c>
      <c r="BM182" s="224" t="s">
        <v>318</v>
      </c>
    </row>
    <row r="183" s="2" customFormat="1" ht="44.25" customHeight="1">
      <c r="A183" s="35"/>
      <c r="B183" s="36"/>
      <c r="C183" s="212" t="s">
        <v>319</v>
      </c>
      <c r="D183" s="212" t="s">
        <v>120</v>
      </c>
      <c r="E183" s="213" t="s">
        <v>320</v>
      </c>
      <c r="F183" s="214" t="s">
        <v>321</v>
      </c>
      <c r="G183" s="215" t="s">
        <v>139</v>
      </c>
      <c r="H183" s="216">
        <v>1000</v>
      </c>
      <c r="I183" s="217"/>
      <c r="J183" s="218">
        <f>ROUND(I183*H183,2)</f>
        <v>0</v>
      </c>
      <c r="K183" s="219"/>
      <c r="L183" s="41"/>
      <c r="M183" s="220" t="s">
        <v>1</v>
      </c>
      <c r="N183" s="221" t="s">
        <v>38</v>
      </c>
      <c r="O183" s="88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4" t="s">
        <v>180</v>
      </c>
      <c r="AT183" s="224" t="s">
        <v>120</v>
      </c>
      <c r="AU183" s="224" t="s">
        <v>83</v>
      </c>
      <c r="AY183" s="14" t="s">
        <v>117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4" t="s">
        <v>81</v>
      </c>
      <c r="BK183" s="225">
        <f>ROUND(I183*H183,2)</f>
        <v>0</v>
      </c>
      <c r="BL183" s="14" t="s">
        <v>180</v>
      </c>
      <c r="BM183" s="224" t="s">
        <v>322</v>
      </c>
    </row>
    <row r="184" s="2" customFormat="1" ht="37.8" customHeight="1">
      <c r="A184" s="35"/>
      <c r="B184" s="36"/>
      <c r="C184" s="226" t="s">
        <v>323</v>
      </c>
      <c r="D184" s="226" t="s">
        <v>183</v>
      </c>
      <c r="E184" s="227" t="s">
        <v>324</v>
      </c>
      <c r="F184" s="228" t="s">
        <v>325</v>
      </c>
      <c r="G184" s="229" t="s">
        <v>139</v>
      </c>
      <c r="H184" s="230">
        <v>1000</v>
      </c>
      <c r="I184" s="231"/>
      <c r="J184" s="232">
        <f>ROUND(I184*H184,2)</f>
        <v>0</v>
      </c>
      <c r="K184" s="233"/>
      <c r="L184" s="234"/>
      <c r="M184" s="235" t="s">
        <v>1</v>
      </c>
      <c r="N184" s="236" t="s">
        <v>38</v>
      </c>
      <c r="O184" s="88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4" t="s">
        <v>186</v>
      </c>
      <c r="AT184" s="224" t="s">
        <v>183</v>
      </c>
      <c r="AU184" s="224" t="s">
        <v>83</v>
      </c>
      <c r="AY184" s="14" t="s">
        <v>117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4" t="s">
        <v>81</v>
      </c>
      <c r="BK184" s="225">
        <f>ROUND(I184*H184,2)</f>
        <v>0</v>
      </c>
      <c r="BL184" s="14" t="s">
        <v>180</v>
      </c>
      <c r="BM184" s="224" t="s">
        <v>326</v>
      </c>
    </row>
    <row r="185" s="2" customFormat="1" ht="44.25" customHeight="1">
      <c r="A185" s="35"/>
      <c r="B185" s="36"/>
      <c r="C185" s="212" t="s">
        <v>327</v>
      </c>
      <c r="D185" s="212" t="s">
        <v>120</v>
      </c>
      <c r="E185" s="213" t="s">
        <v>320</v>
      </c>
      <c r="F185" s="214" t="s">
        <v>321</v>
      </c>
      <c r="G185" s="215" t="s">
        <v>139</v>
      </c>
      <c r="H185" s="216">
        <v>2900</v>
      </c>
      <c r="I185" s="217"/>
      <c r="J185" s="218">
        <f>ROUND(I185*H185,2)</f>
        <v>0</v>
      </c>
      <c r="K185" s="219"/>
      <c r="L185" s="41"/>
      <c r="M185" s="220" t="s">
        <v>1</v>
      </c>
      <c r="N185" s="221" t="s">
        <v>38</v>
      </c>
      <c r="O185" s="88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4" t="s">
        <v>180</v>
      </c>
      <c r="AT185" s="224" t="s">
        <v>120</v>
      </c>
      <c r="AU185" s="224" t="s">
        <v>83</v>
      </c>
      <c r="AY185" s="14" t="s">
        <v>117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4" t="s">
        <v>81</v>
      </c>
      <c r="BK185" s="225">
        <f>ROUND(I185*H185,2)</f>
        <v>0</v>
      </c>
      <c r="BL185" s="14" t="s">
        <v>180</v>
      </c>
      <c r="BM185" s="224" t="s">
        <v>328</v>
      </c>
    </row>
    <row r="186" s="2" customFormat="1" ht="37.8" customHeight="1">
      <c r="A186" s="35"/>
      <c r="B186" s="36"/>
      <c r="C186" s="226" t="s">
        <v>329</v>
      </c>
      <c r="D186" s="226" t="s">
        <v>183</v>
      </c>
      <c r="E186" s="227" t="s">
        <v>330</v>
      </c>
      <c r="F186" s="228" t="s">
        <v>331</v>
      </c>
      <c r="G186" s="229" t="s">
        <v>139</v>
      </c>
      <c r="H186" s="230">
        <v>2900</v>
      </c>
      <c r="I186" s="231"/>
      <c r="J186" s="232">
        <f>ROUND(I186*H186,2)</f>
        <v>0</v>
      </c>
      <c r="K186" s="233"/>
      <c r="L186" s="234"/>
      <c r="M186" s="235" t="s">
        <v>1</v>
      </c>
      <c r="N186" s="236" t="s">
        <v>38</v>
      </c>
      <c r="O186" s="88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4" t="s">
        <v>186</v>
      </c>
      <c r="AT186" s="224" t="s">
        <v>183</v>
      </c>
      <c r="AU186" s="224" t="s">
        <v>83</v>
      </c>
      <c r="AY186" s="14" t="s">
        <v>117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4" t="s">
        <v>81</v>
      </c>
      <c r="BK186" s="225">
        <f>ROUND(I186*H186,2)</f>
        <v>0</v>
      </c>
      <c r="BL186" s="14" t="s">
        <v>180</v>
      </c>
      <c r="BM186" s="224" t="s">
        <v>332</v>
      </c>
    </row>
    <row r="187" s="2" customFormat="1" ht="44.25" customHeight="1">
      <c r="A187" s="35"/>
      <c r="B187" s="36"/>
      <c r="C187" s="212" t="s">
        <v>333</v>
      </c>
      <c r="D187" s="212" t="s">
        <v>120</v>
      </c>
      <c r="E187" s="213" t="s">
        <v>334</v>
      </c>
      <c r="F187" s="214" t="s">
        <v>335</v>
      </c>
      <c r="G187" s="215" t="s">
        <v>139</v>
      </c>
      <c r="H187" s="216">
        <v>300</v>
      </c>
      <c r="I187" s="217"/>
      <c r="J187" s="218">
        <f>ROUND(I187*H187,2)</f>
        <v>0</v>
      </c>
      <c r="K187" s="219"/>
      <c r="L187" s="41"/>
      <c r="M187" s="220" t="s">
        <v>1</v>
      </c>
      <c r="N187" s="221" t="s">
        <v>38</v>
      </c>
      <c r="O187" s="88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4" t="s">
        <v>180</v>
      </c>
      <c r="AT187" s="224" t="s">
        <v>120</v>
      </c>
      <c r="AU187" s="224" t="s">
        <v>83</v>
      </c>
      <c r="AY187" s="14" t="s">
        <v>117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4" t="s">
        <v>81</v>
      </c>
      <c r="BK187" s="225">
        <f>ROUND(I187*H187,2)</f>
        <v>0</v>
      </c>
      <c r="BL187" s="14" t="s">
        <v>180</v>
      </c>
      <c r="BM187" s="224" t="s">
        <v>336</v>
      </c>
    </row>
    <row r="188" s="2" customFormat="1" ht="44.25" customHeight="1">
      <c r="A188" s="35"/>
      <c r="B188" s="36"/>
      <c r="C188" s="226" t="s">
        <v>337</v>
      </c>
      <c r="D188" s="226" t="s">
        <v>183</v>
      </c>
      <c r="E188" s="227" t="s">
        <v>338</v>
      </c>
      <c r="F188" s="228" t="s">
        <v>339</v>
      </c>
      <c r="G188" s="229" t="s">
        <v>139</v>
      </c>
      <c r="H188" s="230">
        <v>300</v>
      </c>
      <c r="I188" s="231"/>
      <c r="J188" s="232">
        <f>ROUND(I188*H188,2)</f>
        <v>0</v>
      </c>
      <c r="K188" s="233"/>
      <c r="L188" s="234"/>
      <c r="M188" s="235" t="s">
        <v>1</v>
      </c>
      <c r="N188" s="236" t="s">
        <v>38</v>
      </c>
      <c r="O188" s="88"/>
      <c r="P188" s="222">
        <f>O188*H188</f>
        <v>0</v>
      </c>
      <c r="Q188" s="222">
        <v>0.00046000000000000001</v>
      </c>
      <c r="R188" s="222">
        <f>Q188*H188</f>
        <v>0.13800000000000001</v>
      </c>
      <c r="S188" s="222">
        <v>0</v>
      </c>
      <c r="T188" s="22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4" t="s">
        <v>186</v>
      </c>
      <c r="AT188" s="224" t="s">
        <v>183</v>
      </c>
      <c r="AU188" s="224" t="s">
        <v>83</v>
      </c>
      <c r="AY188" s="14" t="s">
        <v>117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4" t="s">
        <v>81</v>
      </c>
      <c r="BK188" s="225">
        <f>ROUND(I188*H188,2)</f>
        <v>0</v>
      </c>
      <c r="BL188" s="14" t="s">
        <v>180</v>
      </c>
      <c r="BM188" s="224" t="s">
        <v>340</v>
      </c>
    </row>
    <row r="189" s="2" customFormat="1" ht="44.25" customHeight="1">
      <c r="A189" s="35"/>
      <c r="B189" s="36"/>
      <c r="C189" s="212" t="s">
        <v>341</v>
      </c>
      <c r="D189" s="212" t="s">
        <v>120</v>
      </c>
      <c r="E189" s="213" t="s">
        <v>342</v>
      </c>
      <c r="F189" s="214" t="s">
        <v>343</v>
      </c>
      <c r="G189" s="215" t="s">
        <v>139</v>
      </c>
      <c r="H189" s="216">
        <v>220</v>
      </c>
      <c r="I189" s="217"/>
      <c r="J189" s="218">
        <f>ROUND(I189*H189,2)</f>
        <v>0</v>
      </c>
      <c r="K189" s="219"/>
      <c r="L189" s="41"/>
      <c r="M189" s="220" t="s">
        <v>1</v>
      </c>
      <c r="N189" s="221" t="s">
        <v>38</v>
      </c>
      <c r="O189" s="88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4" t="s">
        <v>180</v>
      </c>
      <c r="AT189" s="224" t="s">
        <v>120</v>
      </c>
      <c r="AU189" s="224" t="s">
        <v>83</v>
      </c>
      <c r="AY189" s="14" t="s">
        <v>117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4" t="s">
        <v>81</v>
      </c>
      <c r="BK189" s="225">
        <f>ROUND(I189*H189,2)</f>
        <v>0</v>
      </c>
      <c r="BL189" s="14" t="s">
        <v>180</v>
      </c>
      <c r="BM189" s="224" t="s">
        <v>344</v>
      </c>
    </row>
    <row r="190" s="2" customFormat="1" ht="49.05" customHeight="1">
      <c r="A190" s="35"/>
      <c r="B190" s="36"/>
      <c r="C190" s="226" t="s">
        <v>345</v>
      </c>
      <c r="D190" s="226" t="s">
        <v>183</v>
      </c>
      <c r="E190" s="227" t="s">
        <v>346</v>
      </c>
      <c r="F190" s="228" t="s">
        <v>347</v>
      </c>
      <c r="G190" s="229" t="s">
        <v>139</v>
      </c>
      <c r="H190" s="230">
        <v>220</v>
      </c>
      <c r="I190" s="231"/>
      <c r="J190" s="232">
        <f>ROUND(I190*H190,2)</f>
        <v>0</v>
      </c>
      <c r="K190" s="233"/>
      <c r="L190" s="234"/>
      <c r="M190" s="235" t="s">
        <v>1</v>
      </c>
      <c r="N190" s="236" t="s">
        <v>38</v>
      </c>
      <c r="O190" s="88"/>
      <c r="P190" s="222">
        <f>O190*H190</f>
        <v>0</v>
      </c>
      <c r="Q190" s="222">
        <v>0.00097999999999999997</v>
      </c>
      <c r="R190" s="222">
        <f>Q190*H190</f>
        <v>0.21559999999999999</v>
      </c>
      <c r="S190" s="222">
        <v>0</v>
      </c>
      <c r="T190" s="22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4" t="s">
        <v>186</v>
      </c>
      <c r="AT190" s="224" t="s">
        <v>183</v>
      </c>
      <c r="AU190" s="224" t="s">
        <v>83</v>
      </c>
      <c r="AY190" s="14" t="s">
        <v>117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4" t="s">
        <v>81</v>
      </c>
      <c r="BK190" s="225">
        <f>ROUND(I190*H190,2)</f>
        <v>0</v>
      </c>
      <c r="BL190" s="14" t="s">
        <v>180</v>
      </c>
      <c r="BM190" s="224" t="s">
        <v>348</v>
      </c>
    </row>
    <row r="191" s="2" customFormat="1" ht="24.15" customHeight="1">
      <c r="A191" s="35"/>
      <c r="B191" s="36"/>
      <c r="C191" s="212" t="s">
        <v>349</v>
      </c>
      <c r="D191" s="212" t="s">
        <v>120</v>
      </c>
      <c r="E191" s="213" t="s">
        <v>350</v>
      </c>
      <c r="F191" s="214" t="s">
        <v>351</v>
      </c>
      <c r="G191" s="215" t="s">
        <v>139</v>
      </c>
      <c r="H191" s="216">
        <v>350</v>
      </c>
      <c r="I191" s="217"/>
      <c r="J191" s="218">
        <f>ROUND(I191*H191,2)</f>
        <v>0</v>
      </c>
      <c r="K191" s="219"/>
      <c r="L191" s="41"/>
      <c r="M191" s="220" t="s">
        <v>1</v>
      </c>
      <c r="N191" s="221" t="s">
        <v>38</v>
      </c>
      <c r="O191" s="88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4" t="s">
        <v>180</v>
      </c>
      <c r="AT191" s="224" t="s">
        <v>120</v>
      </c>
      <c r="AU191" s="224" t="s">
        <v>83</v>
      </c>
      <c r="AY191" s="14" t="s">
        <v>117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4" t="s">
        <v>81</v>
      </c>
      <c r="BK191" s="225">
        <f>ROUND(I191*H191,2)</f>
        <v>0</v>
      </c>
      <c r="BL191" s="14" t="s">
        <v>180</v>
      </c>
      <c r="BM191" s="224" t="s">
        <v>352</v>
      </c>
    </row>
    <row r="192" s="2" customFormat="1" ht="49.05" customHeight="1">
      <c r="A192" s="35"/>
      <c r="B192" s="36"/>
      <c r="C192" s="226" t="s">
        <v>353</v>
      </c>
      <c r="D192" s="226" t="s">
        <v>183</v>
      </c>
      <c r="E192" s="227" t="s">
        <v>354</v>
      </c>
      <c r="F192" s="228" t="s">
        <v>355</v>
      </c>
      <c r="G192" s="229" t="s">
        <v>139</v>
      </c>
      <c r="H192" s="230">
        <v>250</v>
      </c>
      <c r="I192" s="231"/>
      <c r="J192" s="232">
        <f>ROUND(I192*H192,2)</f>
        <v>0</v>
      </c>
      <c r="K192" s="233"/>
      <c r="L192" s="234"/>
      <c r="M192" s="235" t="s">
        <v>1</v>
      </c>
      <c r="N192" s="236" t="s">
        <v>38</v>
      </c>
      <c r="O192" s="88"/>
      <c r="P192" s="222">
        <f>O192*H192</f>
        <v>0</v>
      </c>
      <c r="Q192" s="222">
        <v>0.0016000000000000001</v>
      </c>
      <c r="R192" s="222">
        <f>Q192*H192</f>
        <v>0.40000000000000002</v>
      </c>
      <c r="S192" s="222">
        <v>0</v>
      </c>
      <c r="T192" s="22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4" t="s">
        <v>186</v>
      </c>
      <c r="AT192" s="224" t="s">
        <v>183</v>
      </c>
      <c r="AU192" s="224" t="s">
        <v>83</v>
      </c>
      <c r="AY192" s="14" t="s">
        <v>117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4" t="s">
        <v>81</v>
      </c>
      <c r="BK192" s="225">
        <f>ROUND(I192*H192,2)</f>
        <v>0</v>
      </c>
      <c r="BL192" s="14" t="s">
        <v>180</v>
      </c>
      <c r="BM192" s="224" t="s">
        <v>356</v>
      </c>
    </row>
    <row r="193" s="2" customFormat="1" ht="49.05" customHeight="1">
      <c r="A193" s="35"/>
      <c r="B193" s="36"/>
      <c r="C193" s="226" t="s">
        <v>357</v>
      </c>
      <c r="D193" s="226" t="s">
        <v>183</v>
      </c>
      <c r="E193" s="227" t="s">
        <v>358</v>
      </c>
      <c r="F193" s="228" t="s">
        <v>359</v>
      </c>
      <c r="G193" s="229" t="s">
        <v>139</v>
      </c>
      <c r="H193" s="230">
        <v>100</v>
      </c>
      <c r="I193" s="231"/>
      <c r="J193" s="232">
        <f>ROUND(I193*H193,2)</f>
        <v>0</v>
      </c>
      <c r="K193" s="233"/>
      <c r="L193" s="234"/>
      <c r="M193" s="235" t="s">
        <v>1</v>
      </c>
      <c r="N193" s="236" t="s">
        <v>38</v>
      </c>
      <c r="O193" s="88"/>
      <c r="P193" s="222">
        <f>O193*H193</f>
        <v>0</v>
      </c>
      <c r="Q193" s="222">
        <v>0.0020899999999999998</v>
      </c>
      <c r="R193" s="222">
        <f>Q193*H193</f>
        <v>0.20899999999999999</v>
      </c>
      <c r="S193" s="222">
        <v>0</v>
      </c>
      <c r="T193" s="22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4" t="s">
        <v>186</v>
      </c>
      <c r="AT193" s="224" t="s">
        <v>183</v>
      </c>
      <c r="AU193" s="224" t="s">
        <v>83</v>
      </c>
      <c r="AY193" s="14" t="s">
        <v>117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4" t="s">
        <v>81</v>
      </c>
      <c r="BK193" s="225">
        <f>ROUND(I193*H193,2)</f>
        <v>0</v>
      </c>
      <c r="BL193" s="14" t="s">
        <v>180</v>
      </c>
      <c r="BM193" s="224" t="s">
        <v>360</v>
      </c>
    </row>
    <row r="194" s="2" customFormat="1" ht="24.15" customHeight="1">
      <c r="A194" s="35"/>
      <c r="B194" s="36"/>
      <c r="C194" s="212" t="s">
        <v>361</v>
      </c>
      <c r="D194" s="212" t="s">
        <v>120</v>
      </c>
      <c r="E194" s="213" t="s">
        <v>362</v>
      </c>
      <c r="F194" s="214" t="s">
        <v>363</v>
      </c>
      <c r="G194" s="215" t="s">
        <v>139</v>
      </c>
      <c r="H194" s="216">
        <v>130</v>
      </c>
      <c r="I194" s="217"/>
      <c r="J194" s="218">
        <f>ROUND(I194*H194,2)</f>
        <v>0</v>
      </c>
      <c r="K194" s="219"/>
      <c r="L194" s="41"/>
      <c r="M194" s="220" t="s">
        <v>1</v>
      </c>
      <c r="N194" s="221" t="s">
        <v>38</v>
      </c>
      <c r="O194" s="88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4" t="s">
        <v>180</v>
      </c>
      <c r="AT194" s="224" t="s">
        <v>120</v>
      </c>
      <c r="AU194" s="224" t="s">
        <v>83</v>
      </c>
      <c r="AY194" s="14" t="s">
        <v>117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4" t="s">
        <v>81</v>
      </c>
      <c r="BK194" s="225">
        <f>ROUND(I194*H194,2)</f>
        <v>0</v>
      </c>
      <c r="BL194" s="14" t="s">
        <v>180</v>
      </c>
      <c r="BM194" s="224" t="s">
        <v>364</v>
      </c>
    </row>
    <row r="195" s="2" customFormat="1" ht="49.05" customHeight="1">
      <c r="A195" s="35"/>
      <c r="B195" s="36"/>
      <c r="C195" s="226" t="s">
        <v>365</v>
      </c>
      <c r="D195" s="226" t="s">
        <v>183</v>
      </c>
      <c r="E195" s="227" t="s">
        <v>366</v>
      </c>
      <c r="F195" s="228" t="s">
        <v>367</v>
      </c>
      <c r="G195" s="229" t="s">
        <v>139</v>
      </c>
      <c r="H195" s="230">
        <v>100</v>
      </c>
      <c r="I195" s="231"/>
      <c r="J195" s="232">
        <f>ROUND(I195*H195,2)</f>
        <v>0</v>
      </c>
      <c r="K195" s="233"/>
      <c r="L195" s="234"/>
      <c r="M195" s="235" t="s">
        <v>1</v>
      </c>
      <c r="N195" s="236" t="s">
        <v>38</v>
      </c>
      <c r="O195" s="88"/>
      <c r="P195" s="222">
        <f>O195*H195</f>
        <v>0</v>
      </c>
      <c r="Q195" s="222">
        <v>0.0026900000000000001</v>
      </c>
      <c r="R195" s="222">
        <f>Q195*H195</f>
        <v>0.26900000000000002</v>
      </c>
      <c r="S195" s="222">
        <v>0</v>
      </c>
      <c r="T195" s="22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4" t="s">
        <v>186</v>
      </c>
      <c r="AT195" s="224" t="s">
        <v>183</v>
      </c>
      <c r="AU195" s="224" t="s">
        <v>83</v>
      </c>
      <c r="AY195" s="14" t="s">
        <v>117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4" t="s">
        <v>81</v>
      </c>
      <c r="BK195" s="225">
        <f>ROUND(I195*H195,2)</f>
        <v>0</v>
      </c>
      <c r="BL195" s="14" t="s">
        <v>180</v>
      </c>
      <c r="BM195" s="224" t="s">
        <v>368</v>
      </c>
    </row>
    <row r="196" s="2" customFormat="1" ht="49.05" customHeight="1">
      <c r="A196" s="35"/>
      <c r="B196" s="36"/>
      <c r="C196" s="226" t="s">
        <v>369</v>
      </c>
      <c r="D196" s="226" t="s">
        <v>183</v>
      </c>
      <c r="E196" s="227" t="s">
        <v>370</v>
      </c>
      <c r="F196" s="228" t="s">
        <v>371</v>
      </c>
      <c r="G196" s="229" t="s">
        <v>139</v>
      </c>
      <c r="H196" s="230">
        <v>30</v>
      </c>
      <c r="I196" s="231"/>
      <c r="J196" s="232">
        <f>ROUND(I196*H196,2)</f>
        <v>0</v>
      </c>
      <c r="K196" s="233"/>
      <c r="L196" s="234"/>
      <c r="M196" s="235" t="s">
        <v>1</v>
      </c>
      <c r="N196" s="236" t="s">
        <v>38</v>
      </c>
      <c r="O196" s="88"/>
      <c r="P196" s="222">
        <f>O196*H196</f>
        <v>0</v>
      </c>
      <c r="Q196" s="222">
        <v>0.0037000000000000002</v>
      </c>
      <c r="R196" s="222">
        <f>Q196*H196</f>
        <v>0.111</v>
      </c>
      <c r="S196" s="222">
        <v>0</v>
      </c>
      <c r="T196" s="22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4" t="s">
        <v>186</v>
      </c>
      <c r="AT196" s="224" t="s">
        <v>183</v>
      </c>
      <c r="AU196" s="224" t="s">
        <v>83</v>
      </c>
      <c r="AY196" s="14" t="s">
        <v>117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4" t="s">
        <v>81</v>
      </c>
      <c r="BK196" s="225">
        <f>ROUND(I196*H196,2)</f>
        <v>0</v>
      </c>
      <c r="BL196" s="14" t="s">
        <v>180</v>
      </c>
      <c r="BM196" s="224" t="s">
        <v>372</v>
      </c>
    </row>
    <row r="197" s="2" customFormat="1" ht="33" customHeight="1">
      <c r="A197" s="35"/>
      <c r="B197" s="36"/>
      <c r="C197" s="212" t="s">
        <v>373</v>
      </c>
      <c r="D197" s="212" t="s">
        <v>120</v>
      </c>
      <c r="E197" s="213" t="s">
        <v>374</v>
      </c>
      <c r="F197" s="214" t="s">
        <v>375</v>
      </c>
      <c r="G197" s="215" t="s">
        <v>153</v>
      </c>
      <c r="H197" s="216">
        <v>5000</v>
      </c>
      <c r="I197" s="217"/>
      <c r="J197" s="218">
        <f>ROUND(I197*H197,2)</f>
        <v>0</v>
      </c>
      <c r="K197" s="219"/>
      <c r="L197" s="41"/>
      <c r="M197" s="220" t="s">
        <v>1</v>
      </c>
      <c r="N197" s="221" t="s">
        <v>38</v>
      </c>
      <c r="O197" s="88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4" t="s">
        <v>180</v>
      </c>
      <c r="AT197" s="224" t="s">
        <v>120</v>
      </c>
      <c r="AU197" s="224" t="s">
        <v>83</v>
      </c>
      <c r="AY197" s="14" t="s">
        <v>117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4" t="s">
        <v>81</v>
      </c>
      <c r="BK197" s="225">
        <f>ROUND(I197*H197,2)</f>
        <v>0</v>
      </c>
      <c r="BL197" s="14" t="s">
        <v>180</v>
      </c>
      <c r="BM197" s="224" t="s">
        <v>376</v>
      </c>
    </row>
    <row r="198" s="2" customFormat="1" ht="33" customHeight="1">
      <c r="A198" s="35"/>
      <c r="B198" s="36"/>
      <c r="C198" s="212" t="s">
        <v>377</v>
      </c>
      <c r="D198" s="212" t="s">
        <v>120</v>
      </c>
      <c r="E198" s="213" t="s">
        <v>378</v>
      </c>
      <c r="F198" s="214" t="s">
        <v>379</v>
      </c>
      <c r="G198" s="215" t="s">
        <v>153</v>
      </c>
      <c r="H198" s="216">
        <v>1200</v>
      </c>
      <c r="I198" s="217"/>
      <c r="J198" s="218">
        <f>ROUND(I198*H198,2)</f>
        <v>0</v>
      </c>
      <c r="K198" s="219"/>
      <c r="L198" s="41"/>
      <c r="M198" s="220" t="s">
        <v>1</v>
      </c>
      <c r="N198" s="221" t="s">
        <v>38</v>
      </c>
      <c r="O198" s="88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4" t="s">
        <v>180</v>
      </c>
      <c r="AT198" s="224" t="s">
        <v>120</v>
      </c>
      <c r="AU198" s="224" t="s">
        <v>83</v>
      </c>
      <c r="AY198" s="14" t="s">
        <v>117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4" t="s">
        <v>81</v>
      </c>
      <c r="BK198" s="225">
        <f>ROUND(I198*H198,2)</f>
        <v>0</v>
      </c>
      <c r="BL198" s="14" t="s">
        <v>180</v>
      </c>
      <c r="BM198" s="224" t="s">
        <v>380</v>
      </c>
    </row>
    <row r="199" s="2" customFormat="1" ht="16.5" customHeight="1">
      <c r="A199" s="35"/>
      <c r="B199" s="36"/>
      <c r="C199" s="226" t="s">
        <v>381</v>
      </c>
      <c r="D199" s="226" t="s">
        <v>183</v>
      </c>
      <c r="E199" s="227" t="s">
        <v>382</v>
      </c>
      <c r="F199" s="228" t="s">
        <v>383</v>
      </c>
      <c r="G199" s="229" t="s">
        <v>153</v>
      </c>
      <c r="H199" s="230">
        <v>4000</v>
      </c>
      <c r="I199" s="231"/>
      <c r="J199" s="232">
        <f>ROUND(I199*H199,2)</f>
        <v>0</v>
      </c>
      <c r="K199" s="233"/>
      <c r="L199" s="234"/>
      <c r="M199" s="235" t="s">
        <v>1</v>
      </c>
      <c r="N199" s="236" t="s">
        <v>38</v>
      </c>
      <c r="O199" s="88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4" t="s">
        <v>186</v>
      </c>
      <c r="AT199" s="224" t="s">
        <v>183</v>
      </c>
      <c r="AU199" s="224" t="s">
        <v>83</v>
      </c>
      <c r="AY199" s="14" t="s">
        <v>117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4" t="s">
        <v>81</v>
      </c>
      <c r="BK199" s="225">
        <f>ROUND(I199*H199,2)</f>
        <v>0</v>
      </c>
      <c r="BL199" s="14" t="s">
        <v>180</v>
      </c>
      <c r="BM199" s="224" t="s">
        <v>384</v>
      </c>
    </row>
    <row r="200" s="2" customFormat="1" ht="16.5" customHeight="1">
      <c r="A200" s="35"/>
      <c r="B200" s="36"/>
      <c r="C200" s="226" t="s">
        <v>385</v>
      </c>
      <c r="D200" s="226" t="s">
        <v>183</v>
      </c>
      <c r="E200" s="227" t="s">
        <v>386</v>
      </c>
      <c r="F200" s="228" t="s">
        <v>387</v>
      </c>
      <c r="G200" s="229" t="s">
        <v>153</v>
      </c>
      <c r="H200" s="230">
        <v>6000</v>
      </c>
      <c r="I200" s="231"/>
      <c r="J200" s="232">
        <f>ROUND(I200*H200,2)</f>
        <v>0</v>
      </c>
      <c r="K200" s="233"/>
      <c r="L200" s="234"/>
      <c r="M200" s="235" t="s">
        <v>1</v>
      </c>
      <c r="N200" s="236" t="s">
        <v>38</v>
      </c>
      <c r="O200" s="88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4" t="s">
        <v>186</v>
      </c>
      <c r="AT200" s="224" t="s">
        <v>183</v>
      </c>
      <c r="AU200" s="224" t="s">
        <v>83</v>
      </c>
      <c r="AY200" s="14" t="s">
        <v>117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4" t="s">
        <v>81</v>
      </c>
      <c r="BK200" s="225">
        <f>ROUND(I200*H200,2)</f>
        <v>0</v>
      </c>
      <c r="BL200" s="14" t="s">
        <v>180</v>
      </c>
      <c r="BM200" s="224" t="s">
        <v>388</v>
      </c>
    </row>
    <row r="201" s="2" customFormat="1" ht="16.5" customHeight="1">
      <c r="A201" s="35"/>
      <c r="B201" s="36"/>
      <c r="C201" s="226" t="s">
        <v>389</v>
      </c>
      <c r="D201" s="226" t="s">
        <v>183</v>
      </c>
      <c r="E201" s="227" t="s">
        <v>390</v>
      </c>
      <c r="F201" s="228" t="s">
        <v>391</v>
      </c>
      <c r="G201" s="229" t="s">
        <v>153</v>
      </c>
      <c r="H201" s="230">
        <v>6400</v>
      </c>
      <c r="I201" s="231"/>
      <c r="J201" s="232">
        <f>ROUND(I201*H201,2)</f>
        <v>0</v>
      </c>
      <c r="K201" s="233"/>
      <c r="L201" s="234"/>
      <c r="M201" s="235" t="s">
        <v>1</v>
      </c>
      <c r="N201" s="236" t="s">
        <v>38</v>
      </c>
      <c r="O201" s="88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4" t="s">
        <v>186</v>
      </c>
      <c r="AT201" s="224" t="s">
        <v>183</v>
      </c>
      <c r="AU201" s="224" t="s">
        <v>83</v>
      </c>
      <c r="AY201" s="14" t="s">
        <v>117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4" t="s">
        <v>81</v>
      </c>
      <c r="BK201" s="225">
        <f>ROUND(I201*H201,2)</f>
        <v>0</v>
      </c>
      <c r="BL201" s="14" t="s">
        <v>180</v>
      </c>
      <c r="BM201" s="224" t="s">
        <v>392</v>
      </c>
    </row>
    <row r="202" s="2" customFormat="1" ht="16.5" customHeight="1">
      <c r="A202" s="35"/>
      <c r="B202" s="36"/>
      <c r="C202" s="226" t="s">
        <v>393</v>
      </c>
      <c r="D202" s="226" t="s">
        <v>183</v>
      </c>
      <c r="E202" s="227" t="s">
        <v>394</v>
      </c>
      <c r="F202" s="228" t="s">
        <v>395</v>
      </c>
      <c r="G202" s="229" t="s">
        <v>153</v>
      </c>
      <c r="H202" s="230">
        <v>6000</v>
      </c>
      <c r="I202" s="231"/>
      <c r="J202" s="232">
        <f>ROUND(I202*H202,2)</f>
        <v>0</v>
      </c>
      <c r="K202" s="233"/>
      <c r="L202" s="234"/>
      <c r="M202" s="235" t="s">
        <v>1</v>
      </c>
      <c r="N202" s="236" t="s">
        <v>38</v>
      </c>
      <c r="O202" s="88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4" t="s">
        <v>186</v>
      </c>
      <c r="AT202" s="224" t="s">
        <v>183</v>
      </c>
      <c r="AU202" s="224" t="s">
        <v>83</v>
      </c>
      <c r="AY202" s="14" t="s">
        <v>117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4" t="s">
        <v>81</v>
      </c>
      <c r="BK202" s="225">
        <f>ROUND(I202*H202,2)</f>
        <v>0</v>
      </c>
      <c r="BL202" s="14" t="s">
        <v>180</v>
      </c>
      <c r="BM202" s="224" t="s">
        <v>396</v>
      </c>
    </row>
    <row r="203" s="2" customFormat="1" ht="44.25" customHeight="1">
      <c r="A203" s="35"/>
      <c r="B203" s="36"/>
      <c r="C203" s="212" t="s">
        <v>397</v>
      </c>
      <c r="D203" s="212" t="s">
        <v>120</v>
      </c>
      <c r="E203" s="213" t="s">
        <v>398</v>
      </c>
      <c r="F203" s="214" t="s">
        <v>399</v>
      </c>
      <c r="G203" s="215" t="s">
        <v>153</v>
      </c>
      <c r="H203" s="216">
        <v>55</v>
      </c>
      <c r="I203" s="217"/>
      <c r="J203" s="218">
        <f>ROUND(I203*H203,2)</f>
        <v>0</v>
      </c>
      <c r="K203" s="219"/>
      <c r="L203" s="41"/>
      <c r="M203" s="220" t="s">
        <v>1</v>
      </c>
      <c r="N203" s="221" t="s">
        <v>38</v>
      </c>
      <c r="O203" s="88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4" t="s">
        <v>180</v>
      </c>
      <c r="AT203" s="224" t="s">
        <v>120</v>
      </c>
      <c r="AU203" s="224" t="s">
        <v>83</v>
      </c>
      <c r="AY203" s="14" t="s">
        <v>117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4" t="s">
        <v>81</v>
      </c>
      <c r="BK203" s="225">
        <f>ROUND(I203*H203,2)</f>
        <v>0</v>
      </c>
      <c r="BL203" s="14" t="s">
        <v>180</v>
      </c>
      <c r="BM203" s="224" t="s">
        <v>400</v>
      </c>
    </row>
    <row r="204" s="2" customFormat="1" ht="24.15" customHeight="1">
      <c r="A204" s="35"/>
      <c r="B204" s="36"/>
      <c r="C204" s="226" t="s">
        <v>401</v>
      </c>
      <c r="D204" s="226" t="s">
        <v>183</v>
      </c>
      <c r="E204" s="227" t="s">
        <v>402</v>
      </c>
      <c r="F204" s="228" t="s">
        <v>403</v>
      </c>
      <c r="G204" s="229" t="s">
        <v>153</v>
      </c>
      <c r="H204" s="230">
        <v>25</v>
      </c>
      <c r="I204" s="231"/>
      <c r="J204" s="232">
        <f>ROUND(I204*H204,2)</f>
        <v>0</v>
      </c>
      <c r="K204" s="233"/>
      <c r="L204" s="234"/>
      <c r="M204" s="235" t="s">
        <v>1</v>
      </c>
      <c r="N204" s="236" t="s">
        <v>38</v>
      </c>
      <c r="O204" s="88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4" t="s">
        <v>186</v>
      </c>
      <c r="AT204" s="224" t="s">
        <v>183</v>
      </c>
      <c r="AU204" s="224" t="s">
        <v>83</v>
      </c>
      <c r="AY204" s="14" t="s">
        <v>117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4" t="s">
        <v>81</v>
      </c>
      <c r="BK204" s="225">
        <f>ROUND(I204*H204,2)</f>
        <v>0</v>
      </c>
      <c r="BL204" s="14" t="s">
        <v>180</v>
      </c>
      <c r="BM204" s="224" t="s">
        <v>404</v>
      </c>
    </row>
    <row r="205" s="2" customFormat="1" ht="24.15" customHeight="1">
      <c r="A205" s="35"/>
      <c r="B205" s="36"/>
      <c r="C205" s="226" t="s">
        <v>405</v>
      </c>
      <c r="D205" s="226" t="s">
        <v>183</v>
      </c>
      <c r="E205" s="227" t="s">
        <v>406</v>
      </c>
      <c r="F205" s="228" t="s">
        <v>407</v>
      </c>
      <c r="G205" s="229" t="s">
        <v>153</v>
      </c>
      <c r="H205" s="230">
        <v>18</v>
      </c>
      <c r="I205" s="231"/>
      <c r="J205" s="232">
        <f>ROUND(I205*H205,2)</f>
        <v>0</v>
      </c>
      <c r="K205" s="233"/>
      <c r="L205" s="234"/>
      <c r="M205" s="235" t="s">
        <v>1</v>
      </c>
      <c r="N205" s="236" t="s">
        <v>38</v>
      </c>
      <c r="O205" s="88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4" t="s">
        <v>186</v>
      </c>
      <c r="AT205" s="224" t="s">
        <v>183</v>
      </c>
      <c r="AU205" s="224" t="s">
        <v>83</v>
      </c>
      <c r="AY205" s="14" t="s">
        <v>117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4" t="s">
        <v>81</v>
      </c>
      <c r="BK205" s="225">
        <f>ROUND(I205*H205,2)</f>
        <v>0</v>
      </c>
      <c r="BL205" s="14" t="s">
        <v>180</v>
      </c>
      <c r="BM205" s="224" t="s">
        <v>408</v>
      </c>
    </row>
    <row r="206" s="2" customFormat="1" ht="24.15" customHeight="1">
      <c r="A206" s="35"/>
      <c r="B206" s="36"/>
      <c r="C206" s="226" t="s">
        <v>409</v>
      </c>
      <c r="D206" s="226" t="s">
        <v>183</v>
      </c>
      <c r="E206" s="227" t="s">
        <v>410</v>
      </c>
      <c r="F206" s="228" t="s">
        <v>411</v>
      </c>
      <c r="G206" s="229" t="s">
        <v>153</v>
      </c>
      <c r="H206" s="230">
        <v>4</v>
      </c>
      <c r="I206" s="231"/>
      <c r="J206" s="232">
        <f>ROUND(I206*H206,2)</f>
        <v>0</v>
      </c>
      <c r="K206" s="233"/>
      <c r="L206" s="234"/>
      <c r="M206" s="235" t="s">
        <v>1</v>
      </c>
      <c r="N206" s="236" t="s">
        <v>38</v>
      </c>
      <c r="O206" s="88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4" t="s">
        <v>186</v>
      </c>
      <c r="AT206" s="224" t="s">
        <v>183</v>
      </c>
      <c r="AU206" s="224" t="s">
        <v>83</v>
      </c>
      <c r="AY206" s="14" t="s">
        <v>117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4" t="s">
        <v>81</v>
      </c>
      <c r="BK206" s="225">
        <f>ROUND(I206*H206,2)</f>
        <v>0</v>
      </c>
      <c r="BL206" s="14" t="s">
        <v>180</v>
      </c>
      <c r="BM206" s="224" t="s">
        <v>412</v>
      </c>
    </row>
    <row r="207" s="2" customFormat="1" ht="24.15" customHeight="1">
      <c r="A207" s="35"/>
      <c r="B207" s="36"/>
      <c r="C207" s="226" t="s">
        <v>413</v>
      </c>
      <c r="D207" s="226" t="s">
        <v>183</v>
      </c>
      <c r="E207" s="227" t="s">
        <v>414</v>
      </c>
      <c r="F207" s="228" t="s">
        <v>415</v>
      </c>
      <c r="G207" s="229" t="s">
        <v>153</v>
      </c>
      <c r="H207" s="230">
        <v>4</v>
      </c>
      <c r="I207" s="231"/>
      <c r="J207" s="232">
        <f>ROUND(I207*H207,2)</f>
        <v>0</v>
      </c>
      <c r="K207" s="233"/>
      <c r="L207" s="234"/>
      <c r="M207" s="235" t="s">
        <v>1</v>
      </c>
      <c r="N207" s="236" t="s">
        <v>38</v>
      </c>
      <c r="O207" s="88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4" t="s">
        <v>186</v>
      </c>
      <c r="AT207" s="224" t="s">
        <v>183</v>
      </c>
      <c r="AU207" s="224" t="s">
        <v>83</v>
      </c>
      <c r="AY207" s="14" t="s">
        <v>117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4" t="s">
        <v>81</v>
      </c>
      <c r="BK207" s="225">
        <f>ROUND(I207*H207,2)</f>
        <v>0</v>
      </c>
      <c r="BL207" s="14" t="s">
        <v>180</v>
      </c>
      <c r="BM207" s="224" t="s">
        <v>416</v>
      </c>
    </row>
    <row r="208" s="2" customFormat="1" ht="24.15" customHeight="1">
      <c r="A208" s="35"/>
      <c r="B208" s="36"/>
      <c r="C208" s="226" t="s">
        <v>417</v>
      </c>
      <c r="D208" s="226" t="s">
        <v>183</v>
      </c>
      <c r="E208" s="227" t="s">
        <v>418</v>
      </c>
      <c r="F208" s="228" t="s">
        <v>419</v>
      </c>
      <c r="G208" s="229" t="s">
        <v>153</v>
      </c>
      <c r="H208" s="230">
        <v>4</v>
      </c>
      <c r="I208" s="231"/>
      <c r="J208" s="232">
        <f>ROUND(I208*H208,2)</f>
        <v>0</v>
      </c>
      <c r="K208" s="233"/>
      <c r="L208" s="234"/>
      <c r="M208" s="235" t="s">
        <v>1</v>
      </c>
      <c r="N208" s="236" t="s">
        <v>38</v>
      </c>
      <c r="O208" s="88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4" t="s">
        <v>186</v>
      </c>
      <c r="AT208" s="224" t="s">
        <v>183</v>
      </c>
      <c r="AU208" s="224" t="s">
        <v>83</v>
      </c>
      <c r="AY208" s="14" t="s">
        <v>117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4" t="s">
        <v>81</v>
      </c>
      <c r="BK208" s="225">
        <f>ROUND(I208*H208,2)</f>
        <v>0</v>
      </c>
      <c r="BL208" s="14" t="s">
        <v>180</v>
      </c>
      <c r="BM208" s="224" t="s">
        <v>420</v>
      </c>
    </row>
    <row r="209" s="2" customFormat="1" ht="49.05" customHeight="1">
      <c r="A209" s="35"/>
      <c r="B209" s="36"/>
      <c r="C209" s="212" t="s">
        <v>421</v>
      </c>
      <c r="D209" s="212" t="s">
        <v>120</v>
      </c>
      <c r="E209" s="213" t="s">
        <v>422</v>
      </c>
      <c r="F209" s="214" t="s">
        <v>423</v>
      </c>
      <c r="G209" s="215" t="s">
        <v>153</v>
      </c>
      <c r="H209" s="216">
        <v>150</v>
      </c>
      <c r="I209" s="217"/>
      <c r="J209" s="218">
        <f>ROUND(I209*H209,2)</f>
        <v>0</v>
      </c>
      <c r="K209" s="219"/>
      <c r="L209" s="41"/>
      <c r="M209" s="220" t="s">
        <v>1</v>
      </c>
      <c r="N209" s="221" t="s">
        <v>38</v>
      </c>
      <c r="O209" s="88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4" t="s">
        <v>180</v>
      </c>
      <c r="AT209" s="224" t="s">
        <v>120</v>
      </c>
      <c r="AU209" s="224" t="s">
        <v>83</v>
      </c>
      <c r="AY209" s="14" t="s">
        <v>117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4" t="s">
        <v>81</v>
      </c>
      <c r="BK209" s="225">
        <f>ROUND(I209*H209,2)</f>
        <v>0</v>
      </c>
      <c r="BL209" s="14" t="s">
        <v>180</v>
      </c>
      <c r="BM209" s="224" t="s">
        <v>424</v>
      </c>
    </row>
    <row r="210" s="2" customFormat="1" ht="24.15" customHeight="1">
      <c r="A210" s="35"/>
      <c r="B210" s="36"/>
      <c r="C210" s="226" t="s">
        <v>425</v>
      </c>
      <c r="D210" s="226" t="s">
        <v>183</v>
      </c>
      <c r="E210" s="227" t="s">
        <v>426</v>
      </c>
      <c r="F210" s="228" t="s">
        <v>427</v>
      </c>
      <c r="G210" s="229" t="s">
        <v>153</v>
      </c>
      <c r="H210" s="230">
        <v>150</v>
      </c>
      <c r="I210" s="231"/>
      <c r="J210" s="232">
        <f>ROUND(I210*H210,2)</f>
        <v>0</v>
      </c>
      <c r="K210" s="233"/>
      <c r="L210" s="234"/>
      <c r="M210" s="235" t="s">
        <v>1</v>
      </c>
      <c r="N210" s="236" t="s">
        <v>38</v>
      </c>
      <c r="O210" s="88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4" t="s">
        <v>186</v>
      </c>
      <c r="AT210" s="224" t="s">
        <v>183</v>
      </c>
      <c r="AU210" s="224" t="s">
        <v>83</v>
      </c>
      <c r="AY210" s="14" t="s">
        <v>117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4" t="s">
        <v>81</v>
      </c>
      <c r="BK210" s="225">
        <f>ROUND(I210*H210,2)</f>
        <v>0</v>
      </c>
      <c r="BL210" s="14" t="s">
        <v>180</v>
      </c>
      <c r="BM210" s="224" t="s">
        <v>428</v>
      </c>
    </row>
    <row r="211" s="2" customFormat="1" ht="16.5" customHeight="1">
      <c r="A211" s="35"/>
      <c r="B211" s="36"/>
      <c r="C211" s="226" t="s">
        <v>429</v>
      </c>
      <c r="D211" s="226" t="s">
        <v>183</v>
      </c>
      <c r="E211" s="227" t="s">
        <v>430</v>
      </c>
      <c r="F211" s="228" t="s">
        <v>431</v>
      </c>
      <c r="G211" s="229" t="s">
        <v>153</v>
      </c>
      <c r="H211" s="230">
        <v>205</v>
      </c>
      <c r="I211" s="231"/>
      <c r="J211" s="232">
        <f>ROUND(I211*H211,2)</f>
        <v>0</v>
      </c>
      <c r="K211" s="233"/>
      <c r="L211" s="234"/>
      <c r="M211" s="235" t="s">
        <v>1</v>
      </c>
      <c r="N211" s="236" t="s">
        <v>38</v>
      </c>
      <c r="O211" s="88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4" t="s">
        <v>186</v>
      </c>
      <c r="AT211" s="224" t="s">
        <v>183</v>
      </c>
      <c r="AU211" s="224" t="s">
        <v>83</v>
      </c>
      <c r="AY211" s="14" t="s">
        <v>117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4" t="s">
        <v>81</v>
      </c>
      <c r="BK211" s="225">
        <f>ROUND(I211*H211,2)</f>
        <v>0</v>
      </c>
      <c r="BL211" s="14" t="s">
        <v>180</v>
      </c>
      <c r="BM211" s="224" t="s">
        <v>432</v>
      </c>
    </row>
    <row r="212" s="2" customFormat="1" ht="33" customHeight="1">
      <c r="A212" s="35"/>
      <c r="B212" s="36"/>
      <c r="C212" s="212" t="s">
        <v>433</v>
      </c>
      <c r="D212" s="212" t="s">
        <v>120</v>
      </c>
      <c r="E212" s="213" t="s">
        <v>434</v>
      </c>
      <c r="F212" s="214" t="s">
        <v>435</v>
      </c>
      <c r="G212" s="215" t="s">
        <v>153</v>
      </c>
      <c r="H212" s="216">
        <v>7</v>
      </c>
      <c r="I212" s="217"/>
      <c r="J212" s="218">
        <f>ROUND(I212*H212,2)</f>
        <v>0</v>
      </c>
      <c r="K212" s="219"/>
      <c r="L212" s="41"/>
      <c r="M212" s="220" t="s">
        <v>1</v>
      </c>
      <c r="N212" s="221" t="s">
        <v>38</v>
      </c>
      <c r="O212" s="88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4" t="s">
        <v>180</v>
      </c>
      <c r="AT212" s="224" t="s">
        <v>120</v>
      </c>
      <c r="AU212" s="224" t="s">
        <v>83</v>
      </c>
      <c r="AY212" s="14" t="s">
        <v>117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4" t="s">
        <v>81</v>
      </c>
      <c r="BK212" s="225">
        <f>ROUND(I212*H212,2)</f>
        <v>0</v>
      </c>
      <c r="BL212" s="14" t="s">
        <v>180</v>
      </c>
      <c r="BM212" s="224" t="s">
        <v>436</v>
      </c>
    </row>
    <row r="213" s="2" customFormat="1" ht="24.15" customHeight="1">
      <c r="A213" s="35"/>
      <c r="B213" s="36"/>
      <c r="C213" s="226" t="s">
        <v>437</v>
      </c>
      <c r="D213" s="226" t="s">
        <v>183</v>
      </c>
      <c r="E213" s="227" t="s">
        <v>438</v>
      </c>
      <c r="F213" s="228" t="s">
        <v>439</v>
      </c>
      <c r="G213" s="229" t="s">
        <v>153</v>
      </c>
      <c r="H213" s="230">
        <v>7</v>
      </c>
      <c r="I213" s="231"/>
      <c r="J213" s="232">
        <f>ROUND(I213*H213,2)</f>
        <v>0</v>
      </c>
      <c r="K213" s="233"/>
      <c r="L213" s="234"/>
      <c r="M213" s="235" t="s">
        <v>1</v>
      </c>
      <c r="N213" s="236" t="s">
        <v>38</v>
      </c>
      <c r="O213" s="88"/>
      <c r="P213" s="222">
        <f>O213*H213</f>
        <v>0</v>
      </c>
      <c r="Q213" s="222">
        <v>0.00031</v>
      </c>
      <c r="R213" s="222">
        <f>Q213*H213</f>
        <v>0.0021700000000000001</v>
      </c>
      <c r="S213" s="222">
        <v>0</v>
      </c>
      <c r="T213" s="22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4" t="s">
        <v>186</v>
      </c>
      <c r="AT213" s="224" t="s">
        <v>183</v>
      </c>
      <c r="AU213" s="224" t="s">
        <v>83</v>
      </c>
      <c r="AY213" s="14" t="s">
        <v>117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4" t="s">
        <v>81</v>
      </c>
      <c r="BK213" s="225">
        <f>ROUND(I213*H213,2)</f>
        <v>0</v>
      </c>
      <c r="BL213" s="14" t="s">
        <v>180</v>
      </c>
      <c r="BM213" s="224" t="s">
        <v>440</v>
      </c>
    </row>
    <row r="214" s="2" customFormat="1" ht="33" customHeight="1">
      <c r="A214" s="35"/>
      <c r="B214" s="36"/>
      <c r="C214" s="212" t="s">
        <v>441</v>
      </c>
      <c r="D214" s="212" t="s">
        <v>120</v>
      </c>
      <c r="E214" s="213" t="s">
        <v>442</v>
      </c>
      <c r="F214" s="214" t="s">
        <v>443</v>
      </c>
      <c r="G214" s="215" t="s">
        <v>153</v>
      </c>
      <c r="H214" s="216">
        <v>1</v>
      </c>
      <c r="I214" s="217"/>
      <c r="J214" s="218">
        <f>ROUND(I214*H214,2)</f>
        <v>0</v>
      </c>
      <c r="K214" s="219"/>
      <c r="L214" s="41"/>
      <c r="M214" s="220" t="s">
        <v>1</v>
      </c>
      <c r="N214" s="221" t="s">
        <v>38</v>
      </c>
      <c r="O214" s="88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4" t="s">
        <v>180</v>
      </c>
      <c r="AT214" s="224" t="s">
        <v>120</v>
      </c>
      <c r="AU214" s="224" t="s">
        <v>83</v>
      </c>
      <c r="AY214" s="14" t="s">
        <v>117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4" t="s">
        <v>81</v>
      </c>
      <c r="BK214" s="225">
        <f>ROUND(I214*H214,2)</f>
        <v>0</v>
      </c>
      <c r="BL214" s="14" t="s">
        <v>180</v>
      </c>
      <c r="BM214" s="224" t="s">
        <v>444</v>
      </c>
    </row>
    <row r="215" s="2" customFormat="1" ht="24.15" customHeight="1">
      <c r="A215" s="35"/>
      <c r="B215" s="36"/>
      <c r="C215" s="226" t="s">
        <v>445</v>
      </c>
      <c r="D215" s="226" t="s">
        <v>183</v>
      </c>
      <c r="E215" s="227" t="s">
        <v>446</v>
      </c>
      <c r="F215" s="228" t="s">
        <v>447</v>
      </c>
      <c r="G215" s="229" t="s">
        <v>153</v>
      </c>
      <c r="H215" s="230">
        <v>1</v>
      </c>
      <c r="I215" s="231"/>
      <c r="J215" s="232">
        <f>ROUND(I215*H215,2)</f>
        <v>0</v>
      </c>
      <c r="K215" s="233"/>
      <c r="L215" s="234"/>
      <c r="M215" s="235" t="s">
        <v>1</v>
      </c>
      <c r="N215" s="236" t="s">
        <v>38</v>
      </c>
      <c r="O215" s="88"/>
      <c r="P215" s="222">
        <f>O215*H215</f>
        <v>0</v>
      </c>
      <c r="Q215" s="222">
        <v>0.00089999999999999998</v>
      </c>
      <c r="R215" s="222">
        <f>Q215*H215</f>
        <v>0.00089999999999999998</v>
      </c>
      <c r="S215" s="222">
        <v>0</v>
      </c>
      <c r="T215" s="22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4" t="s">
        <v>186</v>
      </c>
      <c r="AT215" s="224" t="s">
        <v>183</v>
      </c>
      <c r="AU215" s="224" t="s">
        <v>83</v>
      </c>
      <c r="AY215" s="14" t="s">
        <v>117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4" t="s">
        <v>81</v>
      </c>
      <c r="BK215" s="225">
        <f>ROUND(I215*H215,2)</f>
        <v>0</v>
      </c>
      <c r="BL215" s="14" t="s">
        <v>180</v>
      </c>
      <c r="BM215" s="224" t="s">
        <v>448</v>
      </c>
    </row>
    <row r="216" s="2" customFormat="1" ht="33" customHeight="1">
      <c r="A216" s="35"/>
      <c r="B216" s="36"/>
      <c r="C216" s="212" t="s">
        <v>449</v>
      </c>
      <c r="D216" s="212" t="s">
        <v>120</v>
      </c>
      <c r="E216" s="213" t="s">
        <v>450</v>
      </c>
      <c r="F216" s="214" t="s">
        <v>451</v>
      </c>
      <c r="G216" s="215" t="s">
        <v>153</v>
      </c>
      <c r="H216" s="216">
        <v>2</v>
      </c>
      <c r="I216" s="217"/>
      <c r="J216" s="218">
        <f>ROUND(I216*H216,2)</f>
        <v>0</v>
      </c>
      <c r="K216" s="219"/>
      <c r="L216" s="41"/>
      <c r="M216" s="220" t="s">
        <v>1</v>
      </c>
      <c r="N216" s="221" t="s">
        <v>38</v>
      </c>
      <c r="O216" s="88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4" t="s">
        <v>180</v>
      </c>
      <c r="AT216" s="224" t="s">
        <v>120</v>
      </c>
      <c r="AU216" s="224" t="s">
        <v>83</v>
      </c>
      <c r="AY216" s="14" t="s">
        <v>117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4" t="s">
        <v>81</v>
      </c>
      <c r="BK216" s="225">
        <f>ROUND(I216*H216,2)</f>
        <v>0</v>
      </c>
      <c r="BL216" s="14" t="s">
        <v>180</v>
      </c>
      <c r="BM216" s="224" t="s">
        <v>452</v>
      </c>
    </row>
    <row r="217" s="2" customFormat="1" ht="24.15" customHeight="1">
      <c r="A217" s="35"/>
      <c r="B217" s="36"/>
      <c r="C217" s="226" t="s">
        <v>453</v>
      </c>
      <c r="D217" s="226" t="s">
        <v>183</v>
      </c>
      <c r="E217" s="227" t="s">
        <v>454</v>
      </c>
      <c r="F217" s="228" t="s">
        <v>455</v>
      </c>
      <c r="G217" s="229" t="s">
        <v>153</v>
      </c>
      <c r="H217" s="230">
        <v>2</v>
      </c>
      <c r="I217" s="231"/>
      <c r="J217" s="232">
        <f>ROUND(I217*H217,2)</f>
        <v>0</v>
      </c>
      <c r="K217" s="233"/>
      <c r="L217" s="234"/>
      <c r="M217" s="235" t="s">
        <v>1</v>
      </c>
      <c r="N217" s="236" t="s">
        <v>38</v>
      </c>
      <c r="O217" s="88"/>
      <c r="P217" s="222">
        <f>O217*H217</f>
        <v>0</v>
      </c>
      <c r="Q217" s="222">
        <v>0.0010399999999999999</v>
      </c>
      <c r="R217" s="222">
        <f>Q217*H217</f>
        <v>0.0020799999999999998</v>
      </c>
      <c r="S217" s="222">
        <v>0</v>
      </c>
      <c r="T217" s="22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4" t="s">
        <v>186</v>
      </c>
      <c r="AT217" s="224" t="s">
        <v>183</v>
      </c>
      <c r="AU217" s="224" t="s">
        <v>83</v>
      </c>
      <c r="AY217" s="14" t="s">
        <v>117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4" t="s">
        <v>81</v>
      </c>
      <c r="BK217" s="225">
        <f>ROUND(I217*H217,2)</f>
        <v>0</v>
      </c>
      <c r="BL217" s="14" t="s">
        <v>180</v>
      </c>
      <c r="BM217" s="224" t="s">
        <v>456</v>
      </c>
    </row>
    <row r="218" s="2" customFormat="1" ht="33" customHeight="1">
      <c r="A218" s="35"/>
      <c r="B218" s="36"/>
      <c r="C218" s="212" t="s">
        <v>457</v>
      </c>
      <c r="D218" s="212" t="s">
        <v>120</v>
      </c>
      <c r="E218" s="213" t="s">
        <v>458</v>
      </c>
      <c r="F218" s="214" t="s">
        <v>459</v>
      </c>
      <c r="G218" s="215" t="s">
        <v>153</v>
      </c>
      <c r="H218" s="216">
        <v>26</v>
      </c>
      <c r="I218" s="217"/>
      <c r="J218" s="218">
        <f>ROUND(I218*H218,2)</f>
        <v>0</v>
      </c>
      <c r="K218" s="219"/>
      <c r="L218" s="41"/>
      <c r="M218" s="220" t="s">
        <v>1</v>
      </c>
      <c r="N218" s="221" t="s">
        <v>38</v>
      </c>
      <c r="O218" s="88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4" t="s">
        <v>180</v>
      </c>
      <c r="AT218" s="224" t="s">
        <v>120</v>
      </c>
      <c r="AU218" s="224" t="s">
        <v>83</v>
      </c>
      <c r="AY218" s="14" t="s">
        <v>117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4" t="s">
        <v>81</v>
      </c>
      <c r="BK218" s="225">
        <f>ROUND(I218*H218,2)</f>
        <v>0</v>
      </c>
      <c r="BL218" s="14" t="s">
        <v>180</v>
      </c>
      <c r="BM218" s="224" t="s">
        <v>460</v>
      </c>
    </row>
    <row r="219" s="2" customFormat="1" ht="24.15" customHeight="1">
      <c r="A219" s="35"/>
      <c r="B219" s="36"/>
      <c r="C219" s="212" t="s">
        <v>461</v>
      </c>
      <c r="D219" s="212" t="s">
        <v>120</v>
      </c>
      <c r="E219" s="213" t="s">
        <v>462</v>
      </c>
      <c r="F219" s="214" t="s">
        <v>463</v>
      </c>
      <c r="G219" s="215" t="s">
        <v>139</v>
      </c>
      <c r="H219" s="216">
        <v>196</v>
      </c>
      <c r="I219" s="217"/>
      <c r="J219" s="218">
        <f>ROUND(I219*H219,2)</f>
        <v>0</v>
      </c>
      <c r="K219" s="219"/>
      <c r="L219" s="41"/>
      <c r="M219" s="220" t="s">
        <v>1</v>
      </c>
      <c r="N219" s="221" t="s">
        <v>38</v>
      </c>
      <c r="O219" s="88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4" t="s">
        <v>180</v>
      </c>
      <c r="AT219" s="224" t="s">
        <v>120</v>
      </c>
      <c r="AU219" s="224" t="s">
        <v>83</v>
      </c>
      <c r="AY219" s="14" t="s">
        <v>117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4" t="s">
        <v>81</v>
      </c>
      <c r="BK219" s="225">
        <f>ROUND(I219*H219,2)</f>
        <v>0</v>
      </c>
      <c r="BL219" s="14" t="s">
        <v>180</v>
      </c>
      <c r="BM219" s="224" t="s">
        <v>464</v>
      </c>
    </row>
    <row r="220" s="2" customFormat="1" ht="24.15" customHeight="1">
      <c r="A220" s="35"/>
      <c r="B220" s="36"/>
      <c r="C220" s="212" t="s">
        <v>465</v>
      </c>
      <c r="D220" s="212" t="s">
        <v>120</v>
      </c>
      <c r="E220" s="213" t="s">
        <v>466</v>
      </c>
      <c r="F220" s="214" t="s">
        <v>467</v>
      </c>
      <c r="G220" s="215" t="s">
        <v>153</v>
      </c>
      <c r="H220" s="216">
        <v>45</v>
      </c>
      <c r="I220" s="217"/>
      <c r="J220" s="218">
        <f>ROUND(I220*H220,2)</f>
        <v>0</v>
      </c>
      <c r="K220" s="219"/>
      <c r="L220" s="41"/>
      <c r="M220" s="220" t="s">
        <v>1</v>
      </c>
      <c r="N220" s="221" t="s">
        <v>38</v>
      </c>
      <c r="O220" s="88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4" t="s">
        <v>180</v>
      </c>
      <c r="AT220" s="224" t="s">
        <v>120</v>
      </c>
      <c r="AU220" s="224" t="s">
        <v>83</v>
      </c>
      <c r="AY220" s="14" t="s">
        <v>117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4" t="s">
        <v>81</v>
      </c>
      <c r="BK220" s="225">
        <f>ROUND(I220*H220,2)</f>
        <v>0</v>
      </c>
      <c r="BL220" s="14" t="s">
        <v>180</v>
      </c>
      <c r="BM220" s="224" t="s">
        <v>468</v>
      </c>
    </row>
    <row r="221" s="2" customFormat="1" ht="24.15" customHeight="1">
      <c r="A221" s="35"/>
      <c r="B221" s="36"/>
      <c r="C221" s="212" t="s">
        <v>469</v>
      </c>
      <c r="D221" s="212" t="s">
        <v>120</v>
      </c>
      <c r="E221" s="213" t="s">
        <v>470</v>
      </c>
      <c r="F221" s="214" t="s">
        <v>471</v>
      </c>
      <c r="G221" s="215" t="s">
        <v>153</v>
      </c>
      <c r="H221" s="216">
        <v>25</v>
      </c>
      <c r="I221" s="217"/>
      <c r="J221" s="218">
        <f>ROUND(I221*H221,2)</f>
        <v>0</v>
      </c>
      <c r="K221" s="219"/>
      <c r="L221" s="41"/>
      <c r="M221" s="220" t="s">
        <v>1</v>
      </c>
      <c r="N221" s="221" t="s">
        <v>38</v>
      </c>
      <c r="O221" s="88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4" t="s">
        <v>180</v>
      </c>
      <c r="AT221" s="224" t="s">
        <v>120</v>
      </c>
      <c r="AU221" s="224" t="s">
        <v>83</v>
      </c>
      <c r="AY221" s="14" t="s">
        <v>117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4" t="s">
        <v>81</v>
      </c>
      <c r="BK221" s="225">
        <f>ROUND(I221*H221,2)</f>
        <v>0</v>
      </c>
      <c r="BL221" s="14" t="s">
        <v>180</v>
      </c>
      <c r="BM221" s="224" t="s">
        <v>472</v>
      </c>
    </row>
    <row r="222" s="2" customFormat="1" ht="24.15" customHeight="1">
      <c r="A222" s="35"/>
      <c r="B222" s="36"/>
      <c r="C222" s="212" t="s">
        <v>473</v>
      </c>
      <c r="D222" s="212" t="s">
        <v>120</v>
      </c>
      <c r="E222" s="213" t="s">
        <v>474</v>
      </c>
      <c r="F222" s="214" t="s">
        <v>475</v>
      </c>
      <c r="G222" s="215" t="s">
        <v>153</v>
      </c>
      <c r="H222" s="216">
        <v>81</v>
      </c>
      <c r="I222" s="217"/>
      <c r="J222" s="218">
        <f>ROUND(I222*H222,2)</f>
        <v>0</v>
      </c>
      <c r="K222" s="219"/>
      <c r="L222" s="41"/>
      <c r="M222" s="220" t="s">
        <v>1</v>
      </c>
      <c r="N222" s="221" t="s">
        <v>38</v>
      </c>
      <c r="O222" s="88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4" t="s">
        <v>180</v>
      </c>
      <c r="AT222" s="224" t="s">
        <v>120</v>
      </c>
      <c r="AU222" s="224" t="s">
        <v>83</v>
      </c>
      <c r="AY222" s="14" t="s">
        <v>117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4" t="s">
        <v>81</v>
      </c>
      <c r="BK222" s="225">
        <f>ROUND(I222*H222,2)</f>
        <v>0</v>
      </c>
      <c r="BL222" s="14" t="s">
        <v>180</v>
      </c>
      <c r="BM222" s="224" t="s">
        <v>476</v>
      </c>
    </row>
    <row r="223" s="2" customFormat="1" ht="49.05" customHeight="1">
      <c r="A223" s="35"/>
      <c r="B223" s="36"/>
      <c r="C223" s="212" t="s">
        <v>477</v>
      </c>
      <c r="D223" s="212" t="s">
        <v>120</v>
      </c>
      <c r="E223" s="213" t="s">
        <v>478</v>
      </c>
      <c r="F223" s="214" t="s">
        <v>479</v>
      </c>
      <c r="G223" s="215" t="s">
        <v>153</v>
      </c>
      <c r="H223" s="216">
        <v>70</v>
      </c>
      <c r="I223" s="217"/>
      <c r="J223" s="218">
        <f>ROUND(I223*H223,2)</f>
        <v>0</v>
      </c>
      <c r="K223" s="219"/>
      <c r="L223" s="41"/>
      <c r="M223" s="220" t="s">
        <v>1</v>
      </c>
      <c r="N223" s="221" t="s">
        <v>38</v>
      </c>
      <c r="O223" s="88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4" t="s">
        <v>180</v>
      </c>
      <c r="AT223" s="224" t="s">
        <v>120</v>
      </c>
      <c r="AU223" s="224" t="s">
        <v>83</v>
      </c>
      <c r="AY223" s="14" t="s">
        <v>117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4" t="s">
        <v>81</v>
      </c>
      <c r="BK223" s="225">
        <f>ROUND(I223*H223,2)</f>
        <v>0</v>
      </c>
      <c r="BL223" s="14" t="s">
        <v>180</v>
      </c>
      <c r="BM223" s="224" t="s">
        <v>480</v>
      </c>
    </row>
    <row r="224" s="2" customFormat="1" ht="16.5" customHeight="1">
      <c r="A224" s="35"/>
      <c r="B224" s="36"/>
      <c r="C224" s="212" t="s">
        <v>481</v>
      </c>
      <c r="D224" s="212" t="s">
        <v>120</v>
      </c>
      <c r="E224" s="213" t="s">
        <v>482</v>
      </c>
      <c r="F224" s="214" t="s">
        <v>483</v>
      </c>
      <c r="G224" s="215" t="s">
        <v>139</v>
      </c>
      <c r="H224" s="216">
        <v>200</v>
      </c>
      <c r="I224" s="217"/>
      <c r="J224" s="218">
        <f>ROUND(I224*H224,2)</f>
        <v>0</v>
      </c>
      <c r="K224" s="219"/>
      <c r="L224" s="41"/>
      <c r="M224" s="220" t="s">
        <v>1</v>
      </c>
      <c r="N224" s="221" t="s">
        <v>38</v>
      </c>
      <c r="O224" s="88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4" t="s">
        <v>180</v>
      </c>
      <c r="AT224" s="224" t="s">
        <v>120</v>
      </c>
      <c r="AU224" s="224" t="s">
        <v>83</v>
      </c>
      <c r="AY224" s="14" t="s">
        <v>117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4" t="s">
        <v>81</v>
      </c>
      <c r="BK224" s="225">
        <f>ROUND(I224*H224,2)</f>
        <v>0</v>
      </c>
      <c r="BL224" s="14" t="s">
        <v>180</v>
      </c>
      <c r="BM224" s="224" t="s">
        <v>484</v>
      </c>
    </row>
    <row r="225" s="2" customFormat="1" ht="21.75" customHeight="1">
      <c r="A225" s="35"/>
      <c r="B225" s="36"/>
      <c r="C225" s="212" t="s">
        <v>485</v>
      </c>
      <c r="D225" s="212" t="s">
        <v>120</v>
      </c>
      <c r="E225" s="213" t="s">
        <v>486</v>
      </c>
      <c r="F225" s="214" t="s">
        <v>487</v>
      </c>
      <c r="G225" s="215" t="s">
        <v>488</v>
      </c>
      <c r="H225" s="216">
        <v>1</v>
      </c>
      <c r="I225" s="217"/>
      <c r="J225" s="218">
        <f>ROUND(I225*H225,2)</f>
        <v>0</v>
      </c>
      <c r="K225" s="219"/>
      <c r="L225" s="41"/>
      <c r="M225" s="220" t="s">
        <v>1</v>
      </c>
      <c r="N225" s="221" t="s">
        <v>38</v>
      </c>
      <c r="O225" s="88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4" t="s">
        <v>180</v>
      </c>
      <c r="AT225" s="224" t="s">
        <v>120</v>
      </c>
      <c r="AU225" s="224" t="s">
        <v>83</v>
      </c>
      <c r="AY225" s="14" t="s">
        <v>117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4" t="s">
        <v>81</v>
      </c>
      <c r="BK225" s="225">
        <f>ROUND(I225*H225,2)</f>
        <v>0</v>
      </c>
      <c r="BL225" s="14" t="s">
        <v>180</v>
      </c>
      <c r="BM225" s="224" t="s">
        <v>489</v>
      </c>
    </row>
    <row r="226" s="2" customFormat="1" ht="24.15" customHeight="1">
      <c r="A226" s="35"/>
      <c r="B226" s="36"/>
      <c r="C226" s="212" t="s">
        <v>490</v>
      </c>
      <c r="D226" s="212" t="s">
        <v>120</v>
      </c>
      <c r="E226" s="213" t="s">
        <v>491</v>
      </c>
      <c r="F226" s="214" t="s">
        <v>492</v>
      </c>
      <c r="G226" s="215" t="s">
        <v>488</v>
      </c>
      <c r="H226" s="216">
        <v>1</v>
      </c>
      <c r="I226" s="217"/>
      <c r="J226" s="218">
        <f>ROUND(I226*H226,2)</f>
        <v>0</v>
      </c>
      <c r="K226" s="219"/>
      <c r="L226" s="41"/>
      <c r="M226" s="220" t="s">
        <v>1</v>
      </c>
      <c r="N226" s="221" t="s">
        <v>38</v>
      </c>
      <c r="O226" s="88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4" t="s">
        <v>180</v>
      </c>
      <c r="AT226" s="224" t="s">
        <v>120</v>
      </c>
      <c r="AU226" s="224" t="s">
        <v>83</v>
      </c>
      <c r="AY226" s="14" t="s">
        <v>117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4" t="s">
        <v>81</v>
      </c>
      <c r="BK226" s="225">
        <f>ROUND(I226*H226,2)</f>
        <v>0</v>
      </c>
      <c r="BL226" s="14" t="s">
        <v>180</v>
      </c>
      <c r="BM226" s="224" t="s">
        <v>493</v>
      </c>
    </row>
    <row r="227" s="2" customFormat="1" ht="24.15" customHeight="1">
      <c r="A227" s="35"/>
      <c r="B227" s="36"/>
      <c r="C227" s="212" t="s">
        <v>494</v>
      </c>
      <c r="D227" s="212" t="s">
        <v>120</v>
      </c>
      <c r="E227" s="213" t="s">
        <v>495</v>
      </c>
      <c r="F227" s="214" t="s">
        <v>496</v>
      </c>
      <c r="G227" s="215" t="s">
        <v>488</v>
      </c>
      <c r="H227" s="216">
        <v>1</v>
      </c>
      <c r="I227" s="217"/>
      <c r="J227" s="218">
        <f>ROUND(I227*H227,2)</f>
        <v>0</v>
      </c>
      <c r="K227" s="219"/>
      <c r="L227" s="41"/>
      <c r="M227" s="220" t="s">
        <v>1</v>
      </c>
      <c r="N227" s="221" t="s">
        <v>38</v>
      </c>
      <c r="O227" s="88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4" t="s">
        <v>180</v>
      </c>
      <c r="AT227" s="224" t="s">
        <v>120</v>
      </c>
      <c r="AU227" s="224" t="s">
        <v>83</v>
      </c>
      <c r="AY227" s="14" t="s">
        <v>117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4" t="s">
        <v>81</v>
      </c>
      <c r="BK227" s="225">
        <f>ROUND(I227*H227,2)</f>
        <v>0</v>
      </c>
      <c r="BL227" s="14" t="s">
        <v>180</v>
      </c>
      <c r="BM227" s="224" t="s">
        <v>497</v>
      </c>
    </row>
    <row r="228" s="2" customFormat="1" ht="24.15" customHeight="1">
      <c r="A228" s="35"/>
      <c r="B228" s="36"/>
      <c r="C228" s="212" t="s">
        <v>498</v>
      </c>
      <c r="D228" s="212" t="s">
        <v>120</v>
      </c>
      <c r="E228" s="213" t="s">
        <v>499</v>
      </c>
      <c r="F228" s="214" t="s">
        <v>500</v>
      </c>
      <c r="G228" s="215" t="s">
        <v>488</v>
      </c>
      <c r="H228" s="216">
        <v>1</v>
      </c>
      <c r="I228" s="217"/>
      <c r="J228" s="218">
        <f>ROUND(I228*H228,2)</f>
        <v>0</v>
      </c>
      <c r="K228" s="219"/>
      <c r="L228" s="41"/>
      <c r="M228" s="220" t="s">
        <v>1</v>
      </c>
      <c r="N228" s="221" t="s">
        <v>38</v>
      </c>
      <c r="O228" s="88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4" t="s">
        <v>180</v>
      </c>
      <c r="AT228" s="224" t="s">
        <v>120</v>
      </c>
      <c r="AU228" s="224" t="s">
        <v>83</v>
      </c>
      <c r="AY228" s="14" t="s">
        <v>117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4" t="s">
        <v>81</v>
      </c>
      <c r="BK228" s="225">
        <f>ROUND(I228*H228,2)</f>
        <v>0</v>
      </c>
      <c r="BL228" s="14" t="s">
        <v>180</v>
      </c>
      <c r="BM228" s="224" t="s">
        <v>501</v>
      </c>
    </row>
    <row r="229" s="2" customFormat="1" ht="24.15" customHeight="1">
      <c r="A229" s="35"/>
      <c r="B229" s="36"/>
      <c r="C229" s="212" t="s">
        <v>502</v>
      </c>
      <c r="D229" s="212" t="s">
        <v>120</v>
      </c>
      <c r="E229" s="213" t="s">
        <v>503</v>
      </c>
      <c r="F229" s="214" t="s">
        <v>504</v>
      </c>
      <c r="G229" s="215" t="s">
        <v>488</v>
      </c>
      <c r="H229" s="216">
        <v>1</v>
      </c>
      <c r="I229" s="217"/>
      <c r="J229" s="218">
        <f>ROUND(I229*H229,2)</f>
        <v>0</v>
      </c>
      <c r="K229" s="219"/>
      <c r="L229" s="41"/>
      <c r="M229" s="220" t="s">
        <v>1</v>
      </c>
      <c r="N229" s="221" t="s">
        <v>38</v>
      </c>
      <c r="O229" s="88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4" t="s">
        <v>180</v>
      </c>
      <c r="AT229" s="224" t="s">
        <v>120</v>
      </c>
      <c r="AU229" s="224" t="s">
        <v>83</v>
      </c>
      <c r="AY229" s="14" t="s">
        <v>117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4" t="s">
        <v>81</v>
      </c>
      <c r="BK229" s="225">
        <f>ROUND(I229*H229,2)</f>
        <v>0</v>
      </c>
      <c r="BL229" s="14" t="s">
        <v>180</v>
      </c>
      <c r="BM229" s="224" t="s">
        <v>505</v>
      </c>
    </row>
    <row r="230" s="2" customFormat="1" ht="24.15" customHeight="1">
      <c r="A230" s="35"/>
      <c r="B230" s="36"/>
      <c r="C230" s="212" t="s">
        <v>506</v>
      </c>
      <c r="D230" s="212" t="s">
        <v>120</v>
      </c>
      <c r="E230" s="213" t="s">
        <v>507</v>
      </c>
      <c r="F230" s="214" t="s">
        <v>508</v>
      </c>
      <c r="G230" s="215" t="s">
        <v>488</v>
      </c>
      <c r="H230" s="216">
        <v>1</v>
      </c>
      <c r="I230" s="217"/>
      <c r="J230" s="218">
        <f>ROUND(I230*H230,2)</f>
        <v>0</v>
      </c>
      <c r="K230" s="219"/>
      <c r="L230" s="41"/>
      <c r="M230" s="220" t="s">
        <v>1</v>
      </c>
      <c r="N230" s="221" t="s">
        <v>38</v>
      </c>
      <c r="O230" s="88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4" t="s">
        <v>180</v>
      </c>
      <c r="AT230" s="224" t="s">
        <v>120</v>
      </c>
      <c r="AU230" s="224" t="s">
        <v>83</v>
      </c>
      <c r="AY230" s="14" t="s">
        <v>117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4" t="s">
        <v>81</v>
      </c>
      <c r="BK230" s="225">
        <f>ROUND(I230*H230,2)</f>
        <v>0</v>
      </c>
      <c r="BL230" s="14" t="s">
        <v>180</v>
      </c>
      <c r="BM230" s="224" t="s">
        <v>509</v>
      </c>
    </row>
    <row r="231" s="2" customFormat="1" ht="24.15" customHeight="1">
      <c r="A231" s="35"/>
      <c r="B231" s="36"/>
      <c r="C231" s="212" t="s">
        <v>510</v>
      </c>
      <c r="D231" s="212" t="s">
        <v>120</v>
      </c>
      <c r="E231" s="213" t="s">
        <v>511</v>
      </c>
      <c r="F231" s="214" t="s">
        <v>512</v>
      </c>
      <c r="G231" s="215" t="s">
        <v>488</v>
      </c>
      <c r="H231" s="216">
        <v>1</v>
      </c>
      <c r="I231" s="217"/>
      <c r="J231" s="218">
        <f>ROUND(I231*H231,2)</f>
        <v>0</v>
      </c>
      <c r="K231" s="219"/>
      <c r="L231" s="41"/>
      <c r="M231" s="220" t="s">
        <v>1</v>
      </c>
      <c r="N231" s="221" t="s">
        <v>38</v>
      </c>
      <c r="O231" s="88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4" t="s">
        <v>180</v>
      </c>
      <c r="AT231" s="224" t="s">
        <v>120</v>
      </c>
      <c r="AU231" s="224" t="s">
        <v>83</v>
      </c>
      <c r="AY231" s="14" t="s">
        <v>117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4" t="s">
        <v>81</v>
      </c>
      <c r="BK231" s="225">
        <f>ROUND(I231*H231,2)</f>
        <v>0</v>
      </c>
      <c r="BL231" s="14" t="s">
        <v>180</v>
      </c>
      <c r="BM231" s="224" t="s">
        <v>513</v>
      </c>
    </row>
    <row r="232" s="12" customFormat="1" ht="20.88" customHeight="1">
      <c r="A232" s="12"/>
      <c r="B232" s="196"/>
      <c r="C232" s="197"/>
      <c r="D232" s="198" t="s">
        <v>72</v>
      </c>
      <c r="E232" s="210" t="s">
        <v>514</v>
      </c>
      <c r="F232" s="210" t="s">
        <v>515</v>
      </c>
      <c r="G232" s="197"/>
      <c r="H232" s="197"/>
      <c r="I232" s="200"/>
      <c r="J232" s="211">
        <f>BK232</f>
        <v>0</v>
      </c>
      <c r="K232" s="197"/>
      <c r="L232" s="202"/>
      <c r="M232" s="203"/>
      <c r="N232" s="204"/>
      <c r="O232" s="204"/>
      <c r="P232" s="205">
        <f>SUM(P233:P268)</f>
        <v>0</v>
      </c>
      <c r="Q232" s="204"/>
      <c r="R232" s="205">
        <f>SUM(R233:R268)</f>
        <v>0</v>
      </c>
      <c r="S232" s="204"/>
      <c r="T232" s="206">
        <f>SUM(T233:T268)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7" t="s">
        <v>81</v>
      </c>
      <c r="AT232" s="208" t="s">
        <v>72</v>
      </c>
      <c r="AU232" s="208" t="s">
        <v>83</v>
      </c>
      <c r="AY232" s="207" t="s">
        <v>117</v>
      </c>
      <c r="BK232" s="209">
        <f>SUM(BK233:BK268)</f>
        <v>0</v>
      </c>
    </row>
    <row r="233" s="2" customFormat="1" ht="16.5" customHeight="1">
      <c r="A233" s="35"/>
      <c r="B233" s="36"/>
      <c r="C233" s="226" t="s">
        <v>516</v>
      </c>
      <c r="D233" s="226" t="s">
        <v>183</v>
      </c>
      <c r="E233" s="227" t="s">
        <v>78</v>
      </c>
      <c r="F233" s="228" t="s">
        <v>517</v>
      </c>
      <c r="G233" s="229" t="s">
        <v>518</v>
      </c>
      <c r="H233" s="230">
        <v>6</v>
      </c>
      <c r="I233" s="231"/>
      <c r="J233" s="232">
        <f>ROUND(I233*H233,2)</f>
        <v>0</v>
      </c>
      <c r="K233" s="233"/>
      <c r="L233" s="234"/>
      <c r="M233" s="235" t="s">
        <v>1</v>
      </c>
      <c r="N233" s="236" t="s">
        <v>38</v>
      </c>
      <c r="O233" s="88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4" t="s">
        <v>150</v>
      </c>
      <c r="AT233" s="224" t="s">
        <v>183</v>
      </c>
      <c r="AU233" s="224" t="s">
        <v>129</v>
      </c>
      <c r="AY233" s="14" t="s">
        <v>117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4" t="s">
        <v>81</v>
      </c>
      <c r="BK233" s="225">
        <f>ROUND(I233*H233,2)</f>
        <v>0</v>
      </c>
      <c r="BL233" s="14" t="s">
        <v>124</v>
      </c>
      <c r="BM233" s="224" t="s">
        <v>519</v>
      </c>
    </row>
    <row r="234" s="2" customFormat="1" ht="16.5" customHeight="1">
      <c r="A234" s="35"/>
      <c r="B234" s="36"/>
      <c r="C234" s="226" t="s">
        <v>520</v>
      </c>
      <c r="D234" s="226" t="s">
        <v>183</v>
      </c>
      <c r="E234" s="227" t="s">
        <v>521</v>
      </c>
      <c r="F234" s="228" t="s">
        <v>522</v>
      </c>
      <c r="G234" s="229" t="s">
        <v>518</v>
      </c>
      <c r="H234" s="230">
        <v>46</v>
      </c>
      <c r="I234" s="231"/>
      <c r="J234" s="232">
        <f>ROUND(I234*H234,2)</f>
        <v>0</v>
      </c>
      <c r="K234" s="233"/>
      <c r="L234" s="234"/>
      <c r="M234" s="235" t="s">
        <v>1</v>
      </c>
      <c r="N234" s="236" t="s">
        <v>38</v>
      </c>
      <c r="O234" s="88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4" t="s">
        <v>150</v>
      </c>
      <c r="AT234" s="224" t="s">
        <v>183</v>
      </c>
      <c r="AU234" s="224" t="s">
        <v>129</v>
      </c>
      <c r="AY234" s="14" t="s">
        <v>117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4" t="s">
        <v>81</v>
      </c>
      <c r="BK234" s="225">
        <f>ROUND(I234*H234,2)</f>
        <v>0</v>
      </c>
      <c r="BL234" s="14" t="s">
        <v>124</v>
      </c>
      <c r="BM234" s="224" t="s">
        <v>523</v>
      </c>
    </row>
    <row r="235" s="2" customFormat="1" ht="16.5" customHeight="1">
      <c r="A235" s="35"/>
      <c r="B235" s="36"/>
      <c r="C235" s="226" t="s">
        <v>524</v>
      </c>
      <c r="D235" s="226" t="s">
        <v>183</v>
      </c>
      <c r="E235" s="227" t="s">
        <v>525</v>
      </c>
      <c r="F235" s="228" t="s">
        <v>526</v>
      </c>
      <c r="G235" s="229" t="s">
        <v>518</v>
      </c>
      <c r="H235" s="230">
        <v>6</v>
      </c>
      <c r="I235" s="231"/>
      <c r="J235" s="232">
        <f>ROUND(I235*H235,2)</f>
        <v>0</v>
      </c>
      <c r="K235" s="233"/>
      <c r="L235" s="234"/>
      <c r="M235" s="235" t="s">
        <v>1</v>
      </c>
      <c r="N235" s="236" t="s">
        <v>38</v>
      </c>
      <c r="O235" s="88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4" t="s">
        <v>150</v>
      </c>
      <c r="AT235" s="224" t="s">
        <v>183</v>
      </c>
      <c r="AU235" s="224" t="s">
        <v>129</v>
      </c>
      <c r="AY235" s="14" t="s">
        <v>117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4" t="s">
        <v>81</v>
      </c>
      <c r="BK235" s="225">
        <f>ROUND(I235*H235,2)</f>
        <v>0</v>
      </c>
      <c r="BL235" s="14" t="s">
        <v>124</v>
      </c>
      <c r="BM235" s="224" t="s">
        <v>527</v>
      </c>
    </row>
    <row r="236" s="2" customFormat="1" ht="16.5" customHeight="1">
      <c r="A236" s="35"/>
      <c r="B236" s="36"/>
      <c r="C236" s="226" t="s">
        <v>528</v>
      </c>
      <c r="D236" s="226" t="s">
        <v>183</v>
      </c>
      <c r="E236" s="227" t="s">
        <v>529</v>
      </c>
      <c r="F236" s="228" t="s">
        <v>530</v>
      </c>
      <c r="G236" s="229" t="s">
        <v>518</v>
      </c>
      <c r="H236" s="230">
        <v>25</v>
      </c>
      <c r="I236" s="231"/>
      <c r="J236" s="232">
        <f>ROUND(I236*H236,2)</f>
        <v>0</v>
      </c>
      <c r="K236" s="233"/>
      <c r="L236" s="234"/>
      <c r="M236" s="235" t="s">
        <v>1</v>
      </c>
      <c r="N236" s="236" t="s">
        <v>38</v>
      </c>
      <c r="O236" s="88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4" t="s">
        <v>150</v>
      </c>
      <c r="AT236" s="224" t="s">
        <v>183</v>
      </c>
      <c r="AU236" s="224" t="s">
        <v>129</v>
      </c>
      <c r="AY236" s="14" t="s">
        <v>117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4" t="s">
        <v>81</v>
      </c>
      <c r="BK236" s="225">
        <f>ROUND(I236*H236,2)</f>
        <v>0</v>
      </c>
      <c r="BL236" s="14" t="s">
        <v>124</v>
      </c>
      <c r="BM236" s="224" t="s">
        <v>531</v>
      </c>
    </row>
    <row r="237" s="2" customFormat="1" ht="16.5" customHeight="1">
      <c r="A237" s="35"/>
      <c r="B237" s="36"/>
      <c r="C237" s="226" t="s">
        <v>532</v>
      </c>
      <c r="D237" s="226" t="s">
        <v>183</v>
      </c>
      <c r="E237" s="227" t="s">
        <v>533</v>
      </c>
      <c r="F237" s="228" t="s">
        <v>534</v>
      </c>
      <c r="G237" s="229" t="s">
        <v>518</v>
      </c>
      <c r="H237" s="230">
        <v>8</v>
      </c>
      <c r="I237" s="231"/>
      <c r="J237" s="232">
        <f>ROUND(I237*H237,2)</f>
        <v>0</v>
      </c>
      <c r="K237" s="233"/>
      <c r="L237" s="234"/>
      <c r="M237" s="235" t="s">
        <v>1</v>
      </c>
      <c r="N237" s="236" t="s">
        <v>38</v>
      </c>
      <c r="O237" s="88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4" t="s">
        <v>150</v>
      </c>
      <c r="AT237" s="224" t="s">
        <v>183</v>
      </c>
      <c r="AU237" s="224" t="s">
        <v>129</v>
      </c>
      <c r="AY237" s="14" t="s">
        <v>117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4" t="s">
        <v>81</v>
      </c>
      <c r="BK237" s="225">
        <f>ROUND(I237*H237,2)</f>
        <v>0</v>
      </c>
      <c r="BL237" s="14" t="s">
        <v>124</v>
      </c>
      <c r="BM237" s="224" t="s">
        <v>535</v>
      </c>
    </row>
    <row r="238" s="2" customFormat="1" ht="16.5" customHeight="1">
      <c r="A238" s="35"/>
      <c r="B238" s="36"/>
      <c r="C238" s="226" t="s">
        <v>536</v>
      </c>
      <c r="D238" s="226" t="s">
        <v>183</v>
      </c>
      <c r="E238" s="227" t="s">
        <v>537</v>
      </c>
      <c r="F238" s="228" t="s">
        <v>538</v>
      </c>
      <c r="G238" s="229" t="s">
        <v>518</v>
      </c>
      <c r="H238" s="230">
        <v>7</v>
      </c>
      <c r="I238" s="231"/>
      <c r="J238" s="232">
        <f>ROUND(I238*H238,2)</f>
        <v>0</v>
      </c>
      <c r="K238" s="233"/>
      <c r="L238" s="234"/>
      <c r="M238" s="235" t="s">
        <v>1</v>
      </c>
      <c r="N238" s="236" t="s">
        <v>38</v>
      </c>
      <c r="O238" s="88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4" t="s">
        <v>150</v>
      </c>
      <c r="AT238" s="224" t="s">
        <v>183</v>
      </c>
      <c r="AU238" s="224" t="s">
        <v>129</v>
      </c>
      <c r="AY238" s="14" t="s">
        <v>117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4" t="s">
        <v>81</v>
      </c>
      <c r="BK238" s="225">
        <f>ROUND(I238*H238,2)</f>
        <v>0</v>
      </c>
      <c r="BL238" s="14" t="s">
        <v>124</v>
      </c>
      <c r="BM238" s="224" t="s">
        <v>539</v>
      </c>
    </row>
    <row r="239" s="2" customFormat="1" ht="24.15" customHeight="1">
      <c r="A239" s="35"/>
      <c r="B239" s="36"/>
      <c r="C239" s="226" t="s">
        <v>540</v>
      </c>
      <c r="D239" s="226" t="s">
        <v>183</v>
      </c>
      <c r="E239" s="227" t="s">
        <v>541</v>
      </c>
      <c r="F239" s="228" t="s">
        <v>542</v>
      </c>
      <c r="G239" s="229" t="s">
        <v>518</v>
      </c>
      <c r="H239" s="230">
        <v>5</v>
      </c>
      <c r="I239" s="231"/>
      <c r="J239" s="232">
        <f>ROUND(I239*H239,2)</f>
        <v>0</v>
      </c>
      <c r="K239" s="233"/>
      <c r="L239" s="234"/>
      <c r="M239" s="235" t="s">
        <v>1</v>
      </c>
      <c r="N239" s="236" t="s">
        <v>38</v>
      </c>
      <c r="O239" s="88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4" t="s">
        <v>150</v>
      </c>
      <c r="AT239" s="224" t="s">
        <v>183</v>
      </c>
      <c r="AU239" s="224" t="s">
        <v>129</v>
      </c>
      <c r="AY239" s="14" t="s">
        <v>117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4" t="s">
        <v>81</v>
      </c>
      <c r="BK239" s="225">
        <f>ROUND(I239*H239,2)</f>
        <v>0</v>
      </c>
      <c r="BL239" s="14" t="s">
        <v>124</v>
      </c>
      <c r="BM239" s="224" t="s">
        <v>543</v>
      </c>
    </row>
    <row r="240" s="2" customFormat="1" ht="16.5" customHeight="1">
      <c r="A240" s="35"/>
      <c r="B240" s="36"/>
      <c r="C240" s="226" t="s">
        <v>544</v>
      </c>
      <c r="D240" s="226" t="s">
        <v>183</v>
      </c>
      <c r="E240" s="227" t="s">
        <v>545</v>
      </c>
      <c r="F240" s="228" t="s">
        <v>546</v>
      </c>
      <c r="G240" s="229" t="s">
        <v>518</v>
      </c>
      <c r="H240" s="230">
        <v>5</v>
      </c>
      <c r="I240" s="231"/>
      <c r="J240" s="232">
        <f>ROUND(I240*H240,2)</f>
        <v>0</v>
      </c>
      <c r="K240" s="233"/>
      <c r="L240" s="234"/>
      <c r="M240" s="235" t="s">
        <v>1</v>
      </c>
      <c r="N240" s="236" t="s">
        <v>38</v>
      </c>
      <c r="O240" s="88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4" t="s">
        <v>150</v>
      </c>
      <c r="AT240" s="224" t="s">
        <v>183</v>
      </c>
      <c r="AU240" s="224" t="s">
        <v>129</v>
      </c>
      <c r="AY240" s="14" t="s">
        <v>117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4" t="s">
        <v>81</v>
      </c>
      <c r="BK240" s="225">
        <f>ROUND(I240*H240,2)</f>
        <v>0</v>
      </c>
      <c r="BL240" s="14" t="s">
        <v>124</v>
      </c>
      <c r="BM240" s="224" t="s">
        <v>547</v>
      </c>
    </row>
    <row r="241" s="2" customFormat="1" ht="16.5" customHeight="1">
      <c r="A241" s="35"/>
      <c r="B241" s="36"/>
      <c r="C241" s="226" t="s">
        <v>548</v>
      </c>
      <c r="D241" s="226" t="s">
        <v>183</v>
      </c>
      <c r="E241" s="227" t="s">
        <v>549</v>
      </c>
      <c r="F241" s="228" t="s">
        <v>550</v>
      </c>
      <c r="G241" s="229" t="s">
        <v>518</v>
      </c>
      <c r="H241" s="230">
        <v>1</v>
      </c>
      <c r="I241" s="231"/>
      <c r="J241" s="232">
        <f>ROUND(I241*H241,2)</f>
        <v>0</v>
      </c>
      <c r="K241" s="233"/>
      <c r="L241" s="234"/>
      <c r="M241" s="235" t="s">
        <v>1</v>
      </c>
      <c r="N241" s="236" t="s">
        <v>38</v>
      </c>
      <c r="O241" s="88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4" t="s">
        <v>150</v>
      </c>
      <c r="AT241" s="224" t="s">
        <v>183</v>
      </c>
      <c r="AU241" s="224" t="s">
        <v>129</v>
      </c>
      <c r="AY241" s="14" t="s">
        <v>117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4" t="s">
        <v>81</v>
      </c>
      <c r="BK241" s="225">
        <f>ROUND(I241*H241,2)</f>
        <v>0</v>
      </c>
      <c r="BL241" s="14" t="s">
        <v>124</v>
      </c>
      <c r="BM241" s="224" t="s">
        <v>551</v>
      </c>
    </row>
    <row r="242" s="2" customFormat="1" ht="16.5" customHeight="1">
      <c r="A242" s="35"/>
      <c r="B242" s="36"/>
      <c r="C242" s="226" t="s">
        <v>552</v>
      </c>
      <c r="D242" s="226" t="s">
        <v>183</v>
      </c>
      <c r="E242" s="227" t="s">
        <v>158</v>
      </c>
      <c r="F242" s="228" t="s">
        <v>553</v>
      </c>
      <c r="G242" s="229" t="s">
        <v>518</v>
      </c>
      <c r="H242" s="230">
        <v>8</v>
      </c>
      <c r="I242" s="231"/>
      <c r="J242" s="232">
        <f>ROUND(I242*H242,2)</f>
        <v>0</v>
      </c>
      <c r="K242" s="233"/>
      <c r="L242" s="234"/>
      <c r="M242" s="235" t="s">
        <v>1</v>
      </c>
      <c r="N242" s="236" t="s">
        <v>38</v>
      </c>
      <c r="O242" s="88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4" t="s">
        <v>150</v>
      </c>
      <c r="AT242" s="224" t="s">
        <v>183</v>
      </c>
      <c r="AU242" s="224" t="s">
        <v>129</v>
      </c>
      <c r="AY242" s="14" t="s">
        <v>117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4" t="s">
        <v>81</v>
      </c>
      <c r="BK242" s="225">
        <f>ROUND(I242*H242,2)</f>
        <v>0</v>
      </c>
      <c r="BL242" s="14" t="s">
        <v>124</v>
      </c>
      <c r="BM242" s="224" t="s">
        <v>554</v>
      </c>
    </row>
    <row r="243" s="2" customFormat="1" ht="16.5" customHeight="1">
      <c r="A243" s="35"/>
      <c r="B243" s="36"/>
      <c r="C243" s="226" t="s">
        <v>555</v>
      </c>
      <c r="D243" s="226" t="s">
        <v>183</v>
      </c>
      <c r="E243" s="227" t="s">
        <v>162</v>
      </c>
      <c r="F243" s="228" t="s">
        <v>553</v>
      </c>
      <c r="G243" s="229" t="s">
        <v>518</v>
      </c>
      <c r="H243" s="230">
        <v>1</v>
      </c>
      <c r="I243" s="231"/>
      <c r="J243" s="232">
        <f>ROUND(I243*H243,2)</f>
        <v>0</v>
      </c>
      <c r="K243" s="233"/>
      <c r="L243" s="234"/>
      <c r="M243" s="235" t="s">
        <v>1</v>
      </c>
      <c r="N243" s="236" t="s">
        <v>38</v>
      </c>
      <c r="O243" s="88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4" t="s">
        <v>150</v>
      </c>
      <c r="AT243" s="224" t="s">
        <v>183</v>
      </c>
      <c r="AU243" s="224" t="s">
        <v>129</v>
      </c>
      <c r="AY243" s="14" t="s">
        <v>117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4" t="s">
        <v>81</v>
      </c>
      <c r="BK243" s="225">
        <f>ROUND(I243*H243,2)</f>
        <v>0</v>
      </c>
      <c r="BL243" s="14" t="s">
        <v>124</v>
      </c>
      <c r="BM243" s="224" t="s">
        <v>556</v>
      </c>
    </row>
    <row r="244" s="2" customFormat="1" ht="16.5" customHeight="1">
      <c r="A244" s="35"/>
      <c r="B244" s="36"/>
      <c r="C244" s="226" t="s">
        <v>557</v>
      </c>
      <c r="D244" s="226" t="s">
        <v>183</v>
      </c>
      <c r="E244" s="227" t="s">
        <v>8</v>
      </c>
      <c r="F244" s="228" t="s">
        <v>553</v>
      </c>
      <c r="G244" s="229" t="s">
        <v>518</v>
      </c>
      <c r="H244" s="230">
        <v>7</v>
      </c>
      <c r="I244" s="231"/>
      <c r="J244" s="232">
        <f>ROUND(I244*H244,2)</f>
        <v>0</v>
      </c>
      <c r="K244" s="233"/>
      <c r="L244" s="234"/>
      <c r="M244" s="235" t="s">
        <v>1</v>
      </c>
      <c r="N244" s="236" t="s">
        <v>38</v>
      </c>
      <c r="O244" s="88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4" t="s">
        <v>150</v>
      </c>
      <c r="AT244" s="224" t="s">
        <v>183</v>
      </c>
      <c r="AU244" s="224" t="s">
        <v>129</v>
      </c>
      <c r="AY244" s="14" t="s">
        <v>117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4" t="s">
        <v>81</v>
      </c>
      <c r="BK244" s="225">
        <f>ROUND(I244*H244,2)</f>
        <v>0</v>
      </c>
      <c r="BL244" s="14" t="s">
        <v>124</v>
      </c>
      <c r="BM244" s="224" t="s">
        <v>558</v>
      </c>
    </row>
    <row r="245" s="2" customFormat="1" ht="16.5" customHeight="1">
      <c r="A245" s="35"/>
      <c r="B245" s="36"/>
      <c r="C245" s="226" t="s">
        <v>559</v>
      </c>
      <c r="D245" s="226" t="s">
        <v>183</v>
      </c>
      <c r="E245" s="227" t="s">
        <v>169</v>
      </c>
      <c r="F245" s="228" t="s">
        <v>526</v>
      </c>
      <c r="G245" s="229" t="s">
        <v>518</v>
      </c>
      <c r="H245" s="230">
        <v>40</v>
      </c>
      <c r="I245" s="231"/>
      <c r="J245" s="232">
        <f>ROUND(I245*H245,2)</f>
        <v>0</v>
      </c>
      <c r="K245" s="233"/>
      <c r="L245" s="234"/>
      <c r="M245" s="235" t="s">
        <v>1</v>
      </c>
      <c r="N245" s="236" t="s">
        <v>38</v>
      </c>
      <c r="O245" s="88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4" t="s">
        <v>150</v>
      </c>
      <c r="AT245" s="224" t="s">
        <v>183</v>
      </c>
      <c r="AU245" s="224" t="s">
        <v>129</v>
      </c>
      <c r="AY245" s="14" t="s">
        <v>117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4" t="s">
        <v>81</v>
      </c>
      <c r="BK245" s="225">
        <f>ROUND(I245*H245,2)</f>
        <v>0</v>
      </c>
      <c r="BL245" s="14" t="s">
        <v>124</v>
      </c>
      <c r="BM245" s="224" t="s">
        <v>560</v>
      </c>
    </row>
    <row r="246" s="2" customFormat="1" ht="16.5" customHeight="1">
      <c r="A246" s="35"/>
      <c r="B246" s="36"/>
      <c r="C246" s="226" t="s">
        <v>561</v>
      </c>
      <c r="D246" s="226" t="s">
        <v>183</v>
      </c>
      <c r="E246" s="227" t="s">
        <v>177</v>
      </c>
      <c r="F246" s="228" t="s">
        <v>562</v>
      </c>
      <c r="G246" s="229" t="s">
        <v>518</v>
      </c>
      <c r="H246" s="230">
        <v>7</v>
      </c>
      <c r="I246" s="231"/>
      <c r="J246" s="232">
        <f>ROUND(I246*H246,2)</f>
        <v>0</v>
      </c>
      <c r="K246" s="233"/>
      <c r="L246" s="234"/>
      <c r="M246" s="235" t="s">
        <v>1</v>
      </c>
      <c r="N246" s="236" t="s">
        <v>38</v>
      </c>
      <c r="O246" s="88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4" t="s">
        <v>150</v>
      </c>
      <c r="AT246" s="224" t="s">
        <v>183</v>
      </c>
      <c r="AU246" s="224" t="s">
        <v>129</v>
      </c>
      <c r="AY246" s="14" t="s">
        <v>117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4" t="s">
        <v>81</v>
      </c>
      <c r="BK246" s="225">
        <f>ROUND(I246*H246,2)</f>
        <v>0</v>
      </c>
      <c r="BL246" s="14" t="s">
        <v>124</v>
      </c>
      <c r="BM246" s="224" t="s">
        <v>563</v>
      </c>
    </row>
    <row r="247" s="2" customFormat="1" ht="16.5" customHeight="1">
      <c r="A247" s="35"/>
      <c r="B247" s="36"/>
      <c r="C247" s="226" t="s">
        <v>564</v>
      </c>
      <c r="D247" s="226" t="s">
        <v>183</v>
      </c>
      <c r="E247" s="227" t="s">
        <v>182</v>
      </c>
      <c r="F247" s="228" t="s">
        <v>565</v>
      </c>
      <c r="G247" s="229" t="s">
        <v>518</v>
      </c>
      <c r="H247" s="230">
        <v>26</v>
      </c>
      <c r="I247" s="231"/>
      <c r="J247" s="232">
        <f>ROUND(I247*H247,2)</f>
        <v>0</v>
      </c>
      <c r="K247" s="233"/>
      <c r="L247" s="234"/>
      <c r="M247" s="235" t="s">
        <v>1</v>
      </c>
      <c r="N247" s="236" t="s">
        <v>38</v>
      </c>
      <c r="O247" s="88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4" t="s">
        <v>150</v>
      </c>
      <c r="AT247" s="224" t="s">
        <v>183</v>
      </c>
      <c r="AU247" s="224" t="s">
        <v>129</v>
      </c>
      <c r="AY247" s="14" t="s">
        <v>117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4" t="s">
        <v>81</v>
      </c>
      <c r="BK247" s="225">
        <f>ROUND(I247*H247,2)</f>
        <v>0</v>
      </c>
      <c r="BL247" s="14" t="s">
        <v>124</v>
      </c>
      <c r="BM247" s="224" t="s">
        <v>566</v>
      </c>
    </row>
    <row r="248" s="2" customFormat="1" ht="16.5" customHeight="1">
      <c r="A248" s="35"/>
      <c r="B248" s="36"/>
      <c r="C248" s="226" t="s">
        <v>567</v>
      </c>
      <c r="D248" s="226" t="s">
        <v>183</v>
      </c>
      <c r="E248" s="227" t="s">
        <v>180</v>
      </c>
      <c r="F248" s="228" t="s">
        <v>562</v>
      </c>
      <c r="G248" s="229" t="s">
        <v>518</v>
      </c>
      <c r="H248" s="230">
        <v>12</v>
      </c>
      <c r="I248" s="231"/>
      <c r="J248" s="232">
        <f>ROUND(I248*H248,2)</f>
        <v>0</v>
      </c>
      <c r="K248" s="233"/>
      <c r="L248" s="234"/>
      <c r="M248" s="235" t="s">
        <v>1</v>
      </c>
      <c r="N248" s="236" t="s">
        <v>38</v>
      </c>
      <c r="O248" s="88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4" t="s">
        <v>150</v>
      </c>
      <c r="AT248" s="224" t="s">
        <v>183</v>
      </c>
      <c r="AU248" s="224" t="s">
        <v>129</v>
      </c>
      <c r="AY248" s="14" t="s">
        <v>117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4" t="s">
        <v>81</v>
      </c>
      <c r="BK248" s="225">
        <f>ROUND(I248*H248,2)</f>
        <v>0</v>
      </c>
      <c r="BL248" s="14" t="s">
        <v>124</v>
      </c>
      <c r="BM248" s="224" t="s">
        <v>568</v>
      </c>
    </row>
    <row r="249" s="2" customFormat="1" ht="16.5" customHeight="1">
      <c r="A249" s="35"/>
      <c r="B249" s="36"/>
      <c r="C249" s="226" t="s">
        <v>569</v>
      </c>
      <c r="D249" s="226" t="s">
        <v>183</v>
      </c>
      <c r="E249" s="227" t="s">
        <v>191</v>
      </c>
      <c r="F249" s="228" t="s">
        <v>570</v>
      </c>
      <c r="G249" s="229" t="s">
        <v>518</v>
      </c>
      <c r="H249" s="230">
        <v>9</v>
      </c>
      <c r="I249" s="231"/>
      <c r="J249" s="232">
        <f>ROUND(I249*H249,2)</f>
        <v>0</v>
      </c>
      <c r="K249" s="233"/>
      <c r="L249" s="234"/>
      <c r="M249" s="235" t="s">
        <v>1</v>
      </c>
      <c r="N249" s="236" t="s">
        <v>38</v>
      </c>
      <c r="O249" s="88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4" t="s">
        <v>150</v>
      </c>
      <c r="AT249" s="224" t="s">
        <v>183</v>
      </c>
      <c r="AU249" s="224" t="s">
        <v>129</v>
      </c>
      <c r="AY249" s="14" t="s">
        <v>117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4" t="s">
        <v>81</v>
      </c>
      <c r="BK249" s="225">
        <f>ROUND(I249*H249,2)</f>
        <v>0</v>
      </c>
      <c r="BL249" s="14" t="s">
        <v>124</v>
      </c>
      <c r="BM249" s="224" t="s">
        <v>571</v>
      </c>
    </row>
    <row r="250" s="2" customFormat="1" ht="16.5" customHeight="1">
      <c r="A250" s="35"/>
      <c r="B250" s="36"/>
      <c r="C250" s="226" t="s">
        <v>572</v>
      </c>
      <c r="D250" s="226" t="s">
        <v>183</v>
      </c>
      <c r="E250" s="227" t="s">
        <v>195</v>
      </c>
      <c r="F250" s="228" t="s">
        <v>573</v>
      </c>
      <c r="G250" s="229" t="s">
        <v>518</v>
      </c>
      <c r="H250" s="230">
        <v>35</v>
      </c>
      <c r="I250" s="231"/>
      <c r="J250" s="232">
        <f>ROUND(I250*H250,2)</f>
        <v>0</v>
      </c>
      <c r="K250" s="233"/>
      <c r="L250" s="234"/>
      <c r="M250" s="235" t="s">
        <v>1</v>
      </c>
      <c r="N250" s="236" t="s">
        <v>38</v>
      </c>
      <c r="O250" s="88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4" t="s">
        <v>150</v>
      </c>
      <c r="AT250" s="224" t="s">
        <v>183</v>
      </c>
      <c r="AU250" s="224" t="s">
        <v>129</v>
      </c>
      <c r="AY250" s="14" t="s">
        <v>117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4" t="s">
        <v>81</v>
      </c>
      <c r="BK250" s="225">
        <f>ROUND(I250*H250,2)</f>
        <v>0</v>
      </c>
      <c r="BL250" s="14" t="s">
        <v>124</v>
      </c>
      <c r="BM250" s="224" t="s">
        <v>574</v>
      </c>
    </row>
    <row r="251" s="2" customFormat="1" ht="16.5" customHeight="1">
      <c r="A251" s="35"/>
      <c r="B251" s="36"/>
      <c r="C251" s="226" t="s">
        <v>575</v>
      </c>
      <c r="D251" s="226" t="s">
        <v>183</v>
      </c>
      <c r="E251" s="227" t="s">
        <v>199</v>
      </c>
      <c r="F251" s="228" t="s">
        <v>570</v>
      </c>
      <c r="G251" s="229" t="s">
        <v>518</v>
      </c>
      <c r="H251" s="230">
        <v>5</v>
      </c>
      <c r="I251" s="231"/>
      <c r="J251" s="232">
        <f>ROUND(I251*H251,2)</f>
        <v>0</v>
      </c>
      <c r="K251" s="233"/>
      <c r="L251" s="234"/>
      <c r="M251" s="235" t="s">
        <v>1</v>
      </c>
      <c r="N251" s="236" t="s">
        <v>38</v>
      </c>
      <c r="O251" s="88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4" t="s">
        <v>150</v>
      </c>
      <c r="AT251" s="224" t="s">
        <v>183</v>
      </c>
      <c r="AU251" s="224" t="s">
        <v>129</v>
      </c>
      <c r="AY251" s="14" t="s">
        <v>117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4" t="s">
        <v>81</v>
      </c>
      <c r="BK251" s="225">
        <f>ROUND(I251*H251,2)</f>
        <v>0</v>
      </c>
      <c r="BL251" s="14" t="s">
        <v>124</v>
      </c>
      <c r="BM251" s="224" t="s">
        <v>576</v>
      </c>
    </row>
    <row r="252" s="2" customFormat="1" ht="16.5" customHeight="1">
      <c r="A252" s="35"/>
      <c r="B252" s="36"/>
      <c r="C252" s="226" t="s">
        <v>577</v>
      </c>
      <c r="D252" s="226" t="s">
        <v>183</v>
      </c>
      <c r="E252" s="227" t="s">
        <v>203</v>
      </c>
      <c r="F252" s="228" t="s">
        <v>578</v>
      </c>
      <c r="G252" s="229" t="s">
        <v>518</v>
      </c>
      <c r="H252" s="230">
        <v>20</v>
      </c>
      <c r="I252" s="231"/>
      <c r="J252" s="232">
        <f>ROUND(I252*H252,2)</f>
        <v>0</v>
      </c>
      <c r="K252" s="233"/>
      <c r="L252" s="234"/>
      <c r="M252" s="235" t="s">
        <v>1</v>
      </c>
      <c r="N252" s="236" t="s">
        <v>38</v>
      </c>
      <c r="O252" s="88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4" t="s">
        <v>150</v>
      </c>
      <c r="AT252" s="224" t="s">
        <v>183</v>
      </c>
      <c r="AU252" s="224" t="s">
        <v>129</v>
      </c>
      <c r="AY252" s="14" t="s">
        <v>117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4" t="s">
        <v>81</v>
      </c>
      <c r="BK252" s="225">
        <f>ROUND(I252*H252,2)</f>
        <v>0</v>
      </c>
      <c r="BL252" s="14" t="s">
        <v>124</v>
      </c>
      <c r="BM252" s="224" t="s">
        <v>579</v>
      </c>
    </row>
    <row r="253" s="2" customFormat="1" ht="24.15" customHeight="1">
      <c r="A253" s="35"/>
      <c r="B253" s="36"/>
      <c r="C253" s="226" t="s">
        <v>580</v>
      </c>
      <c r="D253" s="226" t="s">
        <v>183</v>
      </c>
      <c r="E253" s="227" t="s">
        <v>7</v>
      </c>
      <c r="F253" s="228" t="s">
        <v>581</v>
      </c>
      <c r="G253" s="229" t="s">
        <v>518</v>
      </c>
      <c r="H253" s="230">
        <v>6</v>
      </c>
      <c r="I253" s="231"/>
      <c r="J253" s="232">
        <f>ROUND(I253*H253,2)</f>
        <v>0</v>
      </c>
      <c r="K253" s="233"/>
      <c r="L253" s="234"/>
      <c r="M253" s="235" t="s">
        <v>1</v>
      </c>
      <c r="N253" s="236" t="s">
        <v>38</v>
      </c>
      <c r="O253" s="88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4" t="s">
        <v>150</v>
      </c>
      <c r="AT253" s="224" t="s">
        <v>183</v>
      </c>
      <c r="AU253" s="224" t="s">
        <v>129</v>
      </c>
      <c r="AY253" s="14" t="s">
        <v>117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4" t="s">
        <v>81</v>
      </c>
      <c r="BK253" s="225">
        <f>ROUND(I253*H253,2)</f>
        <v>0</v>
      </c>
      <c r="BL253" s="14" t="s">
        <v>124</v>
      </c>
      <c r="BM253" s="224" t="s">
        <v>582</v>
      </c>
    </row>
    <row r="254" s="2" customFormat="1" ht="16.5" customHeight="1">
      <c r="A254" s="35"/>
      <c r="B254" s="36"/>
      <c r="C254" s="226" t="s">
        <v>583</v>
      </c>
      <c r="D254" s="226" t="s">
        <v>183</v>
      </c>
      <c r="E254" s="227" t="s">
        <v>210</v>
      </c>
      <c r="F254" s="228" t="s">
        <v>553</v>
      </c>
      <c r="G254" s="229" t="s">
        <v>139</v>
      </c>
      <c r="H254" s="230">
        <v>90</v>
      </c>
      <c r="I254" s="231"/>
      <c r="J254" s="232">
        <f>ROUND(I254*H254,2)</f>
        <v>0</v>
      </c>
      <c r="K254" s="233"/>
      <c r="L254" s="234"/>
      <c r="M254" s="235" t="s">
        <v>1</v>
      </c>
      <c r="N254" s="236" t="s">
        <v>38</v>
      </c>
      <c r="O254" s="88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4" t="s">
        <v>150</v>
      </c>
      <c r="AT254" s="224" t="s">
        <v>183</v>
      </c>
      <c r="AU254" s="224" t="s">
        <v>129</v>
      </c>
      <c r="AY254" s="14" t="s">
        <v>117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4" t="s">
        <v>81</v>
      </c>
      <c r="BK254" s="225">
        <f>ROUND(I254*H254,2)</f>
        <v>0</v>
      </c>
      <c r="BL254" s="14" t="s">
        <v>124</v>
      </c>
      <c r="BM254" s="224" t="s">
        <v>584</v>
      </c>
    </row>
    <row r="255" s="2" customFormat="1" ht="24.15" customHeight="1">
      <c r="A255" s="35"/>
      <c r="B255" s="36"/>
      <c r="C255" s="226" t="s">
        <v>585</v>
      </c>
      <c r="D255" s="226" t="s">
        <v>183</v>
      </c>
      <c r="E255" s="227" t="s">
        <v>586</v>
      </c>
      <c r="F255" s="228" t="s">
        <v>587</v>
      </c>
      <c r="G255" s="229" t="s">
        <v>518</v>
      </c>
      <c r="H255" s="230">
        <v>2</v>
      </c>
      <c r="I255" s="231"/>
      <c r="J255" s="232">
        <f>ROUND(I255*H255,2)</f>
        <v>0</v>
      </c>
      <c r="K255" s="233"/>
      <c r="L255" s="234"/>
      <c r="M255" s="235" t="s">
        <v>1</v>
      </c>
      <c r="N255" s="236" t="s">
        <v>38</v>
      </c>
      <c r="O255" s="88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4" t="s">
        <v>150</v>
      </c>
      <c r="AT255" s="224" t="s">
        <v>183</v>
      </c>
      <c r="AU255" s="224" t="s">
        <v>129</v>
      </c>
      <c r="AY255" s="14" t="s">
        <v>117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4" t="s">
        <v>81</v>
      </c>
      <c r="BK255" s="225">
        <f>ROUND(I255*H255,2)</f>
        <v>0</v>
      </c>
      <c r="BL255" s="14" t="s">
        <v>124</v>
      </c>
      <c r="BM255" s="224" t="s">
        <v>588</v>
      </c>
    </row>
    <row r="256" s="2" customFormat="1" ht="21.75" customHeight="1">
      <c r="A256" s="35"/>
      <c r="B256" s="36"/>
      <c r="C256" s="226" t="s">
        <v>589</v>
      </c>
      <c r="D256" s="226" t="s">
        <v>183</v>
      </c>
      <c r="E256" s="227" t="s">
        <v>590</v>
      </c>
      <c r="F256" s="228" t="s">
        <v>591</v>
      </c>
      <c r="G256" s="229" t="s">
        <v>518</v>
      </c>
      <c r="H256" s="230">
        <v>2</v>
      </c>
      <c r="I256" s="231"/>
      <c r="J256" s="232">
        <f>ROUND(I256*H256,2)</f>
        <v>0</v>
      </c>
      <c r="K256" s="233"/>
      <c r="L256" s="234"/>
      <c r="M256" s="235" t="s">
        <v>1</v>
      </c>
      <c r="N256" s="236" t="s">
        <v>38</v>
      </c>
      <c r="O256" s="88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4" t="s">
        <v>150</v>
      </c>
      <c r="AT256" s="224" t="s">
        <v>183</v>
      </c>
      <c r="AU256" s="224" t="s">
        <v>129</v>
      </c>
      <c r="AY256" s="14" t="s">
        <v>117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4" t="s">
        <v>81</v>
      </c>
      <c r="BK256" s="225">
        <f>ROUND(I256*H256,2)</f>
        <v>0</v>
      </c>
      <c r="BL256" s="14" t="s">
        <v>124</v>
      </c>
      <c r="BM256" s="224" t="s">
        <v>592</v>
      </c>
    </row>
    <row r="257" s="2" customFormat="1" ht="21.75" customHeight="1">
      <c r="A257" s="35"/>
      <c r="B257" s="36"/>
      <c r="C257" s="226" t="s">
        <v>593</v>
      </c>
      <c r="D257" s="226" t="s">
        <v>183</v>
      </c>
      <c r="E257" s="227" t="s">
        <v>594</v>
      </c>
      <c r="F257" s="228" t="s">
        <v>595</v>
      </c>
      <c r="G257" s="229" t="s">
        <v>518</v>
      </c>
      <c r="H257" s="230">
        <v>1</v>
      </c>
      <c r="I257" s="231"/>
      <c r="J257" s="232">
        <f>ROUND(I257*H257,2)</f>
        <v>0</v>
      </c>
      <c r="K257" s="233"/>
      <c r="L257" s="234"/>
      <c r="M257" s="235" t="s">
        <v>1</v>
      </c>
      <c r="N257" s="236" t="s">
        <v>38</v>
      </c>
      <c r="O257" s="88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4" t="s">
        <v>150</v>
      </c>
      <c r="AT257" s="224" t="s">
        <v>183</v>
      </c>
      <c r="AU257" s="224" t="s">
        <v>129</v>
      </c>
      <c r="AY257" s="14" t="s">
        <v>117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4" t="s">
        <v>81</v>
      </c>
      <c r="BK257" s="225">
        <f>ROUND(I257*H257,2)</f>
        <v>0</v>
      </c>
      <c r="BL257" s="14" t="s">
        <v>124</v>
      </c>
      <c r="BM257" s="224" t="s">
        <v>596</v>
      </c>
    </row>
    <row r="258" s="2" customFormat="1" ht="37.8" customHeight="1">
      <c r="A258" s="35"/>
      <c r="B258" s="36"/>
      <c r="C258" s="226" t="s">
        <v>597</v>
      </c>
      <c r="D258" s="226" t="s">
        <v>183</v>
      </c>
      <c r="E258" s="227" t="s">
        <v>598</v>
      </c>
      <c r="F258" s="228" t="s">
        <v>599</v>
      </c>
      <c r="G258" s="229" t="s">
        <v>518</v>
      </c>
      <c r="H258" s="230">
        <v>2</v>
      </c>
      <c r="I258" s="231"/>
      <c r="J258" s="232">
        <f>ROUND(I258*H258,2)</f>
        <v>0</v>
      </c>
      <c r="K258" s="233"/>
      <c r="L258" s="234"/>
      <c r="M258" s="235" t="s">
        <v>1</v>
      </c>
      <c r="N258" s="236" t="s">
        <v>38</v>
      </c>
      <c r="O258" s="88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4" t="s">
        <v>150</v>
      </c>
      <c r="AT258" s="224" t="s">
        <v>183</v>
      </c>
      <c r="AU258" s="224" t="s">
        <v>129</v>
      </c>
      <c r="AY258" s="14" t="s">
        <v>117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4" t="s">
        <v>81</v>
      </c>
      <c r="BK258" s="225">
        <f>ROUND(I258*H258,2)</f>
        <v>0</v>
      </c>
      <c r="BL258" s="14" t="s">
        <v>124</v>
      </c>
      <c r="BM258" s="224" t="s">
        <v>600</v>
      </c>
    </row>
    <row r="259" s="2" customFormat="1" ht="33" customHeight="1">
      <c r="A259" s="35"/>
      <c r="B259" s="36"/>
      <c r="C259" s="226" t="s">
        <v>601</v>
      </c>
      <c r="D259" s="226" t="s">
        <v>183</v>
      </c>
      <c r="E259" s="227" t="s">
        <v>602</v>
      </c>
      <c r="F259" s="228" t="s">
        <v>603</v>
      </c>
      <c r="G259" s="229" t="s">
        <v>518</v>
      </c>
      <c r="H259" s="230">
        <v>1</v>
      </c>
      <c r="I259" s="231"/>
      <c r="J259" s="232">
        <f>ROUND(I259*H259,2)</f>
        <v>0</v>
      </c>
      <c r="K259" s="233"/>
      <c r="L259" s="234"/>
      <c r="M259" s="235" t="s">
        <v>1</v>
      </c>
      <c r="N259" s="236" t="s">
        <v>38</v>
      </c>
      <c r="O259" s="88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4" t="s">
        <v>150</v>
      </c>
      <c r="AT259" s="224" t="s">
        <v>183</v>
      </c>
      <c r="AU259" s="224" t="s">
        <v>129</v>
      </c>
      <c r="AY259" s="14" t="s">
        <v>117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4" t="s">
        <v>81</v>
      </c>
      <c r="BK259" s="225">
        <f>ROUND(I259*H259,2)</f>
        <v>0</v>
      </c>
      <c r="BL259" s="14" t="s">
        <v>124</v>
      </c>
      <c r="BM259" s="224" t="s">
        <v>604</v>
      </c>
    </row>
    <row r="260" s="2" customFormat="1" ht="37.8" customHeight="1">
      <c r="A260" s="35"/>
      <c r="B260" s="36"/>
      <c r="C260" s="226" t="s">
        <v>605</v>
      </c>
      <c r="D260" s="226" t="s">
        <v>183</v>
      </c>
      <c r="E260" s="227" t="s">
        <v>606</v>
      </c>
      <c r="F260" s="228" t="s">
        <v>607</v>
      </c>
      <c r="G260" s="229" t="s">
        <v>518</v>
      </c>
      <c r="H260" s="230">
        <v>2</v>
      </c>
      <c r="I260" s="231"/>
      <c r="J260" s="232">
        <f>ROUND(I260*H260,2)</f>
        <v>0</v>
      </c>
      <c r="K260" s="233"/>
      <c r="L260" s="234"/>
      <c r="M260" s="235" t="s">
        <v>1</v>
      </c>
      <c r="N260" s="236" t="s">
        <v>38</v>
      </c>
      <c r="O260" s="88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4" t="s">
        <v>150</v>
      </c>
      <c r="AT260" s="224" t="s">
        <v>183</v>
      </c>
      <c r="AU260" s="224" t="s">
        <v>129</v>
      </c>
      <c r="AY260" s="14" t="s">
        <v>117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4" t="s">
        <v>81</v>
      </c>
      <c r="BK260" s="225">
        <f>ROUND(I260*H260,2)</f>
        <v>0</v>
      </c>
      <c r="BL260" s="14" t="s">
        <v>124</v>
      </c>
      <c r="BM260" s="224" t="s">
        <v>608</v>
      </c>
    </row>
    <row r="261" s="2" customFormat="1" ht="24.15" customHeight="1">
      <c r="A261" s="35"/>
      <c r="B261" s="36"/>
      <c r="C261" s="226" t="s">
        <v>609</v>
      </c>
      <c r="D261" s="226" t="s">
        <v>183</v>
      </c>
      <c r="E261" s="227" t="s">
        <v>610</v>
      </c>
      <c r="F261" s="228" t="s">
        <v>611</v>
      </c>
      <c r="G261" s="229" t="s">
        <v>518</v>
      </c>
      <c r="H261" s="230">
        <v>1</v>
      </c>
      <c r="I261" s="231"/>
      <c r="J261" s="232">
        <f>ROUND(I261*H261,2)</f>
        <v>0</v>
      </c>
      <c r="K261" s="233"/>
      <c r="L261" s="234"/>
      <c r="M261" s="235" t="s">
        <v>1</v>
      </c>
      <c r="N261" s="236" t="s">
        <v>38</v>
      </c>
      <c r="O261" s="88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4" t="s">
        <v>150</v>
      </c>
      <c r="AT261" s="224" t="s">
        <v>183</v>
      </c>
      <c r="AU261" s="224" t="s">
        <v>129</v>
      </c>
      <c r="AY261" s="14" t="s">
        <v>117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4" t="s">
        <v>81</v>
      </c>
      <c r="BK261" s="225">
        <f>ROUND(I261*H261,2)</f>
        <v>0</v>
      </c>
      <c r="BL261" s="14" t="s">
        <v>124</v>
      </c>
      <c r="BM261" s="224" t="s">
        <v>612</v>
      </c>
    </row>
    <row r="262" s="2" customFormat="1" ht="24.15" customHeight="1">
      <c r="A262" s="35"/>
      <c r="B262" s="36"/>
      <c r="C262" s="226" t="s">
        <v>613</v>
      </c>
      <c r="D262" s="226" t="s">
        <v>183</v>
      </c>
      <c r="E262" s="227" t="s">
        <v>614</v>
      </c>
      <c r="F262" s="228" t="s">
        <v>615</v>
      </c>
      <c r="G262" s="229" t="s">
        <v>518</v>
      </c>
      <c r="H262" s="230">
        <v>1</v>
      </c>
      <c r="I262" s="231"/>
      <c r="J262" s="232">
        <f>ROUND(I262*H262,2)</f>
        <v>0</v>
      </c>
      <c r="K262" s="233"/>
      <c r="L262" s="234"/>
      <c r="M262" s="235" t="s">
        <v>1</v>
      </c>
      <c r="N262" s="236" t="s">
        <v>38</v>
      </c>
      <c r="O262" s="88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4" t="s">
        <v>150</v>
      </c>
      <c r="AT262" s="224" t="s">
        <v>183</v>
      </c>
      <c r="AU262" s="224" t="s">
        <v>129</v>
      </c>
      <c r="AY262" s="14" t="s">
        <v>117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4" t="s">
        <v>81</v>
      </c>
      <c r="BK262" s="225">
        <f>ROUND(I262*H262,2)</f>
        <v>0</v>
      </c>
      <c r="BL262" s="14" t="s">
        <v>124</v>
      </c>
      <c r="BM262" s="224" t="s">
        <v>616</v>
      </c>
    </row>
    <row r="263" s="2" customFormat="1" ht="24.15" customHeight="1">
      <c r="A263" s="35"/>
      <c r="B263" s="36"/>
      <c r="C263" s="226" t="s">
        <v>617</v>
      </c>
      <c r="D263" s="226" t="s">
        <v>183</v>
      </c>
      <c r="E263" s="227" t="s">
        <v>618</v>
      </c>
      <c r="F263" s="228" t="s">
        <v>619</v>
      </c>
      <c r="G263" s="229" t="s">
        <v>488</v>
      </c>
      <c r="H263" s="230">
        <v>1</v>
      </c>
      <c r="I263" s="231"/>
      <c r="J263" s="232">
        <f>ROUND(I263*H263,2)</f>
        <v>0</v>
      </c>
      <c r="K263" s="233"/>
      <c r="L263" s="234"/>
      <c r="M263" s="235" t="s">
        <v>1</v>
      </c>
      <c r="N263" s="236" t="s">
        <v>38</v>
      </c>
      <c r="O263" s="88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4" t="s">
        <v>150</v>
      </c>
      <c r="AT263" s="224" t="s">
        <v>183</v>
      </c>
      <c r="AU263" s="224" t="s">
        <v>129</v>
      </c>
      <c r="AY263" s="14" t="s">
        <v>117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4" t="s">
        <v>81</v>
      </c>
      <c r="BK263" s="225">
        <f>ROUND(I263*H263,2)</f>
        <v>0</v>
      </c>
      <c r="BL263" s="14" t="s">
        <v>124</v>
      </c>
      <c r="BM263" s="224" t="s">
        <v>620</v>
      </c>
    </row>
    <row r="264" s="2" customFormat="1" ht="16.5" customHeight="1">
      <c r="A264" s="35"/>
      <c r="B264" s="36"/>
      <c r="C264" s="226" t="s">
        <v>621</v>
      </c>
      <c r="D264" s="226" t="s">
        <v>183</v>
      </c>
      <c r="E264" s="227" t="s">
        <v>622</v>
      </c>
      <c r="F264" s="228" t="s">
        <v>623</v>
      </c>
      <c r="G264" s="229" t="s">
        <v>488</v>
      </c>
      <c r="H264" s="230">
        <v>1</v>
      </c>
      <c r="I264" s="231"/>
      <c r="J264" s="232">
        <f>ROUND(I264*H264,2)</f>
        <v>0</v>
      </c>
      <c r="K264" s="233"/>
      <c r="L264" s="234"/>
      <c r="M264" s="235" t="s">
        <v>1</v>
      </c>
      <c r="N264" s="236" t="s">
        <v>38</v>
      </c>
      <c r="O264" s="88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4" t="s">
        <v>150</v>
      </c>
      <c r="AT264" s="224" t="s">
        <v>183</v>
      </c>
      <c r="AU264" s="224" t="s">
        <v>129</v>
      </c>
      <c r="AY264" s="14" t="s">
        <v>117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4" t="s">
        <v>81</v>
      </c>
      <c r="BK264" s="225">
        <f>ROUND(I264*H264,2)</f>
        <v>0</v>
      </c>
      <c r="BL264" s="14" t="s">
        <v>124</v>
      </c>
      <c r="BM264" s="224" t="s">
        <v>624</v>
      </c>
    </row>
    <row r="265" s="2" customFormat="1" ht="37.8" customHeight="1">
      <c r="A265" s="35"/>
      <c r="B265" s="36"/>
      <c r="C265" s="226" t="s">
        <v>625</v>
      </c>
      <c r="D265" s="226" t="s">
        <v>183</v>
      </c>
      <c r="E265" s="227" t="s">
        <v>626</v>
      </c>
      <c r="F265" s="228" t="s">
        <v>627</v>
      </c>
      <c r="G265" s="229" t="s">
        <v>488</v>
      </c>
      <c r="H265" s="230">
        <v>1</v>
      </c>
      <c r="I265" s="231"/>
      <c r="J265" s="232">
        <f>ROUND(I265*H265,2)</f>
        <v>0</v>
      </c>
      <c r="K265" s="233"/>
      <c r="L265" s="234"/>
      <c r="M265" s="235" t="s">
        <v>1</v>
      </c>
      <c r="N265" s="236" t="s">
        <v>38</v>
      </c>
      <c r="O265" s="88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4" t="s">
        <v>150</v>
      </c>
      <c r="AT265" s="224" t="s">
        <v>183</v>
      </c>
      <c r="AU265" s="224" t="s">
        <v>129</v>
      </c>
      <c r="AY265" s="14" t="s">
        <v>117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4" t="s">
        <v>81</v>
      </c>
      <c r="BK265" s="225">
        <f>ROUND(I265*H265,2)</f>
        <v>0</v>
      </c>
      <c r="BL265" s="14" t="s">
        <v>124</v>
      </c>
      <c r="BM265" s="224" t="s">
        <v>628</v>
      </c>
    </row>
    <row r="266" s="2" customFormat="1" ht="21.75" customHeight="1">
      <c r="A266" s="35"/>
      <c r="B266" s="36"/>
      <c r="C266" s="226" t="s">
        <v>629</v>
      </c>
      <c r="D266" s="226" t="s">
        <v>183</v>
      </c>
      <c r="E266" s="227" t="s">
        <v>630</v>
      </c>
      <c r="F266" s="228" t="s">
        <v>631</v>
      </c>
      <c r="G266" s="229" t="s">
        <v>488</v>
      </c>
      <c r="H266" s="230">
        <v>1</v>
      </c>
      <c r="I266" s="231"/>
      <c r="J266" s="232">
        <f>ROUND(I266*H266,2)</f>
        <v>0</v>
      </c>
      <c r="K266" s="233"/>
      <c r="L266" s="234"/>
      <c r="M266" s="235" t="s">
        <v>1</v>
      </c>
      <c r="N266" s="236" t="s">
        <v>38</v>
      </c>
      <c r="O266" s="88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4" t="s">
        <v>150</v>
      </c>
      <c r="AT266" s="224" t="s">
        <v>183</v>
      </c>
      <c r="AU266" s="224" t="s">
        <v>129</v>
      </c>
      <c r="AY266" s="14" t="s">
        <v>117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4" t="s">
        <v>81</v>
      </c>
      <c r="BK266" s="225">
        <f>ROUND(I266*H266,2)</f>
        <v>0</v>
      </c>
      <c r="BL266" s="14" t="s">
        <v>124</v>
      </c>
      <c r="BM266" s="224" t="s">
        <v>632</v>
      </c>
    </row>
    <row r="267" s="2" customFormat="1" ht="33" customHeight="1">
      <c r="A267" s="35"/>
      <c r="B267" s="36"/>
      <c r="C267" s="226" t="s">
        <v>633</v>
      </c>
      <c r="D267" s="226" t="s">
        <v>183</v>
      </c>
      <c r="E267" s="227" t="s">
        <v>634</v>
      </c>
      <c r="F267" s="228" t="s">
        <v>635</v>
      </c>
      <c r="G267" s="229" t="s">
        <v>488</v>
      </c>
      <c r="H267" s="230">
        <v>1</v>
      </c>
      <c r="I267" s="231"/>
      <c r="J267" s="232">
        <f>ROUND(I267*H267,2)</f>
        <v>0</v>
      </c>
      <c r="K267" s="233"/>
      <c r="L267" s="234"/>
      <c r="M267" s="235" t="s">
        <v>1</v>
      </c>
      <c r="N267" s="236" t="s">
        <v>38</v>
      </c>
      <c r="O267" s="88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24" t="s">
        <v>150</v>
      </c>
      <c r="AT267" s="224" t="s">
        <v>183</v>
      </c>
      <c r="AU267" s="224" t="s">
        <v>129</v>
      </c>
      <c r="AY267" s="14" t="s">
        <v>117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4" t="s">
        <v>81</v>
      </c>
      <c r="BK267" s="225">
        <f>ROUND(I267*H267,2)</f>
        <v>0</v>
      </c>
      <c r="BL267" s="14" t="s">
        <v>124</v>
      </c>
      <c r="BM267" s="224" t="s">
        <v>636</v>
      </c>
    </row>
    <row r="268" s="2" customFormat="1" ht="21.75" customHeight="1">
      <c r="A268" s="35"/>
      <c r="B268" s="36"/>
      <c r="C268" s="226" t="s">
        <v>637</v>
      </c>
      <c r="D268" s="226" t="s">
        <v>183</v>
      </c>
      <c r="E268" s="227" t="s">
        <v>638</v>
      </c>
      <c r="F268" s="228" t="s">
        <v>639</v>
      </c>
      <c r="G268" s="229" t="s">
        <v>518</v>
      </c>
      <c r="H268" s="230">
        <v>20</v>
      </c>
      <c r="I268" s="231"/>
      <c r="J268" s="232">
        <f>ROUND(I268*H268,2)</f>
        <v>0</v>
      </c>
      <c r="K268" s="233"/>
      <c r="L268" s="234"/>
      <c r="M268" s="235" t="s">
        <v>1</v>
      </c>
      <c r="N268" s="236" t="s">
        <v>38</v>
      </c>
      <c r="O268" s="88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4" t="s">
        <v>150</v>
      </c>
      <c r="AT268" s="224" t="s">
        <v>183</v>
      </c>
      <c r="AU268" s="224" t="s">
        <v>129</v>
      </c>
      <c r="AY268" s="14" t="s">
        <v>117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4" t="s">
        <v>81</v>
      </c>
      <c r="BK268" s="225">
        <f>ROUND(I268*H268,2)</f>
        <v>0</v>
      </c>
      <c r="BL268" s="14" t="s">
        <v>124</v>
      </c>
      <c r="BM268" s="224" t="s">
        <v>640</v>
      </c>
    </row>
    <row r="269" s="12" customFormat="1" ht="25.92" customHeight="1">
      <c r="A269" s="12"/>
      <c r="B269" s="196"/>
      <c r="C269" s="197"/>
      <c r="D269" s="198" t="s">
        <v>72</v>
      </c>
      <c r="E269" s="199" t="s">
        <v>641</v>
      </c>
      <c r="F269" s="199" t="s">
        <v>642</v>
      </c>
      <c r="G269" s="197"/>
      <c r="H269" s="197"/>
      <c r="I269" s="200"/>
      <c r="J269" s="201">
        <f>BK269</f>
        <v>0</v>
      </c>
      <c r="K269" s="197"/>
      <c r="L269" s="202"/>
      <c r="M269" s="203"/>
      <c r="N269" s="204"/>
      <c r="O269" s="204"/>
      <c r="P269" s="205">
        <f>P270+P284+P291</f>
        <v>0</v>
      </c>
      <c r="Q269" s="204"/>
      <c r="R269" s="205">
        <f>R270+R284+R291</f>
        <v>0</v>
      </c>
      <c r="S269" s="204"/>
      <c r="T269" s="206">
        <f>T270+T284+T291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7" t="s">
        <v>136</v>
      </c>
      <c r="AT269" s="208" t="s">
        <v>72</v>
      </c>
      <c r="AU269" s="208" t="s">
        <v>73</v>
      </c>
      <c r="AY269" s="207" t="s">
        <v>117</v>
      </c>
      <c r="BK269" s="209">
        <f>BK270+BK284+BK291</f>
        <v>0</v>
      </c>
    </row>
    <row r="270" s="12" customFormat="1" ht="22.8" customHeight="1">
      <c r="A270" s="12"/>
      <c r="B270" s="196"/>
      <c r="C270" s="197"/>
      <c r="D270" s="198" t="s">
        <v>72</v>
      </c>
      <c r="E270" s="210" t="s">
        <v>643</v>
      </c>
      <c r="F270" s="210" t="s">
        <v>644</v>
      </c>
      <c r="G270" s="197"/>
      <c r="H270" s="197"/>
      <c r="I270" s="200"/>
      <c r="J270" s="211">
        <f>BK270</f>
        <v>0</v>
      </c>
      <c r="K270" s="197"/>
      <c r="L270" s="202"/>
      <c r="M270" s="203"/>
      <c r="N270" s="204"/>
      <c r="O270" s="204"/>
      <c r="P270" s="205">
        <f>SUM(P271:P283)</f>
        <v>0</v>
      </c>
      <c r="Q270" s="204"/>
      <c r="R270" s="205">
        <f>SUM(R271:R283)</f>
        <v>0</v>
      </c>
      <c r="S270" s="204"/>
      <c r="T270" s="206">
        <f>SUM(T271:T283)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7" t="s">
        <v>136</v>
      </c>
      <c r="AT270" s="208" t="s">
        <v>72</v>
      </c>
      <c r="AU270" s="208" t="s">
        <v>81</v>
      </c>
      <c r="AY270" s="207" t="s">
        <v>117</v>
      </c>
      <c r="BK270" s="209">
        <f>SUM(BK271:BK283)</f>
        <v>0</v>
      </c>
    </row>
    <row r="271" s="2" customFormat="1" ht="16.5" customHeight="1">
      <c r="A271" s="35"/>
      <c r="B271" s="36"/>
      <c r="C271" s="212" t="s">
        <v>645</v>
      </c>
      <c r="D271" s="212" t="s">
        <v>120</v>
      </c>
      <c r="E271" s="213" t="s">
        <v>646</v>
      </c>
      <c r="F271" s="214" t="s">
        <v>647</v>
      </c>
      <c r="G271" s="215" t="s">
        <v>488</v>
      </c>
      <c r="H271" s="216">
        <v>1</v>
      </c>
      <c r="I271" s="217"/>
      <c r="J271" s="218">
        <f>ROUND(I271*H271,2)</f>
        <v>0</v>
      </c>
      <c r="K271" s="219"/>
      <c r="L271" s="41"/>
      <c r="M271" s="220" t="s">
        <v>1</v>
      </c>
      <c r="N271" s="221" t="s">
        <v>38</v>
      </c>
      <c r="O271" s="88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4" t="s">
        <v>648</v>
      </c>
      <c r="AT271" s="224" t="s">
        <v>120</v>
      </c>
      <c r="AU271" s="224" t="s">
        <v>83</v>
      </c>
      <c r="AY271" s="14" t="s">
        <v>117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4" t="s">
        <v>81</v>
      </c>
      <c r="BK271" s="225">
        <f>ROUND(I271*H271,2)</f>
        <v>0</v>
      </c>
      <c r="BL271" s="14" t="s">
        <v>648</v>
      </c>
      <c r="BM271" s="224" t="s">
        <v>649</v>
      </c>
    </row>
    <row r="272" s="2" customFormat="1" ht="16.5" customHeight="1">
      <c r="A272" s="35"/>
      <c r="B272" s="36"/>
      <c r="C272" s="212" t="s">
        <v>650</v>
      </c>
      <c r="D272" s="212" t="s">
        <v>120</v>
      </c>
      <c r="E272" s="213" t="s">
        <v>651</v>
      </c>
      <c r="F272" s="214" t="s">
        <v>652</v>
      </c>
      <c r="G272" s="215" t="s">
        <v>488</v>
      </c>
      <c r="H272" s="216">
        <v>1</v>
      </c>
      <c r="I272" s="217"/>
      <c r="J272" s="218">
        <f>ROUND(I272*H272,2)</f>
        <v>0</v>
      </c>
      <c r="K272" s="219"/>
      <c r="L272" s="41"/>
      <c r="M272" s="220" t="s">
        <v>1</v>
      </c>
      <c r="N272" s="221" t="s">
        <v>38</v>
      </c>
      <c r="O272" s="88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4" t="s">
        <v>648</v>
      </c>
      <c r="AT272" s="224" t="s">
        <v>120</v>
      </c>
      <c r="AU272" s="224" t="s">
        <v>83</v>
      </c>
      <c r="AY272" s="14" t="s">
        <v>117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4" t="s">
        <v>81</v>
      </c>
      <c r="BK272" s="225">
        <f>ROUND(I272*H272,2)</f>
        <v>0</v>
      </c>
      <c r="BL272" s="14" t="s">
        <v>648</v>
      </c>
      <c r="BM272" s="224" t="s">
        <v>653</v>
      </c>
    </row>
    <row r="273" s="2" customFormat="1" ht="16.5" customHeight="1">
      <c r="A273" s="35"/>
      <c r="B273" s="36"/>
      <c r="C273" s="212" t="s">
        <v>654</v>
      </c>
      <c r="D273" s="212" t="s">
        <v>120</v>
      </c>
      <c r="E273" s="213" t="s">
        <v>655</v>
      </c>
      <c r="F273" s="214" t="s">
        <v>656</v>
      </c>
      <c r="G273" s="215" t="s">
        <v>488</v>
      </c>
      <c r="H273" s="216">
        <v>1</v>
      </c>
      <c r="I273" s="217"/>
      <c r="J273" s="218">
        <f>ROUND(I273*H273,2)</f>
        <v>0</v>
      </c>
      <c r="K273" s="219"/>
      <c r="L273" s="41"/>
      <c r="M273" s="220" t="s">
        <v>1</v>
      </c>
      <c r="N273" s="221" t="s">
        <v>38</v>
      </c>
      <c r="O273" s="88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4" t="s">
        <v>648</v>
      </c>
      <c r="AT273" s="224" t="s">
        <v>120</v>
      </c>
      <c r="AU273" s="224" t="s">
        <v>83</v>
      </c>
      <c r="AY273" s="14" t="s">
        <v>117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4" t="s">
        <v>81</v>
      </c>
      <c r="BK273" s="225">
        <f>ROUND(I273*H273,2)</f>
        <v>0</v>
      </c>
      <c r="BL273" s="14" t="s">
        <v>648</v>
      </c>
      <c r="BM273" s="224" t="s">
        <v>657</v>
      </c>
    </row>
    <row r="274" s="2" customFormat="1" ht="16.5" customHeight="1">
      <c r="A274" s="35"/>
      <c r="B274" s="36"/>
      <c r="C274" s="212" t="s">
        <v>658</v>
      </c>
      <c r="D274" s="212" t="s">
        <v>120</v>
      </c>
      <c r="E274" s="213" t="s">
        <v>659</v>
      </c>
      <c r="F274" s="214" t="s">
        <v>660</v>
      </c>
      <c r="G274" s="215" t="s">
        <v>488</v>
      </c>
      <c r="H274" s="216">
        <v>1</v>
      </c>
      <c r="I274" s="217"/>
      <c r="J274" s="218">
        <f>ROUND(I274*H274,2)</f>
        <v>0</v>
      </c>
      <c r="K274" s="219"/>
      <c r="L274" s="41"/>
      <c r="M274" s="220" t="s">
        <v>1</v>
      </c>
      <c r="N274" s="221" t="s">
        <v>38</v>
      </c>
      <c r="O274" s="88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4" t="s">
        <v>648</v>
      </c>
      <c r="AT274" s="224" t="s">
        <v>120</v>
      </c>
      <c r="AU274" s="224" t="s">
        <v>83</v>
      </c>
      <c r="AY274" s="14" t="s">
        <v>117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4" t="s">
        <v>81</v>
      </c>
      <c r="BK274" s="225">
        <f>ROUND(I274*H274,2)</f>
        <v>0</v>
      </c>
      <c r="BL274" s="14" t="s">
        <v>648</v>
      </c>
      <c r="BM274" s="224" t="s">
        <v>661</v>
      </c>
    </row>
    <row r="275" s="2" customFormat="1" ht="16.5" customHeight="1">
      <c r="A275" s="35"/>
      <c r="B275" s="36"/>
      <c r="C275" s="212" t="s">
        <v>662</v>
      </c>
      <c r="D275" s="212" t="s">
        <v>120</v>
      </c>
      <c r="E275" s="213" t="s">
        <v>663</v>
      </c>
      <c r="F275" s="214" t="s">
        <v>664</v>
      </c>
      <c r="G275" s="215" t="s">
        <v>488</v>
      </c>
      <c r="H275" s="216">
        <v>1</v>
      </c>
      <c r="I275" s="217"/>
      <c r="J275" s="218">
        <f>ROUND(I275*H275,2)</f>
        <v>0</v>
      </c>
      <c r="K275" s="219"/>
      <c r="L275" s="41"/>
      <c r="M275" s="220" t="s">
        <v>1</v>
      </c>
      <c r="N275" s="221" t="s">
        <v>38</v>
      </c>
      <c r="O275" s="88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4" t="s">
        <v>648</v>
      </c>
      <c r="AT275" s="224" t="s">
        <v>120</v>
      </c>
      <c r="AU275" s="224" t="s">
        <v>83</v>
      </c>
      <c r="AY275" s="14" t="s">
        <v>117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4" t="s">
        <v>81</v>
      </c>
      <c r="BK275" s="225">
        <f>ROUND(I275*H275,2)</f>
        <v>0</v>
      </c>
      <c r="BL275" s="14" t="s">
        <v>648</v>
      </c>
      <c r="BM275" s="224" t="s">
        <v>665</v>
      </c>
    </row>
    <row r="276" s="2" customFormat="1" ht="16.5" customHeight="1">
      <c r="A276" s="35"/>
      <c r="B276" s="36"/>
      <c r="C276" s="212" t="s">
        <v>666</v>
      </c>
      <c r="D276" s="212" t="s">
        <v>120</v>
      </c>
      <c r="E276" s="213" t="s">
        <v>667</v>
      </c>
      <c r="F276" s="214" t="s">
        <v>644</v>
      </c>
      <c r="G276" s="215" t="s">
        <v>488</v>
      </c>
      <c r="H276" s="216">
        <v>1</v>
      </c>
      <c r="I276" s="217"/>
      <c r="J276" s="218">
        <f>ROUND(I276*H276,2)</f>
        <v>0</v>
      </c>
      <c r="K276" s="219"/>
      <c r="L276" s="41"/>
      <c r="M276" s="220" t="s">
        <v>1</v>
      </c>
      <c r="N276" s="221" t="s">
        <v>38</v>
      </c>
      <c r="O276" s="88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4" t="s">
        <v>124</v>
      </c>
      <c r="AT276" s="224" t="s">
        <v>120</v>
      </c>
      <c r="AU276" s="224" t="s">
        <v>83</v>
      </c>
      <c r="AY276" s="14" t="s">
        <v>117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4" t="s">
        <v>81</v>
      </c>
      <c r="BK276" s="225">
        <f>ROUND(I276*H276,2)</f>
        <v>0</v>
      </c>
      <c r="BL276" s="14" t="s">
        <v>124</v>
      </c>
      <c r="BM276" s="224" t="s">
        <v>668</v>
      </c>
    </row>
    <row r="277" s="2" customFormat="1" ht="16.5" customHeight="1">
      <c r="A277" s="35"/>
      <c r="B277" s="36"/>
      <c r="C277" s="212" t="s">
        <v>669</v>
      </c>
      <c r="D277" s="212" t="s">
        <v>120</v>
      </c>
      <c r="E277" s="213" t="s">
        <v>670</v>
      </c>
      <c r="F277" s="214" t="s">
        <v>671</v>
      </c>
      <c r="G277" s="215" t="s">
        <v>488</v>
      </c>
      <c r="H277" s="216">
        <v>1</v>
      </c>
      <c r="I277" s="217"/>
      <c r="J277" s="218">
        <f>ROUND(I277*H277,2)</f>
        <v>0</v>
      </c>
      <c r="K277" s="219"/>
      <c r="L277" s="41"/>
      <c r="M277" s="220" t="s">
        <v>1</v>
      </c>
      <c r="N277" s="221" t="s">
        <v>38</v>
      </c>
      <c r="O277" s="88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4" t="s">
        <v>648</v>
      </c>
      <c r="AT277" s="224" t="s">
        <v>120</v>
      </c>
      <c r="AU277" s="224" t="s">
        <v>83</v>
      </c>
      <c r="AY277" s="14" t="s">
        <v>117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4" t="s">
        <v>81</v>
      </c>
      <c r="BK277" s="225">
        <f>ROUND(I277*H277,2)</f>
        <v>0</v>
      </c>
      <c r="BL277" s="14" t="s">
        <v>648</v>
      </c>
      <c r="BM277" s="224" t="s">
        <v>672</v>
      </c>
    </row>
    <row r="278" s="2" customFormat="1" ht="16.5" customHeight="1">
      <c r="A278" s="35"/>
      <c r="B278" s="36"/>
      <c r="C278" s="212" t="s">
        <v>673</v>
      </c>
      <c r="D278" s="212" t="s">
        <v>120</v>
      </c>
      <c r="E278" s="213" t="s">
        <v>674</v>
      </c>
      <c r="F278" s="214" t="s">
        <v>675</v>
      </c>
      <c r="G278" s="215" t="s">
        <v>488</v>
      </c>
      <c r="H278" s="216">
        <v>1</v>
      </c>
      <c r="I278" s="217"/>
      <c r="J278" s="218">
        <f>ROUND(I278*H278,2)</f>
        <v>0</v>
      </c>
      <c r="K278" s="219"/>
      <c r="L278" s="41"/>
      <c r="M278" s="220" t="s">
        <v>1</v>
      </c>
      <c r="N278" s="221" t="s">
        <v>38</v>
      </c>
      <c r="O278" s="88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4" t="s">
        <v>648</v>
      </c>
      <c r="AT278" s="224" t="s">
        <v>120</v>
      </c>
      <c r="AU278" s="224" t="s">
        <v>83</v>
      </c>
      <c r="AY278" s="14" t="s">
        <v>117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4" t="s">
        <v>81</v>
      </c>
      <c r="BK278" s="225">
        <f>ROUND(I278*H278,2)</f>
        <v>0</v>
      </c>
      <c r="BL278" s="14" t="s">
        <v>648</v>
      </c>
      <c r="BM278" s="224" t="s">
        <v>676</v>
      </c>
    </row>
    <row r="279" s="2" customFormat="1" ht="16.5" customHeight="1">
      <c r="A279" s="35"/>
      <c r="B279" s="36"/>
      <c r="C279" s="212" t="s">
        <v>677</v>
      </c>
      <c r="D279" s="212" t="s">
        <v>120</v>
      </c>
      <c r="E279" s="213" t="s">
        <v>678</v>
      </c>
      <c r="F279" s="214" t="s">
        <v>679</v>
      </c>
      <c r="G279" s="215" t="s">
        <v>488</v>
      </c>
      <c r="H279" s="216">
        <v>1</v>
      </c>
      <c r="I279" s="217"/>
      <c r="J279" s="218">
        <f>ROUND(I279*H279,2)</f>
        <v>0</v>
      </c>
      <c r="K279" s="219"/>
      <c r="L279" s="41"/>
      <c r="M279" s="220" t="s">
        <v>1</v>
      </c>
      <c r="N279" s="221" t="s">
        <v>38</v>
      </c>
      <c r="O279" s="88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4" t="s">
        <v>648</v>
      </c>
      <c r="AT279" s="224" t="s">
        <v>120</v>
      </c>
      <c r="AU279" s="224" t="s">
        <v>83</v>
      </c>
      <c r="AY279" s="14" t="s">
        <v>117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4" t="s">
        <v>81</v>
      </c>
      <c r="BK279" s="225">
        <f>ROUND(I279*H279,2)</f>
        <v>0</v>
      </c>
      <c r="BL279" s="14" t="s">
        <v>648</v>
      </c>
      <c r="BM279" s="224" t="s">
        <v>680</v>
      </c>
    </row>
    <row r="280" s="2" customFormat="1" ht="16.5" customHeight="1">
      <c r="A280" s="35"/>
      <c r="B280" s="36"/>
      <c r="C280" s="212" t="s">
        <v>681</v>
      </c>
      <c r="D280" s="212" t="s">
        <v>120</v>
      </c>
      <c r="E280" s="213" t="s">
        <v>682</v>
      </c>
      <c r="F280" s="214" t="s">
        <v>683</v>
      </c>
      <c r="G280" s="215" t="s">
        <v>488</v>
      </c>
      <c r="H280" s="216">
        <v>1</v>
      </c>
      <c r="I280" s="217"/>
      <c r="J280" s="218">
        <f>ROUND(I280*H280,2)</f>
        <v>0</v>
      </c>
      <c r="K280" s="219"/>
      <c r="L280" s="41"/>
      <c r="M280" s="220" t="s">
        <v>1</v>
      </c>
      <c r="N280" s="221" t="s">
        <v>38</v>
      </c>
      <c r="O280" s="88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24" t="s">
        <v>648</v>
      </c>
      <c r="AT280" s="224" t="s">
        <v>120</v>
      </c>
      <c r="AU280" s="224" t="s">
        <v>83</v>
      </c>
      <c r="AY280" s="14" t="s">
        <v>117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4" t="s">
        <v>81</v>
      </c>
      <c r="BK280" s="225">
        <f>ROUND(I280*H280,2)</f>
        <v>0</v>
      </c>
      <c r="BL280" s="14" t="s">
        <v>648</v>
      </c>
      <c r="BM280" s="224" t="s">
        <v>684</v>
      </c>
    </row>
    <row r="281" s="2" customFormat="1" ht="24.15" customHeight="1">
      <c r="A281" s="35"/>
      <c r="B281" s="36"/>
      <c r="C281" s="212" t="s">
        <v>685</v>
      </c>
      <c r="D281" s="212" t="s">
        <v>120</v>
      </c>
      <c r="E281" s="213" t="s">
        <v>686</v>
      </c>
      <c r="F281" s="214" t="s">
        <v>687</v>
      </c>
      <c r="G281" s="215" t="s">
        <v>688</v>
      </c>
      <c r="H281" s="216">
        <v>180</v>
      </c>
      <c r="I281" s="217"/>
      <c r="J281" s="218">
        <f>ROUND(I281*H281,2)</f>
        <v>0</v>
      </c>
      <c r="K281" s="219"/>
      <c r="L281" s="41"/>
      <c r="M281" s="220" t="s">
        <v>1</v>
      </c>
      <c r="N281" s="221" t="s">
        <v>38</v>
      </c>
      <c r="O281" s="88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4" t="s">
        <v>648</v>
      </c>
      <c r="AT281" s="224" t="s">
        <v>120</v>
      </c>
      <c r="AU281" s="224" t="s">
        <v>83</v>
      </c>
      <c r="AY281" s="14" t="s">
        <v>117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4" t="s">
        <v>81</v>
      </c>
      <c r="BK281" s="225">
        <f>ROUND(I281*H281,2)</f>
        <v>0</v>
      </c>
      <c r="BL281" s="14" t="s">
        <v>648</v>
      </c>
      <c r="BM281" s="224" t="s">
        <v>689</v>
      </c>
    </row>
    <row r="282" s="2" customFormat="1" ht="16.5" customHeight="1">
      <c r="A282" s="35"/>
      <c r="B282" s="36"/>
      <c r="C282" s="212" t="s">
        <v>690</v>
      </c>
      <c r="D282" s="212" t="s">
        <v>120</v>
      </c>
      <c r="E282" s="213" t="s">
        <v>691</v>
      </c>
      <c r="F282" s="214" t="s">
        <v>692</v>
      </c>
      <c r="G282" s="215" t="s">
        <v>123</v>
      </c>
      <c r="H282" s="216">
        <v>180</v>
      </c>
      <c r="I282" s="217"/>
      <c r="J282" s="218">
        <f>ROUND(I282*H282,2)</f>
        <v>0</v>
      </c>
      <c r="K282" s="219"/>
      <c r="L282" s="41"/>
      <c r="M282" s="220" t="s">
        <v>1</v>
      </c>
      <c r="N282" s="221" t="s">
        <v>38</v>
      </c>
      <c r="O282" s="88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24" t="s">
        <v>648</v>
      </c>
      <c r="AT282" s="224" t="s">
        <v>120</v>
      </c>
      <c r="AU282" s="224" t="s">
        <v>83</v>
      </c>
      <c r="AY282" s="14" t="s">
        <v>117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4" t="s">
        <v>81</v>
      </c>
      <c r="BK282" s="225">
        <f>ROUND(I282*H282,2)</f>
        <v>0</v>
      </c>
      <c r="BL282" s="14" t="s">
        <v>648</v>
      </c>
      <c r="BM282" s="224" t="s">
        <v>693</v>
      </c>
    </row>
    <row r="283" s="2" customFormat="1" ht="16.5" customHeight="1">
      <c r="A283" s="35"/>
      <c r="B283" s="36"/>
      <c r="C283" s="212" t="s">
        <v>694</v>
      </c>
      <c r="D283" s="212" t="s">
        <v>120</v>
      </c>
      <c r="E283" s="213" t="s">
        <v>695</v>
      </c>
      <c r="F283" s="214" t="s">
        <v>696</v>
      </c>
      <c r="G283" s="215" t="s">
        <v>518</v>
      </c>
      <c r="H283" s="216">
        <v>65</v>
      </c>
      <c r="I283" s="217"/>
      <c r="J283" s="218">
        <f>ROUND(I283*H283,2)</f>
        <v>0</v>
      </c>
      <c r="K283" s="219"/>
      <c r="L283" s="41"/>
      <c r="M283" s="220" t="s">
        <v>1</v>
      </c>
      <c r="N283" s="221" t="s">
        <v>38</v>
      </c>
      <c r="O283" s="88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4" t="s">
        <v>648</v>
      </c>
      <c r="AT283" s="224" t="s">
        <v>120</v>
      </c>
      <c r="AU283" s="224" t="s">
        <v>83</v>
      </c>
      <c r="AY283" s="14" t="s">
        <v>117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4" t="s">
        <v>81</v>
      </c>
      <c r="BK283" s="225">
        <f>ROUND(I283*H283,2)</f>
        <v>0</v>
      </c>
      <c r="BL283" s="14" t="s">
        <v>648</v>
      </c>
      <c r="BM283" s="224" t="s">
        <v>697</v>
      </c>
    </row>
    <row r="284" s="12" customFormat="1" ht="22.8" customHeight="1">
      <c r="A284" s="12"/>
      <c r="B284" s="196"/>
      <c r="C284" s="197"/>
      <c r="D284" s="198" t="s">
        <v>72</v>
      </c>
      <c r="E284" s="210" t="s">
        <v>698</v>
      </c>
      <c r="F284" s="210" t="s">
        <v>699</v>
      </c>
      <c r="G284" s="197"/>
      <c r="H284" s="197"/>
      <c r="I284" s="200"/>
      <c r="J284" s="211">
        <f>BK284</f>
        <v>0</v>
      </c>
      <c r="K284" s="197"/>
      <c r="L284" s="202"/>
      <c r="M284" s="203"/>
      <c r="N284" s="204"/>
      <c r="O284" s="204"/>
      <c r="P284" s="205">
        <f>SUM(P285:P290)</f>
        <v>0</v>
      </c>
      <c r="Q284" s="204"/>
      <c r="R284" s="205">
        <f>SUM(R285:R290)</f>
        <v>0</v>
      </c>
      <c r="S284" s="204"/>
      <c r="T284" s="206">
        <f>SUM(T285:T290)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7" t="s">
        <v>136</v>
      </c>
      <c r="AT284" s="208" t="s">
        <v>72</v>
      </c>
      <c r="AU284" s="208" t="s">
        <v>81</v>
      </c>
      <c r="AY284" s="207" t="s">
        <v>117</v>
      </c>
      <c r="BK284" s="209">
        <f>SUM(BK285:BK290)</f>
        <v>0</v>
      </c>
    </row>
    <row r="285" s="2" customFormat="1" ht="16.5" customHeight="1">
      <c r="A285" s="35"/>
      <c r="B285" s="36"/>
      <c r="C285" s="212" t="s">
        <v>700</v>
      </c>
      <c r="D285" s="212" t="s">
        <v>120</v>
      </c>
      <c r="E285" s="213" t="s">
        <v>701</v>
      </c>
      <c r="F285" s="214" t="s">
        <v>702</v>
      </c>
      <c r="G285" s="215" t="s">
        <v>488</v>
      </c>
      <c r="H285" s="216">
        <v>1</v>
      </c>
      <c r="I285" s="217"/>
      <c r="J285" s="218">
        <f>ROUND(I285*H285,2)</f>
        <v>0</v>
      </c>
      <c r="K285" s="219"/>
      <c r="L285" s="41"/>
      <c r="M285" s="220" t="s">
        <v>1</v>
      </c>
      <c r="N285" s="221" t="s">
        <v>38</v>
      </c>
      <c r="O285" s="88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24" t="s">
        <v>124</v>
      </c>
      <c r="AT285" s="224" t="s">
        <v>120</v>
      </c>
      <c r="AU285" s="224" t="s">
        <v>83</v>
      </c>
      <c r="AY285" s="14" t="s">
        <v>117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4" t="s">
        <v>81</v>
      </c>
      <c r="BK285" s="225">
        <f>ROUND(I285*H285,2)</f>
        <v>0</v>
      </c>
      <c r="BL285" s="14" t="s">
        <v>124</v>
      </c>
      <c r="BM285" s="224" t="s">
        <v>703</v>
      </c>
    </row>
    <row r="286" s="2" customFormat="1" ht="16.5" customHeight="1">
      <c r="A286" s="35"/>
      <c r="B286" s="36"/>
      <c r="C286" s="212" t="s">
        <v>704</v>
      </c>
      <c r="D286" s="212" t="s">
        <v>120</v>
      </c>
      <c r="E286" s="213" t="s">
        <v>705</v>
      </c>
      <c r="F286" s="214" t="s">
        <v>706</v>
      </c>
      <c r="G286" s="215" t="s">
        <v>488</v>
      </c>
      <c r="H286" s="216">
        <v>1</v>
      </c>
      <c r="I286" s="217"/>
      <c r="J286" s="218">
        <f>ROUND(I286*H286,2)</f>
        <v>0</v>
      </c>
      <c r="K286" s="219"/>
      <c r="L286" s="41"/>
      <c r="M286" s="220" t="s">
        <v>1</v>
      </c>
      <c r="N286" s="221" t="s">
        <v>38</v>
      </c>
      <c r="O286" s="88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24" t="s">
        <v>124</v>
      </c>
      <c r="AT286" s="224" t="s">
        <v>120</v>
      </c>
      <c r="AU286" s="224" t="s">
        <v>83</v>
      </c>
      <c r="AY286" s="14" t="s">
        <v>117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4" t="s">
        <v>81</v>
      </c>
      <c r="BK286" s="225">
        <f>ROUND(I286*H286,2)</f>
        <v>0</v>
      </c>
      <c r="BL286" s="14" t="s">
        <v>124</v>
      </c>
      <c r="BM286" s="224" t="s">
        <v>707</v>
      </c>
    </row>
    <row r="287" s="2" customFormat="1" ht="16.5" customHeight="1">
      <c r="A287" s="35"/>
      <c r="B287" s="36"/>
      <c r="C287" s="212" t="s">
        <v>708</v>
      </c>
      <c r="D287" s="212" t="s">
        <v>120</v>
      </c>
      <c r="E287" s="213" t="s">
        <v>709</v>
      </c>
      <c r="F287" s="214" t="s">
        <v>710</v>
      </c>
      <c r="G287" s="215" t="s">
        <v>488</v>
      </c>
      <c r="H287" s="216">
        <v>1</v>
      </c>
      <c r="I287" s="217"/>
      <c r="J287" s="218">
        <f>ROUND(I287*H287,2)</f>
        <v>0</v>
      </c>
      <c r="K287" s="219"/>
      <c r="L287" s="41"/>
      <c r="M287" s="220" t="s">
        <v>1</v>
      </c>
      <c r="N287" s="221" t="s">
        <v>38</v>
      </c>
      <c r="O287" s="88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4" t="s">
        <v>124</v>
      </c>
      <c r="AT287" s="224" t="s">
        <v>120</v>
      </c>
      <c r="AU287" s="224" t="s">
        <v>83</v>
      </c>
      <c r="AY287" s="14" t="s">
        <v>117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4" t="s">
        <v>81</v>
      </c>
      <c r="BK287" s="225">
        <f>ROUND(I287*H287,2)</f>
        <v>0</v>
      </c>
      <c r="BL287" s="14" t="s">
        <v>124</v>
      </c>
      <c r="BM287" s="224" t="s">
        <v>711</v>
      </c>
    </row>
    <row r="288" s="2" customFormat="1" ht="16.5" customHeight="1">
      <c r="A288" s="35"/>
      <c r="B288" s="36"/>
      <c r="C288" s="212" t="s">
        <v>712</v>
      </c>
      <c r="D288" s="212" t="s">
        <v>120</v>
      </c>
      <c r="E288" s="213" t="s">
        <v>713</v>
      </c>
      <c r="F288" s="214" t="s">
        <v>714</v>
      </c>
      <c r="G288" s="215" t="s">
        <v>153</v>
      </c>
      <c r="H288" s="216">
        <v>1</v>
      </c>
      <c r="I288" s="217"/>
      <c r="J288" s="218">
        <f>ROUND(I288*H288,2)</f>
        <v>0</v>
      </c>
      <c r="K288" s="219"/>
      <c r="L288" s="41"/>
      <c r="M288" s="220" t="s">
        <v>1</v>
      </c>
      <c r="N288" s="221" t="s">
        <v>38</v>
      </c>
      <c r="O288" s="88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24" t="s">
        <v>124</v>
      </c>
      <c r="AT288" s="224" t="s">
        <v>120</v>
      </c>
      <c r="AU288" s="224" t="s">
        <v>83</v>
      </c>
      <c r="AY288" s="14" t="s">
        <v>117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4" t="s">
        <v>81</v>
      </c>
      <c r="BK288" s="225">
        <f>ROUND(I288*H288,2)</f>
        <v>0</v>
      </c>
      <c r="BL288" s="14" t="s">
        <v>124</v>
      </c>
      <c r="BM288" s="224" t="s">
        <v>715</v>
      </c>
    </row>
    <row r="289" s="2" customFormat="1" ht="37.8" customHeight="1">
      <c r="A289" s="35"/>
      <c r="B289" s="36"/>
      <c r="C289" s="212" t="s">
        <v>716</v>
      </c>
      <c r="D289" s="212" t="s">
        <v>120</v>
      </c>
      <c r="E289" s="213" t="s">
        <v>717</v>
      </c>
      <c r="F289" s="214" t="s">
        <v>718</v>
      </c>
      <c r="G289" s="215" t="s">
        <v>153</v>
      </c>
      <c r="H289" s="216">
        <v>1</v>
      </c>
      <c r="I289" s="217"/>
      <c r="J289" s="218">
        <f>ROUND(I289*H289,2)</f>
        <v>0</v>
      </c>
      <c r="K289" s="219"/>
      <c r="L289" s="41"/>
      <c r="M289" s="220" t="s">
        <v>1</v>
      </c>
      <c r="N289" s="221" t="s">
        <v>38</v>
      </c>
      <c r="O289" s="88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4" t="s">
        <v>73</v>
      </c>
      <c r="AT289" s="224" t="s">
        <v>120</v>
      </c>
      <c r="AU289" s="224" t="s">
        <v>83</v>
      </c>
      <c r="AY289" s="14" t="s">
        <v>117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4" t="s">
        <v>81</v>
      </c>
      <c r="BK289" s="225">
        <f>ROUND(I289*H289,2)</f>
        <v>0</v>
      </c>
      <c r="BL289" s="14" t="s">
        <v>136</v>
      </c>
      <c r="BM289" s="224" t="s">
        <v>719</v>
      </c>
    </row>
    <row r="290" s="2" customFormat="1" ht="24.15" customHeight="1">
      <c r="A290" s="35"/>
      <c r="B290" s="36"/>
      <c r="C290" s="212" t="s">
        <v>720</v>
      </c>
      <c r="D290" s="212" t="s">
        <v>120</v>
      </c>
      <c r="E290" s="213" t="s">
        <v>721</v>
      </c>
      <c r="F290" s="214" t="s">
        <v>722</v>
      </c>
      <c r="G290" s="215" t="s">
        <v>153</v>
      </c>
      <c r="H290" s="216">
        <v>13</v>
      </c>
      <c r="I290" s="217"/>
      <c r="J290" s="218">
        <f>ROUND(I290*H290,2)</f>
        <v>0</v>
      </c>
      <c r="K290" s="219"/>
      <c r="L290" s="41"/>
      <c r="M290" s="220" t="s">
        <v>1</v>
      </c>
      <c r="N290" s="221" t="s">
        <v>38</v>
      </c>
      <c r="O290" s="88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24" t="s">
        <v>73</v>
      </c>
      <c r="AT290" s="224" t="s">
        <v>120</v>
      </c>
      <c r="AU290" s="224" t="s">
        <v>83</v>
      </c>
      <c r="AY290" s="14" t="s">
        <v>117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4" t="s">
        <v>81</v>
      </c>
      <c r="BK290" s="225">
        <f>ROUND(I290*H290,2)</f>
        <v>0</v>
      </c>
      <c r="BL290" s="14" t="s">
        <v>136</v>
      </c>
      <c r="BM290" s="224" t="s">
        <v>723</v>
      </c>
    </row>
    <row r="291" s="12" customFormat="1" ht="22.8" customHeight="1">
      <c r="A291" s="12"/>
      <c r="B291" s="196"/>
      <c r="C291" s="197"/>
      <c r="D291" s="198" t="s">
        <v>72</v>
      </c>
      <c r="E291" s="210" t="s">
        <v>724</v>
      </c>
      <c r="F291" s="210" t="s">
        <v>725</v>
      </c>
      <c r="G291" s="197"/>
      <c r="H291" s="197"/>
      <c r="I291" s="200"/>
      <c r="J291" s="211">
        <f>BK291</f>
        <v>0</v>
      </c>
      <c r="K291" s="197"/>
      <c r="L291" s="202"/>
      <c r="M291" s="203"/>
      <c r="N291" s="204"/>
      <c r="O291" s="204"/>
      <c r="P291" s="205">
        <f>SUM(P292:P294)</f>
        <v>0</v>
      </c>
      <c r="Q291" s="204"/>
      <c r="R291" s="205">
        <f>SUM(R292:R294)</f>
        <v>0</v>
      </c>
      <c r="S291" s="204"/>
      <c r="T291" s="206">
        <f>SUM(T292:T294)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7" t="s">
        <v>136</v>
      </c>
      <c r="AT291" s="208" t="s">
        <v>72</v>
      </c>
      <c r="AU291" s="208" t="s">
        <v>81</v>
      </c>
      <c r="AY291" s="207" t="s">
        <v>117</v>
      </c>
      <c r="BK291" s="209">
        <f>SUM(BK292:BK294)</f>
        <v>0</v>
      </c>
    </row>
    <row r="292" s="2" customFormat="1" ht="16.5" customHeight="1">
      <c r="A292" s="35"/>
      <c r="B292" s="36"/>
      <c r="C292" s="212" t="s">
        <v>726</v>
      </c>
      <c r="D292" s="212" t="s">
        <v>120</v>
      </c>
      <c r="E292" s="213" t="s">
        <v>727</v>
      </c>
      <c r="F292" s="214" t="s">
        <v>728</v>
      </c>
      <c r="G292" s="215" t="s">
        <v>488</v>
      </c>
      <c r="H292" s="216">
        <v>1</v>
      </c>
      <c r="I292" s="217"/>
      <c r="J292" s="218">
        <f>ROUND(I292*H292,2)</f>
        <v>0</v>
      </c>
      <c r="K292" s="219"/>
      <c r="L292" s="41"/>
      <c r="M292" s="220" t="s">
        <v>1</v>
      </c>
      <c r="N292" s="221" t="s">
        <v>38</v>
      </c>
      <c r="O292" s="88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24" t="s">
        <v>124</v>
      </c>
      <c r="AT292" s="224" t="s">
        <v>120</v>
      </c>
      <c r="AU292" s="224" t="s">
        <v>83</v>
      </c>
      <c r="AY292" s="14" t="s">
        <v>117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4" t="s">
        <v>81</v>
      </c>
      <c r="BK292" s="225">
        <f>ROUND(I292*H292,2)</f>
        <v>0</v>
      </c>
      <c r="BL292" s="14" t="s">
        <v>124</v>
      </c>
      <c r="BM292" s="224" t="s">
        <v>729</v>
      </c>
    </row>
    <row r="293" s="2" customFormat="1" ht="16.5" customHeight="1">
      <c r="A293" s="35"/>
      <c r="B293" s="36"/>
      <c r="C293" s="212" t="s">
        <v>730</v>
      </c>
      <c r="D293" s="212" t="s">
        <v>120</v>
      </c>
      <c r="E293" s="213" t="s">
        <v>731</v>
      </c>
      <c r="F293" s="214" t="s">
        <v>732</v>
      </c>
      <c r="G293" s="215" t="s">
        <v>518</v>
      </c>
      <c r="H293" s="216">
        <v>1</v>
      </c>
      <c r="I293" s="217"/>
      <c r="J293" s="218">
        <f>ROUND(I293*H293,2)</f>
        <v>0</v>
      </c>
      <c r="K293" s="219"/>
      <c r="L293" s="41"/>
      <c r="M293" s="220" t="s">
        <v>1</v>
      </c>
      <c r="N293" s="221" t="s">
        <v>38</v>
      </c>
      <c r="O293" s="88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24" t="s">
        <v>124</v>
      </c>
      <c r="AT293" s="224" t="s">
        <v>120</v>
      </c>
      <c r="AU293" s="224" t="s">
        <v>83</v>
      </c>
      <c r="AY293" s="14" t="s">
        <v>117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4" t="s">
        <v>81</v>
      </c>
      <c r="BK293" s="225">
        <f>ROUND(I293*H293,2)</f>
        <v>0</v>
      </c>
      <c r="BL293" s="14" t="s">
        <v>124</v>
      </c>
      <c r="BM293" s="224" t="s">
        <v>733</v>
      </c>
    </row>
    <row r="294" s="2" customFormat="1" ht="24.15" customHeight="1">
      <c r="A294" s="35"/>
      <c r="B294" s="36"/>
      <c r="C294" s="212" t="s">
        <v>734</v>
      </c>
      <c r="D294" s="212" t="s">
        <v>120</v>
      </c>
      <c r="E294" s="213" t="s">
        <v>735</v>
      </c>
      <c r="F294" s="214" t="s">
        <v>736</v>
      </c>
      <c r="G294" s="215" t="s">
        <v>518</v>
      </c>
      <c r="H294" s="216">
        <v>1</v>
      </c>
      <c r="I294" s="217"/>
      <c r="J294" s="218">
        <f>ROUND(I294*H294,2)</f>
        <v>0</v>
      </c>
      <c r="K294" s="219"/>
      <c r="L294" s="41"/>
      <c r="M294" s="237" t="s">
        <v>1</v>
      </c>
      <c r="N294" s="238" t="s">
        <v>38</v>
      </c>
      <c r="O294" s="239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24" t="s">
        <v>124</v>
      </c>
      <c r="AT294" s="224" t="s">
        <v>120</v>
      </c>
      <c r="AU294" s="224" t="s">
        <v>83</v>
      </c>
      <c r="AY294" s="14" t="s">
        <v>117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4" t="s">
        <v>81</v>
      </c>
      <c r="BK294" s="225">
        <f>ROUND(I294*H294,2)</f>
        <v>0</v>
      </c>
      <c r="BL294" s="14" t="s">
        <v>124</v>
      </c>
      <c r="BM294" s="224" t="s">
        <v>737</v>
      </c>
    </row>
    <row r="295" s="2" customFormat="1" ht="6.96" customHeight="1">
      <c r="A295" s="35"/>
      <c r="B295" s="63"/>
      <c r="C295" s="64"/>
      <c r="D295" s="64"/>
      <c r="E295" s="64"/>
      <c r="F295" s="64"/>
      <c r="G295" s="64"/>
      <c r="H295" s="64"/>
      <c r="I295" s="64"/>
      <c r="J295" s="64"/>
      <c r="K295" s="64"/>
      <c r="L295" s="41"/>
      <c r="M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</row>
  </sheetData>
  <sheetProtection sheet="1" autoFilter="0" formatColumns="0" formatRows="0" objects="1" scenarios="1" spinCount="100000" saltValue="pWzPxNWuoCd86H3lvJGPJ3cXPUXhB0gGSSTOT4vyQ9dnjJXx9y8XY7ISBzEFg+iiQdR4m7F2ESpKmp52qvD6ig==" hashValue="5Mfj/6lMnlWUBs5lKnZ7A2cZfRW61zOKlSGFf2meohP8glJpEjW4p5OaHHxMkiDEWDTcMenajuyKM1kwf7EKsQ==" algorithmName="SHA-512" password="CC35"/>
  <autoFilter ref="C125:K29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2025-01-30T12:02:19Z</dcterms:created>
  <dcterms:modified xsi:type="dcterms:W3CDTF">2025-01-30T12:02:21Z</dcterms:modified>
</cp:coreProperties>
</file>