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af.se\remote_work\1-prj\CZ\2021_0039_Soc_Pece 663248\04_Inzenyring\04_Majetkopravni_vyporadani\00_Zaborovy_elaborat\"/>
    </mc:Choice>
  </mc:AlternateContent>
  <xr:revisionPtr revIDLastSave="0" documentId="13_ncr:1_{0A1555A8-56AB-437E-A77D-0C0209F89B8C}" xr6:coauthVersionLast="45" xr6:coauthVersionMax="45" xr10:uidLastSave="{00000000-0000-0000-0000-000000000000}"/>
  <bookViews>
    <workbookView xWindow="8220" yWindow="2535" windowWidth="18900" windowHeight="11085" activeTab="1" xr2:uid="{00000000-000D-0000-FFFF-FFFF00000000}"/>
  </bookViews>
  <sheets>
    <sheet name="SO101-Soc. pece x Krusnohorska" sheetId="12" r:id="rId1"/>
    <sheet name="SO102 - prechod MHD Soc. pece" sheetId="11" r:id="rId2"/>
    <sheet name="SO103 - Soc. pece x Mezni" sheetId="10" r:id="rId3"/>
    <sheet name="SO104 - vstup do nemocnice" sheetId="9" r:id="rId4"/>
    <sheet name="SO105 - prechod MHD Bukov" sheetId="8" r:id="rId5"/>
  </sheets>
  <definedNames>
    <definedName name="_xlnm._FilterDatabase" localSheetId="0" hidden="1">'SO101-Soc. pece x Krusnohorska'!$A$1:$Q$17</definedName>
    <definedName name="_xlnm._FilterDatabase" localSheetId="1" hidden="1">'SO102 - prechod MHD Soc. pece'!$A$3:$V$13</definedName>
    <definedName name="_xlnm._FilterDatabase" localSheetId="2" hidden="1">'SO103 - Soc. pece x Mezni'!$A$1:$Q$15</definedName>
    <definedName name="_xlnm._FilterDatabase" localSheetId="3" hidden="1">'SO104 - vstup do nemocnice'!$A$1:$Q$30</definedName>
    <definedName name="_xlnm._FilterDatabase" localSheetId="4" hidden="1">'SO105 - prechod MHD Bukov'!$A$1:$Q$14</definedName>
    <definedName name="_xlnm.Print_Area" localSheetId="0">'SO101-Soc. pece x Krusnohorska'!$A$1:$Q$13</definedName>
    <definedName name="_xlnm.Print_Area" localSheetId="1">'SO102 - prechod MHD Soc. pece'!$A$1:$Q$13</definedName>
    <definedName name="_xlnm.Print_Area" localSheetId="2">'SO103 - Soc. pece x Mezni'!$A$1:$Q$14</definedName>
    <definedName name="_xlnm.Print_Area" localSheetId="3">'SO104 - vstup do nemocnice'!$A$1:$Q$14</definedName>
    <definedName name="_xlnm.Print_Area" localSheetId="4">'SO105 - prechod MHD Bukov'!$A$1:$Q$21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8" l="1"/>
  <c r="M11" i="8"/>
  <c r="M8" i="8"/>
  <c r="M14" i="8"/>
  <c r="M6" i="9"/>
  <c r="M8" i="9"/>
  <c r="M7" i="9"/>
  <c r="M12" i="9"/>
  <c r="M17" i="9"/>
  <c r="M20" i="9"/>
  <c r="M21" i="9"/>
  <c r="M11" i="10"/>
  <c r="M7" i="10"/>
  <c r="M7" i="11"/>
  <c r="M11" i="12"/>
  <c r="N8" i="9" l="1"/>
  <c r="N17" i="9"/>
  <c r="N20" i="9"/>
  <c r="N21" i="9"/>
  <c r="N7" i="10"/>
  <c r="N13" i="12"/>
</calcChain>
</file>

<file path=xl/sharedStrings.xml><?xml version="1.0" encoding="utf-8"?>
<sst xmlns="http://schemas.openxmlformats.org/spreadsheetml/2006/main" count="502" uniqueCount="108">
  <si>
    <t>ZÁBOROVÝ ELABORÁT</t>
  </si>
  <si>
    <t>Seznam pozemků dotčených stavbou</t>
  </si>
  <si>
    <t>č.parc.</t>
  </si>
  <si>
    <t xml:space="preserve">celk.vým. </t>
  </si>
  <si>
    <t xml:space="preserve">LV </t>
  </si>
  <si>
    <t>pozemek</t>
  </si>
  <si>
    <t>LV</t>
  </si>
  <si>
    <t>kód</t>
  </si>
  <si>
    <t>výměra</t>
  </si>
  <si>
    <t>podíl</t>
  </si>
  <si>
    <t xml:space="preserve">                 zábor</t>
  </si>
  <si>
    <t>Poznámka</t>
  </si>
  <si>
    <t xml:space="preserve">dle </t>
  </si>
  <si>
    <t>v m2 dle</t>
  </si>
  <si>
    <t>dle</t>
  </si>
  <si>
    <t>druh</t>
  </si>
  <si>
    <t>BPEJ</t>
  </si>
  <si>
    <t>trvalý</t>
  </si>
  <si>
    <t xml:space="preserve"> dočasný </t>
  </si>
  <si>
    <t>KN</t>
  </si>
  <si>
    <t>PK</t>
  </si>
  <si>
    <t>v m2</t>
  </si>
  <si>
    <t>m2</t>
  </si>
  <si>
    <t>využití</t>
  </si>
  <si>
    <t xml:space="preserve">Stavba: </t>
  </si>
  <si>
    <t>ZPF</t>
  </si>
  <si>
    <t>PUPFL</t>
  </si>
  <si>
    <t xml:space="preserve">správce/vlastník </t>
  </si>
  <si>
    <t>kontakt:</t>
  </si>
  <si>
    <t>výpočet TZ</t>
  </si>
  <si>
    <t>výpočet DZ</t>
  </si>
  <si>
    <t xml:space="preserve">způsob </t>
  </si>
  <si>
    <t>jiná plocha</t>
  </si>
  <si>
    <t>katastrální území:  Ústí nad Labem 774871</t>
  </si>
  <si>
    <t>zeleň</t>
  </si>
  <si>
    <t>ostatní plocha</t>
  </si>
  <si>
    <t>Statutární město Ústí nad Labem, Velká Hradební 2336/8, Ústí nad Labem-centrum, 40001 Ústí nad Labem</t>
  </si>
  <si>
    <t>ostatní komunikace</t>
  </si>
  <si>
    <t>silnice</t>
  </si>
  <si>
    <t>4763/2</t>
  </si>
  <si>
    <t>zastavěná plocha a nádvoří</t>
  </si>
  <si>
    <t>Krajská zdravotní, a.s.</t>
  </si>
  <si>
    <t>4815/1</t>
  </si>
  <si>
    <t>4815/4</t>
  </si>
  <si>
    <t>Ředitelství silnic a dálnic ČR</t>
  </si>
  <si>
    <t>1358/9</t>
  </si>
  <si>
    <t>1358/4</t>
  </si>
  <si>
    <t>1296/59</t>
  </si>
  <si>
    <t>1269/2</t>
  </si>
  <si>
    <t>1300/2</t>
  </si>
  <si>
    <t>1300/14</t>
  </si>
  <si>
    <t>1358/5</t>
  </si>
  <si>
    <t>1296/84</t>
  </si>
  <si>
    <t>1296/83</t>
  </si>
  <si>
    <t>1296/82</t>
  </si>
  <si>
    <t>1296/75</t>
  </si>
  <si>
    <t>1296/72</t>
  </si>
  <si>
    <t>1296/73</t>
  </si>
  <si>
    <t>1296/67</t>
  </si>
  <si>
    <t>1296/65</t>
  </si>
  <si>
    <t>1296/66</t>
  </si>
  <si>
    <t>1296/158</t>
  </si>
  <si>
    <t>1296/69</t>
  </si>
  <si>
    <t>1296/68</t>
  </si>
  <si>
    <t>1358/1</t>
  </si>
  <si>
    <t>1309/131</t>
  </si>
  <si>
    <t>1309/126</t>
  </si>
  <si>
    <t>1358/3</t>
  </si>
  <si>
    <t>1309/125</t>
  </si>
  <si>
    <t>1309/1</t>
  </si>
  <si>
    <t>trvalý travní porost</t>
  </si>
  <si>
    <t>1309/137</t>
  </si>
  <si>
    <t>1309/136</t>
  </si>
  <si>
    <t>1296/15</t>
  </si>
  <si>
    <t>AXEL HOLDING S.R.L.</t>
  </si>
  <si>
    <t>1297/13</t>
  </si>
  <si>
    <t>1296/108</t>
  </si>
  <si>
    <t>1296/23</t>
  </si>
  <si>
    <t>1309/86</t>
  </si>
  <si>
    <t>1358/7</t>
  </si>
  <si>
    <t>1358/6</t>
  </si>
  <si>
    <t>1530/31</t>
  </si>
  <si>
    <t>1530/30</t>
  </si>
  <si>
    <t>4949/4</t>
  </si>
  <si>
    <t>4949/2</t>
  </si>
  <si>
    <t>Projekt USC, s.r.o.</t>
  </si>
  <si>
    <t>4940/11</t>
  </si>
  <si>
    <t>AC Plzeň s.r.o.</t>
  </si>
  <si>
    <t>4940/12</t>
  </si>
  <si>
    <t>4948/9</t>
  </si>
  <si>
    <t>4948/11</t>
  </si>
  <si>
    <t>4949/547</t>
  </si>
  <si>
    <t>4949/546</t>
  </si>
  <si>
    <t>4949/986</t>
  </si>
  <si>
    <t>4949/988</t>
  </si>
  <si>
    <t>4949/987</t>
  </si>
  <si>
    <t>4923/17</t>
  </si>
  <si>
    <t>Krajská majetková, příspěvková organizace</t>
  </si>
  <si>
    <t>4923/16</t>
  </si>
  <si>
    <t>4923/22</t>
  </si>
  <si>
    <t>4923/18</t>
  </si>
  <si>
    <t>4923/19</t>
  </si>
  <si>
    <t>1296/39</t>
  </si>
  <si>
    <t>4899/11</t>
  </si>
  <si>
    <t>4949/545</t>
  </si>
  <si>
    <t>4899/25</t>
  </si>
  <si>
    <t>4899/26</t>
  </si>
  <si>
    <t>1530/2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</si>
</sst>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&quot; &quot;???/???"/>
  </numFmts>
  <fonts count="4" x14ac:knownFonts="1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rgb="FF000000"/>
      <name val="Segoe U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8">
    <xf numFmtId="0" fontId="0" fillId="0" borderId="0" xfId="0"/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0" fillId="0" borderId="0" xfId="0" applyNumberFormat="1" applyFont="1" applyFill="1" applyAlignment="1">
      <alignment horizontal="center"/>
    </xf>
    <xf numFmtId="0" fontId="0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164" fontId="0" fillId="0" borderId="9" xfId="0" applyNumberFormat="1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left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3" fontId="0" fillId="0" borderId="13" xfId="0" applyNumberFormat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164" fontId="0" fillId="0" borderId="15" xfId="0" applyNumberFormat="1" applyFont="1" applyFill="1" applyBorder="1" applyAlignment="1">
      <alignment horizontal="center" vertical="center" wrapText="1"/>
    </xf>
    <xf numFmtId="1" fontId="0" fillId="0" borderId="15" xfId="0" applyNumberFormat="1" applyFont="1" applyFill="1" applyBorder="1" applyAlignment="1">
      <alignment horizontal="center" vertical="center"/>
    </xf>
    <xf numFmtId="1" fontId="0" fillId="0" borderId="16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 wrapText="1"/>
    </xf>
    <xf numFmtId="164" fontId="0" fillId="0" borderId="16" xfId="0" applyNumberFormat="1" applyFont="1" applyFill="1" applyBorder="1" applyAlignment="1">
      <alignment horizontal="center" vertical="center"/>
    </xf>
    <xf numFmtId="1" fontId="0" fillId="0" borderId="17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/>
    </xf>
    <xf numFmtId="1" fontId="0" fillId="0" borderId="22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3" fontId="0" fillId="0" borderId="23" xfId="0" applyNumberFormat="1" applyFont="1" applyFill="1" applyBorder="1" applyAlignment="1">
      <alignment horizontal="center" vertical="center" wrapText="1"/>
    </xf>
    <xf numFmtId="164" fontId="0" fillId="0" borderId="22" xfId="0" applyNumberFormat="1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/>
    </xf>
    <xf numFmtId="164" fontId="0" fillId="0" borderId="17" xfId="0" applyNumberFormat="1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 vertic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0" fillId="0" borderId="37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wrapText="1"/>
    </xf>
    <xf numFmtId="164" fontId="0" fillId="0" borderId="2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0" fontId="1" fillId="0" borderId="4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/>
    </xf>
    <xf numFmtId="0" fontId="1" fillId="0" borderId="42" xfId="0" applyFont="1" applyFill="1" applyBorder="1" applyAlignment="1">
      <alignment horizontal="center"/>
    </xf>
    <xf numFmtId="0" fontId="3" fillId="0" borderId="4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center" vertical="center" wrapText="1"/>
    </xf>
    <xf numFmtId="0" fontId="0" fillId="0" borderId="45" xfId="0" applyFont="1" applyFill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30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47" xfId="0" applyFont="1" applyFill="1" applyBorder="1" applyAlignment="1">
      <alignment horizontal="center"/>
    </xf>
    <xf numFmtId="0" fontId="0" fillId="0" borderId="48" xfId="0" applyFont="1" applyFill="1" applyBorder="1" applyAlignment="1">
      <alignment horizontal="center"/>
    </xf>
    <xf numFmtId="0" fontId="0" fillId="0" borderId="49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53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/>
    </xf>
    <xf numFmtId="0" fontId="0" fillId="0" borderId="50" xfId="0" applyFont="1" applyFill="1" applyBorder="1" applyAlignment="1">
      <alignment horizontal="center" wrapText="1"/>
    </xf>
    <xf numFmtId="0" fontId="0" fillId="0" borderId="51" xfId="0" applyFont="1" applyFill="1" applyBorder="1" applyAlignment="1">
      <alignment horizontal="center" wrapText="1"/>
    </xf>
    <xf numFmtId="0" fontId="0" fillId="0" borderId="52" xfId="0" applyFont="1" applyFill="1" applyBorder="1" applyAlignment="1">
      <alignment horizontal="center" wrapText="1"/>
    </xf>
    <xf numFmtId="0" fontId="0" fillId="0" borderId="54" xfId="0" applyFont="1" applyFill="1" applyBorder="1" applyAlignment="1">
      <alignment horizontal="center"/>
    </xf>
    <xf numFmtId="0" fontId="0" fillId="0" borderId="55" xfId="0" applyFont="1" applyFill="1" applyBorder="1" applyAlignment="1">
      <alignment horizontal="center"/>
    </xf>
    <xf numFmtId="0" fontId="0" fillId="0" borderId="56" xfId="0" applyFont="1" applyFill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164" fontId="0" fillId="0" borderId="53" xfId="0" applyNumberFormat="1" applyFont="1" applyBorder="1" applyAlignment="1">
      <alignment horizontal="center"/>
    </xf>
    <xf numFmtId="164" fontId="0" fillId="0" borderId="32" xfId="0" applyNumberFormat="1" applyFont="1" applyBorder="1" applyAlignment="1">
      <alignment horizontal="center"/>
    </xf>
    <xf numFmtId="164" fontId="0" fillId="0" borderId="33" xfId="0" applyNumberFormat="1" applyFont="1" applyBorder="1" applyAlignment="1">
      <alignment horizontal="center"/>
    </xf>
    <xf numFmtId="2" fontId="0" fillId="0" borderId="53" xfId="0" applyNumberFormat="1" applyFont="1" applyBorder="1" applyAlignment="1">
      <alignment horizontal="center"/>
    </xf>
    <xf numFmtId="2" fontId="0" fillId="0" borderId="32" xfId="0" applyNumberFormat="1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2" fontId="0" fillId="0" borderId="33" xfId="0" applyNumberFormat="1" applyFont="1" applyBorder="1" applyAlignment="1">
      <alignment horizontal="center"/>
    </xf>
    <xf numFmtId="0" fontId="0" fillId="0" borderId="53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57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0" fillId="0" borderId="58" xfId="0" applyFont="1" applyFill="1" applyBorder="1" applyAlignment="1">
      <alignment horizontal="center"/>
    </xf>
    <xf numFmtId="0" fontId="0" fillId="0" borderId="59" xfId="0" applyFont="1" applyFill="1" applyBorder="1" applyAlignment="1">
      <alignment horizontal="center" wrapText="1"/>
    </xf>
    <xf numFmtId="0" fontId="0" fillId="0" borderId="23" xfId="0" applyFont="1" applyFill="1" applyBorder="1" applyAlignment="1">
      <alignment horizontal="center"/>
    </xf>
    <xf numFmtId="0" fontId="0" fillId="0" borderId="60" xfId="0" applyFont="1" applyFill="1" applyBorder="1" applyAlignment="1">
      <alignment horizontal="center"/>
    </xf>
    <xf numFmtId="0" fontId="0" fillId="0" borderId="22" xfId="0" applyFont="1" applyBorder="1" applyAlignment="1">
      <alignment horizontal="center"/>
    </xf>
    <xf numFmtId="164" fontId="0" fillId="0" borderId="58" xfId="0" applyNumberFormat="1" applyFont="1" applyBorder="1" applyAlignment="1">
      <alignment horizontal="center"/>
    </xf>
    <xf numFmtId="2" fontId="0" fillId="0" borderId="22" xfId="0" applyNumberFormat="1" applyFont="1" applyBorder="1" applyAlignment="1">
      <alignment horizontal="center"/>
    </xf>
    <xf numFmtId="2" fontId="0" fillId="0" borderId="58" xfId="0" applyNumberFormat="1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0" fillId="0" borderId="16" xfId="0" applyFont="1" applyBorder="1" applyAlignment="1">
      <alignment horizontal="center" wrapText="1"/>
    </xf>
    <xf numFmtId="0" fontId="0" fillId="0" borderId="3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 vertical="center"/>
    </xf>
    <xf numFmtId="0" fontId="1" fillId="0" borderId="61" xfId="0" applyFont="1" applyFill="1" applyBorder="1" applyAlignment="1">
      <alignment horizontal="center"/>
    </xf>
    <xf numFmtId="0" fontId="1" fillId="0" borderId="43" xfId="0" applyFont="1" applyFill="1" applyBorder="1" applyAlignment="1">
      <alignment horizontal="center"/>
    </xf>
    <xf numFmtId="0" fontId="1" fillId="0" borderId="62" xfId="0" applyFont="1" applyFill="1" applyBorder="1" applyAlignment="1">
      <alignment horizontal="center"/>
    </xf>
    <xf numFmtId="0" fontId="1" fillId="0" borderId="62" xfId="0" applyFont="1" applyFill="1" applyBorder="1" applyAlignment="1">
      <alignment horizontal="center" wrapText="1"/>
    </xf>
    <xf numFmtId="0" fontId="1" fillId="0" borderId="63" xfId="0" applyNumberFormat="1" applyFont="1" applyFill="1" applyBorder="1" applyAlignment="1">
      <alignment horizontal="center"/>
    </xf>
    <xf numFmtId="164" fontId="1" fillId="0" borderId="62" xfId="0" applyNumberFormat="1" applyFont="1" applyFill="1" applyBorder="1" applyAlignment="1">
      <alignment horizontal="center"/>
    </xf>
    <xf numFmtId="0" fontId="1" fillId="0" borderId="64" xfId="0" applyFont="1" applyFill="1" applyBorder="1" applyAlignment="1">
      <alignment horizontal="center"/>
    </xf>
    <xf numFmtId="0" fontId="1" fillId="0" borderId="65" xfId="0" applyFont="1" applyFill="1" applyBorder="1" applyAlignment="1">
      <alignment horizontal="center"/>
    </xf>
    <xf numFmtId="0" fontId="1" fillId="0" borderId="45" xfId="0" applyFont="1" applyFill="1" applyBorder="1" applyAlignment="1">
      <alignment horizontal="center"/>
    </xf>
    <xf numFmtId="0" fontId="1" fillId="0" borderId="66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center"/>
    </xf>
    <xf numFmtId="0" fontId="0" fillId="0" borderId="43" xfId="0" applyFont="1" applyFill="1" applyBorder="1" applyAlignment="1">
      <alignment horizontal="center" wrapText="1"/>
    </xf>
    <xf numFmtId="0" fontId="0" fillId="0" borderId="67" xfId="0" applyFont="1" applyBorder="1" applyAlignment="1">
      <alignment horizontal="center"/>
    </xf>
    <xf numFmtId="164" fontId="0" fillId="0" borderId="67" xfId="0" applyNumberFormat="1" applyFont="1" applyBorder="1" applyAlignment="1">
      <alignment horizontal="center"/>
    </xf>
    <xf numFmtId="0" fontId="0" fillId="0" borderId="67" xfId="0" applyFont="1" applyFill="1" applyBorder="1" applyAlignment="1">
      <alignment horizontal="center" wrapText="1"/>
    </xf>
    <xf numFmtId="0" fontId="0" fillId="0" borderId="67" xfId="0" applyFont="1" applyFill="1" applyBorder="1" applyAlignment="1">
      <alignment horizontal="center"/>
    </xf>
    <xf numFmtId="0" fontId="0" fillId="0" borderId="46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 wrapText="1"/>
    </xf>
    <xf numFmtId="0" fontId="0" fillId="0" borderId="22" xfId="0" applyFont="1" applyFill="1" applyBorder="1" applyAlignment="1">
      <alignment horizontal="center" wrapText="1"/>
    </xf>
    <xf numFmtId="0" fontId="0" fillId="0" borderId="46" xfId="0" applyFill="1" applyBorder="1" applyAlignment="1">
      <alignment horizontal="center" vertical="center" wrapText="1"/>
    </xf>
    <xf numFmtId="0" fontId="0" fillId="0" borderId="46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164" fontId="0" fillId="0" borderId="15" xfId="0" applyNumberFormat="1" applyFont="1" applyBorder="1" applyAlignment="1">
      <alignment horizontal="center"/>
    </xf>
    <xf numFmtId="1" fontId="0" fillId="0" borderId="46" xfId="0" applyNumberFormat="1" applyFont="1" applyFill="1" applyBorder="1" applyAlignment="1">
      <alignment horizontal="center" vertical="center"/>
    </xf>
    <xf numFmtId="0" fontId="0" fillId="0" borderId="36" xfId="0" applyFont="1" applyBorder="1" applyAlignment="1">
      <alignment horizontal="center"/>
    </xf>
    <xf numFmtId="0" fontId="0" fillId="0" borderId="18" xfId="0" applyFont="1" applyBorder="1" applyAlignment="1">
      <alignment horizontal="center" wrapText="1"/>
    </xf>
    <xf numFmtId="0" fontId="0" fillId="0" borderId="67" xfId="0" applyFont="1" applyBorder="1" applyAlignment="1">
      <alignment horizontal="center" wrapText="1"/>
    </xf>
    <xf numFmtId="164" fontId="0" fillId="0" borderId="17" xfId="0" applyNumberFormat="1" applyFont="1" applyFill="1" applyBorder="1" applyAlignment="1">
      <alignment horizontal="center"/>
    </xf>
    <xf numFmtId="2" fontId="0" fillId="0" borderId="18" xfId="0" applyNumberFormat="1" applyFont="1" applyBorder="1" applyAlignment="1">
      <alignment horizontal="center"/>
    </xf>
    <xf numFmtId="164" fontId="0" fillId="0" borderId="18" xfId="0" applyNumberFormat="1" applyFont="1" applyBorder="1" applyAlignment="1">
      <alignment horizontal="center"/>
    </xf>
    <xf numFmtId="0" fontId="0" fillId="0" borderId="18" xfId="0" applyFont="1" applyFill="1" applyBorder="1" applyAlignment="1">
      <alignment horizontal="center" wrapText="1"/>
    </xf>
    <xf numFmtId="0" fontId="0" fillId="0" borderId="18" xfId="0" applyFont="1" applyFill="1" applyBorder="1" applyAlignment="1">
      <alignment horizontal="center"/>
    </xf>
    <xf numFmtId="0" fontId="0" fillId="2" borderId="48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0" fontId="0" fillId="2" borderId="48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/>
    </xf>
    <xf numFmtId="0" fontId="0" fillId="0" borderId="51" xfId="0" applyFont="1" applyFill="1" applyBorder="1" applyAlignment="1">
      <alignment horizontal="center" vertical="center" wrapText="1"/>
    </xf>
    <xf numFmtId="0" fontId="0" fillId="0" borderId="55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wrapText="1"/>
    </xf>
    <xf numFmtId="0" fontId="0" fillId="0" borderId="16" xfId="0" applyFont="1" applyFill="1" applyBorder="1" applyAlignment="1">
      <alignment horizontal="center" wrapText="1"/>
    </xf>
    <xf numFmtId="164" fontId="0" fillId="0" borderId="32" xfId="0" applyNumberFormat="1" applyFont="1" applyFill="1" applyBorder="1" applyAlignment="1">
      <alignment horizontal="center" vertical="center"/>
    </xf>
    <xf numFmtId="164" fontId="0" fillId="0" borderId="32" xfId="0" applyNumberFormat="1" applyFont="1" applyFill="1" applyBorder="1" applyAlignment="1">
      <alignment horizontal="center"/>
    </xf>
    <xf numFmtId="1" fontId="0" fillId="0" borderId="32" xfId="0" applyNumberFormat="1" applyFont="1" applyFill="1" applyBorder="1" applyAlignment="1">
      <alignment horizontal="center" vertical="center"/>
    </xf>
    <xf numFmtId="2" fontId="0" fillId="0" borderId="32" xfId="0" applyNumberFormat="1" applyFont="1" applyFill="1" applyBorder="1" applyAlignment="1">
      <alignment horizontal="center" vertical="center"/>
    </xf>
    <xf numFmtId="2" fontId="0" fillId="0" borderId="32" xfId="0" applyNumberFormat="1" applyFont="1" applyFill="1" applyBorder="1" applyAlignment="1">
      <alignment horizontal="center"/>
    </xf>
    <xf numFmtId="2" fontId="0" fillId="0" borderId="24" xfId="0" applyNumberFormat="1" applyFont="1" applyBorder="1" applyAlignment="1">
      <alignment horizontal="center"/>
    </xf>
    <xf numFmtId="1" fontId="0" fillId="0" borderId="28" xfId="0" applyNumberFormat="1" applyFont="1" applyFill="1" applyBorder="1" applyAlignment="1">
      <alignment horizontal="center" vertical="center"/>
    </xf>
    <xf numFmtId="2" fontId="0" fillId="0" borderId="28" xfId="0" applyNumberFormat="1" applyFont="1" applyFill="1" applyBorder="1" applyAlignment="1">
      <alignment horizontal="center" vertical="center"/>
    </xf>
    <xf numFmtId="2" fontId="0" fillId="0" borderId="28" xfId="0" applyNumberFormat="1" applyFont="1" applyFill="1" applyBorder="1" applyAlignment="1">
      <alignment horizontal="center"/>
    </xf>
    <xf numFmtId="2" fontId="0" fillId="0" borderId="28" xfId="0" applyNumberFormat="1" applyFont="1" applyBorder="1" applyAlignment="1">
      <alignment horizontal="center"/>
    </xf>
    <xf numFmtId="2" fontId="0" fillId="0" borderId="30" xfId="0" applyNumberFormat="1" applyFont="1" applyBorder="1" applyAlignment="1">
      <alignment horizontal="center"/>
    </xf>
    <xf numFmtId="2" fontId="0" fillId="0" borderId="46" xfId="0" applyNumberFormat="1" applyFont="1" applyFill="1" applyBorder="1" applyAlignment="1">
      <alignment horizontal="center" vertical="center"/>
    </xf>
    <xf numFmtId="2" fontId="0" fillId="0" borderId="44" xfId="0" applyNumberFormat="1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2" fontId="0" fillId="0" borderId="26" xfId="0" applyNumberFormat="1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2" fontId="0" fillId="0" borderId="44" xfId="0" applyNumberFormat="1" applyFont="1" applyFill="1" applyBorder="1" applyAlignment="1">
      <alignment horizontal="center" vertical="center"/>
    </xf>
    <xf numFmtId="2" fontId="0" fillId="0" borderId="24" xfId="0" applyNumberFormat="1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/>
    </xf>
    <xf numFmtId="2" fontId="0" fillId="0" borderId="18" xfId="0" applyNumberFormat="1" applyFont="1" applyFill="1" applyBorder="1" applyAlignment="1">
      <alignment horizontal="center" vertical="center"/>
    </xf>
    <xf numFmtId="1" fontId="0" fillId="0" borderId="44" xfId="0" applyNumberFormat="1" applyFont="1" applyFill="1" applyBorder="1" applyAlignment="1">
      <alignment horizontal="center" vertical="center"/>
    </xf>
    <xf numFmtId="2" fontId="0" fillId="0" borderId="67" xfId="0" applyNumberFormat="1" applyFont="1" applyFill="1" applyBorder="1" applyAlignment="1">
      <alignment horizontal="center" vertical="center"/>
    </xf>
    <xf numFmtId="1" fontId="0" fillId="0" borderId="24" xfId="0" applyNumberFormat="1" applyFont="1" applyFill="1" applyBorder="1" applyAlignment="1">
      <alignment horizontal="center" vertical="center"/>
    </xf>
    <xf numFmtId="1" fontId="0" fillId="0" borderId="26" xfId="0" applyNumberFormat="1" applyFont="1" applyFill="1" applyBorder="1" applyAlignment="1">
      <alignment horizontal="center" vertical="center"/>
    </xf>
    <xf numFmtId="1" fontId="0" fillId="0" borderId="3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8" xfId="0" applyFont="1" applyFill="1" applyBorder="1" applyAlignment="1">
      <alignment horizontal="center"/>
    </xf>
    <xf numFmtId="0" fontId="0" fillId="0" borderId="69" xfId="0" applyFont="1" applyFill="1" applyBorder="1" applyAlignment="1">
      <alignment horizontal="center"/>
    </xf>
    <xf numFmtId="0" fontId="0" fillId="0" borderId="70" xfId="0" applyFont="1" applyFill="1" applyBorder="1" applyAlignment="1">
      <alignment horizontal="center"/>
    </xf>
    <xf numFmtId="0" fontId="0" fillId="0" borderId="71" xfId="0" applyFont="1" applyFill="1" applyBorder="1" applyAlignment="1">
      <alignment horizontal="center" wrapText="1"/>
    </xf>
    <xf numFmtId="0" fontId="0" fillId="0" borderId="72" xfId="0" applyFont="1" applyFill="1" applyBorder="1" applyAlignment="1">
      <alignment horizontal="center"/>
    </xf>
    <xf numFmtId="0" fontId="0" fillId="0" borderId="73" xfId="0" applyFont="1" applyFill="1" applyBorder="1" applyAlignment="1">
      <alignment horizontal="center"/>
    </xf>
    <xf numFmtId="0" fontId="0" fillId="0" borderId="69" xfId="0" applyFont="1" applyBorder="1" applyAlignment="1">
      <alignment horizontal="center" wrapText="1"/>
    </xf>
    <xf numFmtId="164" fontId="0" fillId="0" borderId="70" xfId="0" applyNumberFormat="1" applyFont="1" applyBorder="1" applyAlignment="1">
      <alignment horizontal="center"/>
    </xf>
    <xf numFmtId="2" fontId="0" fillId="0" borderId="74" xfId="0" applyNumberFormat="1" applyFont="1" applyBorder="1" applyAlignment="1">
      <alignment horizontal="center"/>
    </xf>
    <xf numFmtId="0" fontId="0" fillId="0" borderId="70" xfId="0" applyFont="1" applyBorder="1" applyAlignment="1">
      <alignment horizontal="center"/>
    </xf>
    <xf numFmtId="0" fontId="0" fillId="0" borderId="69" xfId="0" applyFont="1" applyBorder="1" applyAlignment="1">
      <alignment horizontal="center"/>
    </xf>
    <xf numFmtId="0" fontId="0" fillId="0" borderId="69" xfId="0" applyFont="1" applyFill="1" applyBorder="1" applyAlignment="1">
      <alignment horizontal="center" vertical="center" wrapText="1"/>
    </xf>
    <xf numFmtId="0" fontId="0" fillId="0" borderId="51" xfId="0" applyFont="1" applyFill="1" applyBorder="1" applyAlignment="1">
      <alignment horizontal="center"/>
    </xf>
    <xf numFmtId="0" fontId="0" fillId="0" borderId="52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Font="1" applyFill="1" applyBorder="1" applyAlignment="1">
      <alignment horizontal="center" wrapText="1"/>
    </xf>
    <xf numFmtId="0" fontId="0" fillId="0" borderId="29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51" xfId="0" applyFont="1" applyBorder="1" applyAlignment="1">
      <alignment horizontal="center"/>
    </xf>
    <xf numFmtId="0" fontId="0" fillId="0" borderId="52" xfId="0" applyFont="1" applyBorder="1" applyAlignment="1">
      <alignment horizontal="center"/>
    </xf>
    <xf numFmtId="164" fontId="0" fillId="0" borderId="16" xfId="0" applyNumberFormat="1" applyFont="1" applyBorder="1" applyAlignment="1">
      <alignment horizontal="center"/>
    </xf>
    <xf numFmtId="164" fontId="0" fillId="0" borderId="17" xfId="0" applyNumberFormat="1" applyFont="1" applyBorder="1" applyAlignment="1">
      <alignment horizontal="center"/>
    </xf>
    <xf numFmtId="0" fontId="0" fillId="0" borderId="67" xfId="0" applyFont="1" applyFill="1" applyBorder="1" applyAlignment="1">
      <alignment horizontal="center" vertical="center" wrapText="1"/>
    </xf>
    <xf numFmtId="0" fontId="0" fillId="0" borderId="29" xfId="0" applyFont="1" applyBorder="1" applyAlignment="1">
      <alignment horizontal="center" wrapText="1"/>
    </xf>
    <xf numFmtId="0" fontId="0" fillId="0" borderId="31" xfId="0" applyFont="1" applyBorder="1" applyAlignment="1">
      <alignment horizontal="center" wrapText="1"/>
    </xf>
  </cellXfs>
  <cellStyles count="1">
    <cellStyle name="Normální" xfId="0" builtinId="0"/>
  </cellStyles>
  <dxfs count="54"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1"/>
  <sheetViews>
    <sheetView zoomScaleNormal="100" zoomScaleSheetLayoutView="85" workbookViewId="0">
      <pane xSplit="1" topLeftCell="B1" activePane="topRight" state="frozen"/>
      <selection pane="topRight" activeCell="E1" sqref="B1:E1"/>
    </sheetView>
  </sheetViews>
  <sheetFormatPr defaultRowHeight="12.75" x14ac:dyDescent="0.2"/>
  <cols>
    <col min="1" max="1" width="8.42578125" style="5" customWidth="1"/>
    <col min="2" max="2" width="9.140625" style="5"/>
    <col min="3" max="3" width="7" style="5" customWidth="1"/>
    <col min="4" max="4" width="17.85546875" style="5" customWidth="1"/>
    <col min="5" max="5" width="18.5703125" style="24" customWidth="1"/>
    <col min="6" max="6" width="6.5703125" style="5" hidden="1" customWidth="1"/>
    <col min="7" max="7" width="9.28515625" style="5" hidden="1" customWidth="1"/>
    <col min="8" max="8" width="6" style="5" hidden="1" customWidth="1"/>
    <col min="9" max="9" width="7" style="5" hidden="1" customWidth="1"/>
    <col min="10" max="10" width="8.140625" style="5" hidden="1" customWidth="1"/>
    <col min="11" max="11" width="70.42578125" style="4" customWidth="1"/>
    <col min="12" max="12" width="14.5703125" style="6" customWidth="1"/>
    <col min="13" max="14" width="10" style="4" customWidth="1"/>
    <col min="15" max="16" width="6.7109375" style="4" customWidth="1"/>
    <col min="17" max="17" width="29.85546875" style="33" customWidth="1"/>
    <col min="18" max="18" width="1.85546875" style="5" customWidth="1"/>
    <col min="19" max="22" width="14.85546875" style="4" customWidth="1"/>
    <col min="23" max="23" width="9.140625" style="80"/>
    <col min="24" max="16384" width="9.140625" style="4"/>
  </cols>
  <sheetData>
    <row r="1" spans="1:25" x14ac:dyDescent="0.2">
      <c r="A1" s="92" t="s">
        <v>24</v>
      </c>
      <c r="B1" s="93"/>
      <c r="C1" s="8"/>
      <c r="D1" s="8"/>
      <c r="E1" s="94"/>
      <c r="F1" s="3"/>
      <c r="G1" s="8"/>
      <c r="H1" s="8"/>
      <c r="I1" s="3"/>
      <c r="J1" s="3"/>
      <c r="K1" s="3"/>
      <c r="L1" s="95"/>
      <c r="M1" s="8" t="s">
        <v>0</v>
      </c>
      <c r="N1" s="96"/>
      <c r="O1" s="96"/>
      <c r="P1" s="96"/>
      <c r="Q1" s="85"/>
      <c r="W1" s="4"/>
    </row>
    <row r="2" spans="1:25" ht="13.5" thickBot="1" x14ac:dyDescent="0.25">
      <c r="A2" s="97" t="s">
        <v>1</v>
      </c>
      <c r="B2" s="1"/>
      <c r="C2" s="1"/>
      <c r="D2" s="1"/>
      <c r="E2" s="25"/>
      <c r="F2" s="1"/>
      <c r="G2" s="1"/>
      <c r="H2" s="1"/>
      <c r="I2" s="12"/>
      <c r="J2" s="12"/>
      <c r="K2" s="12" t="s">
        <v>33</v>
      </c>
      <c r="L2" s="98"/>
      <c r="M2" s="12"/>
      <c r="N2" s="1"/>
      <c r="O2" s="1"/>
      <c r="P2" s="1"/>
      <c r="Q2" s="99"/>
      <c r="W2" s="4"/>
    </row>
    <row r="3" spans="1:25" ht="13.5" customHeight="1" thickBot="1" x14ac:dyDescent="0.25">
      <c r="A3" s="100" t="s">
        <v>2</v>
      </c>
      <c r="B3" s="8" t="s">
        <v>3</v>
      </c>
      <c r="C3" s="9" t="s">
        <v>4</v>
      </c>
      <c r="D3" s="9" t="s">
        <v>31</v>
      </c>
      <c r="E3" s="31" t="s">
        <v>5</v>
      </c>
      <c r="F3" s="9" t="s">
        <v>2</v>
      </c>
      <c r="G3" s="8" t="s">
        <v>3</v>
      </c>
      <c r="H3" s="10" t="s">
        <v>6</v>
      </c>
      <c r="I3" s="9" t="s">
        <v>7</v>
      </c>
      <c r="J3" s="9" t="s">
        <v>8</v>
      </c>
      <c r="K3" s="9" t="s">
        <v>27</v>
      </c>
      <c r="L3" s="19" t="s">
        <v>9</v>
      </c>
      <c r="M3" s="11" t="s">
        <v>10</v>
      </c>
      <c r="N3" s="20"/>
      <c r="O3" s="2" t="s">
        <v>25</v>
      </c>
      <c r="P3" s="3" t="s">
        <v>26</v>
      </c>
      <c r="Q3" s="34" t="s">
        <v>11</v>
      </c>
      <c r="R3" s="12"/>
      <c r="S3" s="12"/>
      <c r="T3" s="12"/>
      <c r="W3" s="4"/>
    </row>
    <row r="4" spans="1:25" x14ac:dyDescent="0.2">
      <c r="A4" s="101" t="s">
        <v>12</v>
      </c>
      <c r="B4" s="12" t="s">
        <v>13</v>
      </c>
      <c r="C4" s="13" t="s">
        <v>14</v>
      </c>
      <c r="D4" s="13"/>
      <c r="E4" s="32" t="s">
        <v>15</v>
      </c>
      <c r="F4" s="13" t="s">
        <v>14</v>
      </c>
      <c r="G4" s="12" t="s">
        <v>13</v>
      </c>
      <c r="H4" s="14" t="s">
        <v>14</v>
      </c>
      <c r="I4" s="13" t="s">
        <v>16</v>
      </c>
      <c r="J4" s="13" t="s">
        <v>16</v>
      </c>
      <c r="K4" s="13"/>
      <c r="L4" s="21"/>
      <c r="M4" s="52" t="s">
        <v>17</v>
      </c>
      <c r="N4" s="54" t="s">
        <v>18</v>
      </c>
      <c r="O4" s="53"/>
      <c r="P4" s="12"/>
      <c r="Q4" s="35"/>
      <c r="R4" s="12"/>
      <c r="S4" s="15"/>
      <c r="T4" s="15"/>
    </row>
    <row r="5" spans="1:25" ht="23.25" customHeight="1" thickBot="1" x14ac:dyDescent="0.25">
      <c r="A5" s="101" t="s">
        <v>19</v>
      </c>
      <c r="B5" s="12" t="s">
        <v>19</v>
      </c>
      <c r="C5" s="13" t="s">
        <v>19</v>
      </c>
      <c r="D5" s="32" t="s">
        <v>23</v>
      </c>
      <c r="E5" s="32" t="s">
        <v>23</v>
      </c>
      <c r="F5" s="13" t="s">
        <v>20</v>
      </c>
      <c r="G5" s="12" t="s">
        <v>20</v>
      </c>
      <c r="H5" s="14" t="s">
        <v>20</v>
      </c>
      <c r="I5" s="13"/>
      <c r="J5" s="13" t="s">
        <v>21</v>
      </c>
      <c r="K5" s="13"/>
      <c r="L5" s="28"/>
      <c r="M5" s="77" t="s">
        <v>22</v>
      </c>
      <c r="N5" s="78" t="s">
        <v>22</v>
      </c>
      <c r="O5" s="53"/>
      <c r="P5" s="12"/>
      <c r="Q5" s="35"/>
      <c r="R5" s="12"/>
      <c r="S5" s="12" t="s">
        <v>29</v>
      </c>
      <c r="T5" s="12" t="s">
        <v>30</v>
      </c>
      <c r="U5" s="4" t="s">
        <v>28</v>
      </c>
    </row>
    <row r="6" spans="1:25" x14ac:dyDescent="0.2">
      <c r="A6" s="114" t="s">
        <v>81</v>
      </c>
      <c r="B6" s="117">
        <v>7858</v>
      </c>
      <c r="C6" s="120">
        <v>2587</v>
      </c>
      <c r="D6" s="117" t="s">
        <v>38</v>
      </c>
      <c r="E6" s="123" t="s">
        <v>35</v>
      </c>
      <c r="F6" s="111"/>
      <c r="G6" s="111"/>
      <c r="H6" s="111"/>
      <c r="I6" s="111"/>
      <c r="J6" s="126"/>
      <c r="K6" s="194" t="s">
        <v>44</v>
      </c>
      <c r="L6" s="132"/>
      <c r="M6" s="201">
        <v>66.631900000000002</v>
      </c>
      <c r="N6" s="135">
        <v>433.87450000000001</v>
      </c>
      <c r="O6" s="129"/>
      <c r="P6" s="139"/>
      <c r="Q6" s="40"/>
      <c r="S6" s="1"/>
      <c r="T6" s="1"/>
      <c r="U6" s="1"/>
      <c r="V6" s="1"/>
      <c r="W6" s="81"/>
      <c r="X6" s="1"/>
      <c r="Y6" s="1"/>
    </row>
    <row r="7" spans="1:25" ht="42" customHeight="1" x14ac:dyDescent="0.2">
      <c r="A7" s="188" t="s">
        <v>82</v>
      </c>
      <c r="B7" s="41">
        <v>3636</v>
      </c>
      <c r="C7" s="191">
        <v>1</v>
      </c>
      <c r="D7" s="41" t="s">
        <v>38</v>
      </c>
      <c r="E7" s="192" t="s">
        <v>35</v>
      </c>
      <c r="F7" s="29"/>
      <c r="G7" s="29"/>
      <c r="H7" s="29"/>
      <c r="I7" s="29"/>
      <c r="J7" s="193"/>
      <c r="K7" s="59" t="s">
        <v>36</v>
      </c>
      <c r="L7" s="76"/>
      <c r="M7" s="202"/>
      <c r="N7" s="198"/>
      <c r="O7" s="48"/>
      <c r="P7" s="198"/>
      <c r="Q7" s="42"/>
      <c r="R7" s="26"/>
      <c r="S7" s="1"/>
      <c r="T7"/>
      <c r="U7" s="1"/>
      <c r="V7" s="1"/>
      <c r="W7" s="81"/>
      <c r="X7" s="1"/>
      <c r="Y7" s="1"/>
    </row>
    <row r="8" spans="1:25" s="5" customFormat="1" ht="37.5" customHeight="1" x14ac:dyDescent="0.2">
      <c r="A8" s="189" t="s">
        <v>91</v>
      </c>
      <c r="B8" s="41">
        <v>1082</v>
      </c>
      <c r="C8" s="191">
        <v>1</v>
      </c>
      <c r="D8" s="41" t="s">
        <v>34</v>
      </c>
      <c r="E8" s="192" t="s">
        <v>35</v>
      </c>
      <c r="F8" s="29"/>
      <c r="G8" s="29"/>
      <c r="H8" s="29"/>
      <c r="I8" s="29"/>
      <c r="J8" s="193"/>
      <c r="K8" s="195" t="s">
        <v>36</v>
      </c>
      <c r="L8" s="196"/>
      <c r="M8" s="202"/>
      <c r="N8" s="198"/>
      <c r="O8" s="48"/>
      <c r="P8" s="198"/>
      <c r="Q8" s="42"/>
      <c r="R8" s="26"/>
      <c r="S8" s="1"/>
      <c r="T8" s="84"/>
      <c r="U8" s="1"/>
      <c r="V8" s="1"/>
      <c r="W8" s="81"/>
      <c r="X8" s="1"/>
      <c r="Y8" s="1"/>
    </row>
    <row r="9" spans="1:25" ht="55.5" customHeight="1" x14ac:dyDescent="0.2">
      <c r="A9" s="190" t="s">
        <v>92</v>
      </c>
      <c r="B9" s="41">
        <v>549</v>
      </c>
      <c r="C9" s="191">
        <v>1</v>
      </c>
      <c r="D9" s="41" t="s">
        <v>37</v>
      </c>
      <c r="E9" s="192" t="s">
        <v>35</v>
      </c>
      <c r="F9" s="29"/>
      <c r="G9" s="29"/>
      <c r="H9" s="29"/>
      <c r="I9" s="29"/>
      <c r="J9" s="193"/>
      <c r="K9" s="59" t="s">
        <v>36</v>
      </c>
      <c r="L9" s="196"/>
      <c r="M9" s="203"/>
      <c r="N9" s="198"/>
      <c r="O9" s="48"/>
      <c r="P9" s="198"/>
      <c r="Q9" s="42"/>
      <c r="R9" s="27"/>
      <c r="S9" s="1"/>
      <c r="T9"/>
      <c r="U9" s="1"/>
      <c r="V9" s="1"/>
      <c r="W9" s="81"/>
      <c r="X9" s="1"/>
      <c r="Y9" s="1"/>
    </row>
    <row r="10" spans="1:25" ht="32.25" customHeight="1" x14ac:dyDescent="0.2">
      <c r="A10" s="188" t="s">
        <v>93</v>
      </c>
      <c r="B10" s="41">
        <v>426</v>
      </c>
      <c r="C10" s="191">
        <v>1</v>
      </c>
      <c r="D10" s="41" t="s">
        <v>37</v>
      </c>
      <c r="E10" s="192" t="s">
        <v>35</v>
      </c>
      <c r="F10" s="29"/>
      <c r="G10" s="29"/>
      <c r="H10" s="29"/>
      <c r="I10" s="29"/>
      <c r="J10" s="193"/>
      <c r="K10" s="59" t="s">
        <v>36</v>
      </c>
      <c r="L10" s="196"/>
      <c r="M10" s="203"/>
      <c r="N10" s="198"/>
      <c r="O10" s="48"/>
      <c r="P10" s="198"/>
      <c r="Q10" s="42"/>
      <c r="R10" s="26"/>
      <c r="S10" s="1"/>
      <c r="T10"/>
      <c r="U10" s="1"/>
      <c r="V10" s="1"/>
      <c r="W10" s="81"/>
      <c r="X10" s="1"/>
      <c r="Y10" s="1"/>
    </row>
    <row r="11" spans="1:25" ht="52.5" customHeight="1" x14ac:dyDescent="0.2">
      <c r="A11" s="190" t="s">
        <v>94</v>
      </c>
      <c r="B11" s="41">
        <v>7071</v>
      </c>
      <c r="C11" s="191">
        <v>2587</v>
      </c>
      <c r="D11" s="41" t="s">
        <v>37</v>
      </c>
      <c r="E11" s="192" t="s">
        <v>35</v>
      </c>
      <c r="F11" s="29"/>
      <c r="G11" s="29"/>
      <c r="H11" s="29"/>
      <c r="I11" s="29"/>
      <c r="J11" s="193"/>
      <c r="K11" s="59" t="s">
        <v>44</v>
      </c>
      <c r="L11" s="196"/>
      <c r="M11" s="203">
        <f>13.375+53.2725</f>
        <v>66.647500000000008</v>
      </c>
      <c r="N11" s="199">
        <v>428.74119999999999</v>
      </c>
      <c r="O11" s="48"/>
      <c r="P11" s="198"/>
      <c r="Q11" s="42"/>
      <c r="R11" s="26"/>
      <c r="S11" s="1"/>
      <c r="T11"/>
      <c r="U11" s="1"/>
      <c r="V11" s="1"/>
      <c r="W11" s="81"/>
      <c r="X11" s="1"/>
      <c r="Y11" s="1"/>
    </row>
    <row r="12" spans="1:25" ht="32.25" customHeight="1" x14ac:dyDescent="0.2">
      <c r="A12" s="188" t="s">
        <v>95</v>
      </c>
      <c r="B12" s="41">
        <v>158</v>
      </c>
      <c r="C12" s="191">
        <v>1</v>
      </c>
      <c r="D12" s="41" t="s">
        <v>37</v>
      </c>
      <c r="E12" s="192" t="s">
        <v>35</v>
      </c>
      <c r="F12" s="29"/>
      <c r="G12" s="29"/>
      <c r="H12" s="29"/>
      <c r="I12" s="29"/>
      <c r="J12" s="193"/>
      <c r="K12" s="59" t="s">
        <v>36</v>
      </c>
      <c r="L12" s="196"/>
      <c r="M12" s="203"/>
      <c r="N12" s="198"/>
      <c r="O12" s="48"/>
      <c r="P12" s="198"/>
      <c r="Q12" s="42"/>
      <c r="R12" s="27"/>
      <c r="S12" s="1"/>
      <c r="T12"/>
      <c r="U12" s="1"/>
      <c r="V12" s="1"/>
      <c r="W12" s="81"/>
      <c r="X12" s="1"/>
      <c r="Y12" s="1"/>
    </row>
    <row r="13" spans="1:25" ht="32.25" customHeight="1" x14ac:dyDescent="0.2">
      <c r="A13" s="188" t="s">
        <v>96</v>
      </c>
      <c r="B13" s="41">
        <v>613</v>
      </c>
      <c r="C13" s="191">
        <v>14291</v>
      </c>
      <c r="D13" s="41" t="s">
        <v>34</v>
      </c>
      <c r="E13" s="192" t="s">
        <v>35</v>
      </c>
      <c r="F13" s="29"/>
      <c r="G13" s="29"/>
      <c r="H13" s="29"/>
      <c r="I13" s="29"/>
      <c r="J13" s="193"/>
      <c r="K13" s="59" t="s">
        <v>97</v>
      </c>
      <c r="L13" s="196"/>
      <c r="M13" s="203">
        <v>11.9316</v>
      </c>
      <c r="N13" s="199">
        <f>62.2311+22.4911</f>
        <v>84.722200000000001</v>
      </c>
      <c r="O13" s="48"/>
      <c r="P13" s="198"/>
      <c r="Q13" s="42"/>
      <c r="R13" s="27"/>
      <c r="S13" s="1"/>
      <c r="T13"/>
      <c r="U13" s="1"/>
      <c r="V13" s="1"/>
      <c r="W13" s="81"/>
      <c r="X13" s="1"/>
      <c r="Y13" s="1"/>
    </row>
    <row r="14" spans="1:25" s="5" customFormat="1" x14ac:dyDescent="0.2">
      <c r="A14" s="115" t="s">
        <v>98</v>
      </c>
      <c r="B14" s="118">
        <v>756</v>
      </c>
      <c r="C14" s="121">
        <v>14291</v>
      </c>
      <c r="D14" s="118" t="s">
        <v>37</v>
      </c>
      <c r="E14" s="124" t="s">
        <v>35</v>
      </c>
      <c r="F14" s="110"/>
      <c r="G14" s="110"/>
      <c r="H14" s="110"/>
      <c r="I14" s="110"/>
      <c r="J14" s="127"/>
      <c r="K14" s="59" t="s">
        <v>97</v>
      </c>
      <c r="L14" s="197"/>
      <c r="M14" s="204">
        <v>41.868600000000001</v>
      </c>
      <c r="N14" s="200">
        <v>53.2485</v>
      </c>
      <c r="O14" s="118"/>
      <c r="P14" s="121"/>
      <c r="Q14" s="42"/>
      <c r="S14" s="1"/>
      <c r="T14" s="1"/>
      <c r="U14" s="1"/>
      <c r="V14" s="1"/>
      <c r="W14" s="81"/>
      <c r="X14" s="1"/>
      <c r="Y14" s="1"/>
    </row>
    <row r="15" spans="1:25" x14ac:dyDescent="0.2">
      <c r="A15" s="115" t="s">
        <v>99</v>
      </c>
      <c r="B15" s="118">
        <v>1091</v>
      </c>
      <c r="C15" s="121">
        <v>14291</v>
      </c>
      <c r="D15" s="118" t="s">
        <v>34</v>
      </c>
      <c r="E15" s="124" t="s">
        <v>35</v>
      </c>
      <c r="F15" s="110"/>
      <c r="G15" s="110"/>
      <c r="H15" s="110"/>
      <c r="I15" s="110"/>
      <c r="J15" s="127"/>
      <c r="K15" s="152" t="s">
        <v>97</v>
      </c>
      <c r="L15" s="133"/>
      <c r="M15" s="205">
        <v>3.3685999999999998</v>
      </c>
      <c r="N15" s="136">
        <v>15.202</v>
      </c>
      <c r="O15" s="130"/>
      <c r="P15" s="137"/>
      <c r="Q15" s="42"/>
      <c r="S15" s="1"/>
      <c r="T15" s="1"/>
      <c r="U15" s="1"/>
      <c r="V15" s="1"/>
      <c r="W15" s="81"/>
      <c r="X15" s="1"/>
      <c r="Y15" s="1"/>
    </row>
    <row r="16" spans="1:25" x14ac:dyDescent="0.2">
      <c r="A16" s="115" t="s">
        <v>100</v>
      </c>
      <c r="B16" s="118">
        <v>455</v>
      </c>
      <c r="C16" s="121">
        <v>14291</v>
      </c>
      <c r="D16" s="118" t="s">
        <v>37</v>
      </c>
      <c r="E16" s="124" t="s">
        <v>35</v>
      </c>
      <c r="F16" s="110"/>
      <c r="G16" s="110"/>
      <c r="H16" s="110"/>
      <c r="I16" s="110"/>
      <c r="J16" s="127"/>
      <c r="K16" s="152" t="s">
        <v>97</v>
      </c>
      <c r="L16" s="133"/>
      <c r="M16" s="205">
        <v>3.6726000000000001</v>
      </c>
      <c r="N16" s="136">
        <v>9.6804000000000006</v>
      </c>
      <c r="O16" s="130"/>
      <c r="P16" s="137"/>
      <c r="Q16" s="42"/>
      <c r="S16" s="1"/>
      <c r="T16" s="1"/>
      <c r="U16" s="1"/>
      <c r="V16" s="1"/>
      <c r="W16" s="81"/>
      <c r="X16" s="1"/>
      <c r="Y16" s="1"/>
    </row>
    <row r="17" spans="1:25" x14ac:dyDescent="0.2">
      <c r="A17" s="115" t="s">
        <v>101</v>
      </c>
      <c r="B17" s="118">
        <v>724</v>
      </c>
      <c r="C17" s="121">
        <v>14291</v>
      </c>
      <c r="D17" s="118" t="s">
        <v>37</v>
      </c>
      <c r="E17" s="124" t="s">
        <v>35</v>
      </c>
      <c r="F17" s="110"/>
      <c r="G17" s="110"/>
      <c r="H17" s="110"/>
      <c r="I17" s="110"/>
      <c r="J17" s="127"/>
      <c r="K17" s="152" t="s">
        <v>97</v>
      </c>
      <c r="L17" s="133"/>
      <c r="M17" s="205">
        <v>4.3971</v>
      </c>
      <c r="N17" s="136">
        <v>13.121499999999999</v>
      </c>
      <c r="O17" s="130"/>
      <c r="P17" s="137"/>
      <c r="Q17" s="42"/>
      <c r="S17" s="1"/>
      <c r="T17" s="1"/>
      <c r="U17" s="1"/>
      <c r="V17" s="1"/>
      <c r="W17" s="81"/>
      <c r="X17" s="1"/>
      <c r="Y17" s="1"/>
    </row>
    <row r="18" spans="1:25" ht="25.5" x14ac:dyDescent="0.2">
      <c r="A18" s="115" t="s">
        <v>103</v>
      </c>
      <c r="B18" s="118">
        <v>43572</v>
      </c>
      <c r="C18" s="121">
        <v>1</v>
      </c>
      <c r="D18" s="118" t="s">
        <v>32</v>
      </c>
      <c r="E18" s="124" t="s">
        <v>35</v>
      </c>
      <c r="F18" s="110"/>
      <c r="G18" s="110"/>
      <c r="H18" s="110"/>
      <c r="I18" s="110"/>
      <c r="J18" s="127"/>
      <c r="K18" s="152" t="s">
        <v>36</v>
      </c>
      <c r="L18" s="133"/>
      <c r="M18" s="205"/>
      <c r="N18" s="137"/>
      <c r="O18" s="130"/>
      <c r="P18" s="137"/>
      <c r="Q18" s="42"/>
      <c r="S18" s="1"/>
      <c r="T18" s="1"/>
      <c r="U18" s="1"/>
      <c r="V18" s="1"/>
      <c r="W18" s="81"/>
      <c r="X18" s="1"/>
      <c r="Y18" s="1"/>
    </row>
    <row r="19" spans="1:25" ht="25.5" x14ac:dyDescent="0.2">
      <c r="A19" s="222" t="s">
        <v>104</v>
      </c>
      <c r="B19" s="223">
        <v>1372</v>
      </c>
      <c r="C19" s="224">
        <v>1</v>
      </c>
      <c r="D19" s="223" t="s">
        <v>34</v>
      </c>
      <c r="E19" s="225" t="s">
        <v>35</v>
      </c>
      <c r="F19" s="226"/>
      <c r="G19" s="226"/>
      <c r="H19" s="226"/>
      <c r="I19" s="226"/>
      <c r="J19" s="227"/>
      <c r="K19" s="228" t="s">
        <v>36</v>
      </c>
      <c r="L19" s="229"/>
      <c r="M19" s="230"/>
      <c r="N19" s="231"/>
      <c r="O19" s="232"/>
      <c r="P19" s="231"/>
      <c r="Q19" s="233"/>
      <c r="S19" s="1"/>
      <c r="T19" s="1"/>
      <c r="U19" s="1"/>
      <c r="V19" s="1"/>
      <c r="W19" s="81"/>
      <c r="X19" s="1"/>
      <c r="Y19" s="1"/>
    </row>
    <row r="20" spans="1:25" ht="25.5" x14ac:dyDescent="0.2">
      <c r="A20" s="236" t="s">
        <v>105</v>
      </c>
      <c r="B20" s="118">
        <v>2374</v>
      </c>
      <c r="C20" s="118">
        <v>1</v>
      </c>
      <c r="D20" s="118" t="s">
        <v>37</v>
      </c>
      <c r="E20" s="195" t="s">
        <v>35</v>
      </c>
      <c r="F20" s="234"/>
      <c r="G20" s="110"/>
      <c r="H20" s="110"/>
      <c r="I20" s="110"/>
      <c r="J20" s="110"/>
      <c r="K20" s="246" t="s">
        <v>36</v>
      </c>
      <c r="L20" s="243"/>
      <c r="M20" s="241"/>
      <c r="N20" s="239"/>
      <c r="O20" s="130"/>
      <c r="P20" s="130"/>
      <c r="Q20" s="109"/>
      <c r="S20" s="1"/>
      <c r="T20" s="1"/>
      <c r="U20" s="1"/>
      <c r="V20" s="1"/>
      <c r="W20" s="81"/>
      <c r="X20" s="1"/>
      <c r="Y20" s="1"/>
    </row>
    <row r="21" spans="1:25" ht="25.5" x14ac:dyDescent="0.2">
      <c r="A21" s="236" t="s">
        <v>106</v>
      </c>
      <c r="B21" s="118">
        <v>8024</v>
      </c>
      <c r="C21" s="118">
        <v>1</v>
      </c>
      <c r="D21" s="118" t="s">
        <v>32</v>
      </c>
      <c r="E21" s="195" t="s">
        <v>35</v>
      </c>
      <c r="F21" s="234"/>
      <c r="G21" s="110"/>
      <c r="H21" s="110"/>
      <c r="I21" s="110"/>
      <c r="J21" s="110"/>
      <c r="K21" s="246" t="s">
        <v>36</v>
      </c>
      <c r="L21" s="243"/>
      <c r="M21" s="241"/>
      <c r="N21" s="239"/>
      <c r="O21" s="130"/>
      <c r="P21" s="130"/>
      <c r="Q21" s="109"/>
      <c r="S21" s="1"/>
      <c r="T21" s="1"/>
      <c r="U21" s="1"/>
      <c r="V21" s="1"/>
      <c r="W21" s="81"/>
      <c r="X21" s="1"/>
      <c r="Y21" s="1"/>
    </row>
    <row r="22" spans="1:25" ht="26.25" thickBot="1" x14ac:dyDescent="0.25">
      <c r="A22" s="237" t="s">
        <v>107</v>
      </c>
      <c r="B22" s="119">
        <v>12935</v>
      </c>
      <c r="C22" s="119">
        <v>1</v>
      </c>
      <c r="D22" s="119" t="s">
        <v>38</v>
      </c>
      <c r="E22" s="238" t="s">
        <v>35</v>
      </c>
      <c r="F22" s="235"/>
      <c r="G22" s="113"/>
      <c r="H22" s="113"/>
      <c r="I22" s="113"/>
      <c r="J22" s="113"/>
      <c r="K22" s="247" t="s">
        <v>36</v>
      </c>
      <c r="L22" s="244"/>
      <c r="M22" s="242"/>
      <c r="N22" s="240"/>
      <c r="O22" s="131"/>
      <c r="P22" s="131"/>
      <c r="Q22" s="245"/>
      <c r="S22" s="1"/>
      <c r="T22" s="1"/>
      <c r="U22" s="1"/>
      <c r="V22" s="1"/>
      <c r="W22" s="81"/>
      <c r="X22" s="1"/>
      <c r="Y22" s="1"/>
    </row>
    <row r="23" spans="1:25" x14ac:dyDescent="0.2">
      <c r="A23" s="221"/>
      <c r="S23" s="1"/>
      <c r="T23" s="1"/>
      <c r="U23" s="1"/>
      <c r="V23" s="1"/>
      <c r="W23" s="81"/>
      <c r="X23" s="1"/>
      <c r="Y23" s="1"/>
    </row>
    <row r="24" spans="1:25" x14ac:dyDescent="0.2">
      <c r="S24" s="1"/>
      <c r="T24" s="1"/>
      <c r="U24" s="1"/>
      <c r="V24" s="1"/>
      <c r="W24" s="81"/>
      <c r="X24" s="1"/>
      <c r="Y24" s="1"/>
    </row>
    <row r="25" spans="1:25" x14ac:dyDescent="0.2">
      <c r="S25" s="1"/>
      <c r="T25" s="1"/>
      <c r="U25" s="1"/>
      <c r="V25" s="1"/>
      <c r="W25" s="81"/>
      <c r="X25" s="1"/>
      <c r="Y25" s="1"/>
    </row>
    <row r="26" spans="1:25" x14ac:dyDescent="0.2">
      <c r="S26" s="1"/>
      <c r="T26" s="1"/>
      <c r="U26" s="1"/>
      <c r="V26" s="1"/>
      <c r="W26" s="81"/>
      <c r="X26" s="1"/>
      <c r="Y26" s="1"/>
    </row>
    <row r="27" spans="1:25" x14ac:dyDescent="0.2">
      <c r="S27" s="1"/>
      <c r="T27" s="1"/>
      <c r="U27" s="1"/>
      <c r="V27" s="1"/>
      <c r="W27" s="81"/>
      <c r="X27" s="1"/>
      <c r="Y27" s="1"/>
    </row>
    <row r="28" spans="1:25" x14ac:dyDescent="0.2">
      <c r="S28" s="1"/>
      <c r="T28" s="1"/>
      <c r="U28" s="1"/>
      <c r="V28" s="1"/>
      <c r="W28" s="81"/>
      <c r="X28" s="1"/>
      <c r="Y28" s="1"/>
    </row>
    <row r="29" spans="1:25" x14ac:dyDescent="0.2">
      <c r="S29" s="1"/>
      <c r="T29" s="1"/>
      <c r="U29" s="1"/>
      <c r="V29" s="1"/>
      <c r="W29" s="81"/>
      <c r="X29" s="1"/>
      <c r="Y29" s="1"/>
    </row>
    <row r="30" spans="1:25" x14ac:dyDescent="0.2">
      <c r="S30" s="1"/>
      <c r="T30" s="1"/>
      <c r="U30" s="1"/>
      <c r="V30" s="1"/>
      <c r="W30" s="81"/>
      <c r="X30" s="1"/>
      <c r="Y30" s="1"/>
    </row>
    <row r="31" spans="1:25" x14ac:dyDescent="0.2">
      <c r="S31" s="1"/>
      <c r="T31" s="1"/>
      <c r="U31" s="1"/>
      <c r="V31" s="1"/>
      <c r="W31" s="81"/>
      <c r="X31" s="1"/>
      <c r="Y31" s="1"/>
    </row>
    <row r="32" spans="1:25" x14ac:dyDescent="0.2">
      <c r="S32" s="1"/>
      <c r="T32" s="1"/>
      <c r="U32" s="1"/>
      <c r="V32" s="1"/>
      <c r="W32" s="81"/>
      <c r="X32" s="1"/>
      <c r="Y32" s="1"/>
    </row>
    <row r="33" spans="19:25" x14ac:dyDescent="0.2">
      <c r="S33" s="1"/>
      <c r="T33" s="1"/>
      <c r="U33" s="1"/>
      <c r="V33" s="1"/>
      <c r="W33" s="81"/>
      <c r="X33" s="1"/>
      <c r="Y33" s="1"/>
    </row>
    <row r="34" spans="19:25" x14ac:dyDescent="0.2">
      <c r="S34" s="1"/>
      <c r="T34" s="1"/>
      <c r="U34" s="1"/>
      <c r="V34" s="1"/>
      <c r="W34" s="81"/>
      <c r="X34" s="1"/>
      <c r="Y34" s="1"/>
    </row>
    <row r="35" spans="19:25" x14ac:dyDescent="0.2">
      <c r="S35" s="1"/>
      <c r="T35" s="1"/>
      <c r="U35" s="1"/>
      <c r="V35" s="1"/>
      <c r="W35" s="81"/>
      <c r="X35" s="1"/>
      <c r="Y35" s="1"/>
    </row>
    <row r="36" spans="19:25" x14ac:dyDescent="0.2">
      <c r="S36" s="1"/>
      <c r="T36" s="1"/>
      <c r="U36" s="1"/>
      <c r="V36" s="1"/>
      <c r="W36" s="81"/>
      <c r="X36" s="1"/>
      <c r="Y36" s="1"/>
    </row>
    <row r="37" spans="19:25" x14ac:dyDescent="0.2">
      <c r="S37" s="1"/>
      <c r="T37" s="1"/>
      <c r="U37" s="1"/>
      <c r="V37" s="1"/>
      <c r="W37" s="81"/>
      <c r="X37" s="1"/>
      <c r="Y37" s="1"/>
    </row>
    <row r="38" spans="19:25" x14ac:dyDescent="0.2">
      <c r="S38" s="1"/>
      <c r="T38" s="1"/>
      <c r="U38" s="1"/>
      <c r="V38" s="1"/>
      <c r="W38" s="81"/>
      <c r="X38" s="1"/>
      <c r="Y38" s="1"/>
    </row>
    <row r="39" spans="19:25" x14ac:dyDescent="0.2">
      <c r="S39" s="1"/>
      <c r="T39" s="1"/>
      <c r="U39" s="1"/>
      <c r="V39" s="1"/>
      <c r="W39" s="81"/>
      <c r="X39" s="1"/>
      <c r="Y39" s="1"/>
    </row>
    <row r="40" spans="19:25" x14ac:dyDescent="0.2">
      <c r="S40" s="1"/>
      <c r="T40" s="1"/>
      <c r="U40" s="1"/>
      <c r="V40" s="1"/>
      <c r="W40" s="81"/>
      <c r="X40" s="1"/>
      <c r="Y40" s="1"/>
    </row>
    <row r="41" spans="19:25" x14ac:dyDescent="0.2">
      <c r="S41" s="1"/>
      <c r="T41" s="1"/>
      <c r="U41" s="1"/>
      <c r="V41" s="1"/>
      <c r="W41" s="81"/>
      <c r="X41" s="1"/>
      <c r="Y41" s="1"/>
    </row>
    <row r="42" spans="19:25" x14ac:dyDescent="0.2">
      <c r="S42" s="1"/>
      <c r="T42" s="1"/>
      <c r="U42" s="1"/>
      <c r="V42" s="1"/>
      <c r="W42" s="81"/>
      <c r="X42" s="1"/>
      <c r="Y42" s="1"/>
    </row>
    <row r="43" spans="19:25" x14ac:dyDescent="0.2">
      <c r="S43" s="1"/>
      <c r="T43" s="1"/>
      <c r="U43" s="1"/>
      <c r="V43" s="1"/>
      <c r="W43" s="81"/>
      <c r="X43" s="1"/>
      <c r="Y43" s="1"/>
    </row>
    <row r="44" spans="19:25" x14ac:dyDescent="0.2">
      <c r="S44" s="1"/>
      <c r="T44" s="1"/>
      <c r="U44" s="1"/>
      <c r="V44" s="1"/>
      <c r="W44" s="81"/>
      <c r="X44" s="1"/>
      <c r="Y44" s="1"/>
    </row>
    <row r="45" spans="19:25" x14ac:dyDescent="0.2">
      <c r="S45" s="1"/>
      <c r="T45" s="1"/>
      <c r="U45" s="1"/>
      <c r="V45" s="1"/>
      <c r="W45" s="81"/>
      <c r="X45" s="1"/>
      <c r="Y45" s="1"/>
    </row>
    <row r="46" spans="19:25" x14ac:dyDescent="0.2">
      <c r="S46" s="1"/>
      <c r="T46" s="1"/>
      <c r="U46" s="1"/>
      <c r="V46" s="1"/>
      <c r="W46" s="81"/>
      <c r="X46" s="1"/>
      <c r="Y46" s="1"/>
    </row>
    <row r="47" spans="19:25" x14ac:dyDescent="0.2">
      <c r="S47" s="1"/>
      <c r="T47" s="1"/>
      <c r="U47" s="1"/>
      <c r="V47" s="1"/>
      <c r="W47" s="81"/>
      <c r="X47" s="1"/>
      <c r="Y47" s="1"/>
    </row>
    <row r="48" spans="19:25" x14ac:dyDescent="0.2">
      <c r="S48" s="1"/>
      <c r="T48" s="1"/>
      <c r="U48" s="1"/>
      <c r="V48" s="1"/>
      <c r="W48" s="81"/>
      <c r="X48" s="1"/>
      <c r="Y48" s="1"/>
    </row>
    <row r="49" spans="19:25" x14ac:dyDescent="0.2">
      <c r="S49" s="1"/>
      <c r="T49" s="1"/>
      <c r="U49" s="1"/>
      <c r="V49" s="1"/>
      <c r="W49" s="81"/>
      <c r="X49" s="1"/>
      <c r="Y49" s="1"/>
    </row>
    <row r="50" spans="19:25" x14ac:dyDescent="0.2">
      <c r="S50" s="1"/>
      <c r="T50" s="1"/>
      <c r="U50" s="1"/>
      <c r="V50" s="1"/>
      <c r="W50" s="81"/>
      <c r="X50" s="1"/>
      <c r="Y50" s="1"/>
    </row>
    <row r="51" spans="19:25" x14ac:dyDescent="0.2">
      <c r="S51" s="1"/>
      <c r="T51" s="1"/>
      <c r="U51" s="1"/>
      <c r="V51" s="1"/>
      <c r="W51" s="81"/>
      <c r="X51" s="1"/>
      <c r="Y51" s="1"/>
    </row>
    <row r="52" spans="19:25" x14ac:dyDescent="0.2">
      <c r="S52" s="1"/>
      <c r="T52" s="1"/>
      <c r="U52" s="1"/>
      <c r="V52" s="1"/>
      <c r="W52" s="81"/>
      <c r="X52" s="1"/>
      <c r="Y52" s="1"/>
    </row>
    <row r="53" spans="19:25" x14ac:dyDescent="0.2">
      <c r="S53" s="1"/>
      <c r="T53" s="1"/>
      <c r="U53" s="1"/>
      <c r="V53" s="1"/>
      <c r="W53" s="81"/>
      <c r="X53" s="1"/>
      <c r="Y53" s="1"/>
    </row>
    <row r="54" spans="19:25" x14ac:dyDescent="0.2">
      <c r="S54" s="1"/>
      <c r="T54" s="1"/>
      <c r="U54" s="1"/>
      <c r="V54" s="1"/>
      <c r="W54" s="81"/>
      <c r="X54" s="1"/>
      <c r="Y54" s="1"/>
    </row>
    <row r="55" spans="19:25" x14ac:dyDescent="0.2">
      <c r="S55" s="1"/>
      <c r="T55" s="1"/>
      <c r="U55" s="1"/>
      <c r="V55" s="1"/>
      <c r="W55" s="81"/>
      <c r="X55" s="1"/>
      <c r="Y55" s="1"/>
    </row>
    <row r="56" spans="19:25" x14ac:dyDescent="0.2">
      <c r="S56" s="1"/>
      <c r="T56" s="1"/>
      <c r="U56" s="1"/>
      <c r="V56" s="1"/>
      <c r="W56" s="81"/>
      <c r="X56" s="1"/>
      <c r="Y56" s="1"/>
    </row>
    <row r="57" spans="19:25" x14ac:dyDescent="0.2">
      <c r="S57" s="1"/>
      <c r="T57" s="1"/>
      <c r="U57" s="1"/>
      <c r="V57" s="1"/>
      <c r="W57" s="81"/>
      <c r="X57" s="1"/>
      <c r="Y57" s="1"/>
    </row>
    <row r="58" spans="19:25" x14ac:dyDescent="0.2">
      <c r="S58" s="1"/>
      <c r="T58" s="1"/>
      <c r="U58" s="1"/>
      <c r="V58" s="1"/>
      <c r="W58" s="81"/>
      <c r="X58" s="1"/>
      <c r="Y58" s="1"/>
    </row>
    <row r="59" spans="19:25" x14ac:dyDescent="0.2">
      <c r="S59" s="1"/>
      <c r="T59" s="1"/>
      <c r="U59" s="1"/>
      <c r="V59" s="1"/>
      <c r="W59" s="81"/>
      <c r="X59" s="1"/>
      <c r="Y59" s="1"/>
    </row>
    <row r="60" spans="19:25" x14ac:dyDescent="0.2">
      <c r="S60" s="1"/>
      <c r="T60" s="1"/>
      <c r="U60" s="1"/>
      <c r="V60" s="1"/>
      <c r="W60" s="81"/>
      <c r="X60" s="1"/>
      <c r="Y60" s="1"/>
    </row>
    <row r="61" spans="19:25" x14ac:dyDescent="0.2">
      <c r="S61" s="1"/>
      <c r="T61" s="1"/>
      <c r="U61" s="1"/>
      <c r="V61" s="1"/>
      <c r="W61" s="81"/>
      <c r="X61" s="1"/>
      <c r="Y61" s="1"/>
    </row>
    <row r="62" spans="19:25" x14ac:dyDescent="0.2">
      <c r="S62" s="1"/>
      <c r="T62" s="1"/>
      <c r="U62" s="1"/>
      <c r="V62" s="1"/>
      <c r="W62" s="81"/>
      <c r="X62" s="1"/>
      <c r="Y62" s="1"/>
    </row>
    <row r="63" spans="19:25" x14ac:dyDescent="0.2">
      <c r="S63" s="1"/>
      <c r="T63" s="1"/>
      <c r="U63" s="1"/>
      <c r="V63" s="1"/>
      <c r="W63" s="81"/>
      <c r="X63" s="1"/>
      <c r="Y63" s="1"/>
    </row>
    <row r="64" spans="19:25" x14ac:dyDescent="0.2">
      <c r="W64" s="81"/>
    </row>
    <row r="65" spans="23:23" x14ac:dyDescent="0.2">
      <c r="W65" s="81"/>
    </row>
    <row r="66" spans="23:23" x14ac:dyDescent="0.2">
      <c r="W66" s="81"/>
    </row>
    <row r="67" spans="23:23" x14ac:dyDescent="0.2">
      <c r="W67" s="81"/>
    </row>
    <row r="68" spans="23:23" x14ac:dyDescent="0.2">
      <c r="W68" s="81"/>
    </row>
    <row r="69" spans="23:23" x14ac:dyDescent="0.2">
      <c r="W69" s="81"/>
    </row>
    <row r="70" spans="23:23" x14ac:dyDescent="0.2">
      <c r="W70" s="81"/>
    </row>
    <row r="71" spans="23:23" x14ac:dyDescent="0.2">
      <c r="W71" s="81"/>
    </row>
  </sheetData>
  <autoFilter ref="A1:Q17" xr:uid="{112DCA07-1C8D-4476-8A99-C2812604F644}"/>
  <conditionalFormatting sqref="S8:T13">
    <cfRule type="cellIs" dxfId="53" priority="12" stopIfTrue="1" operator="greaterThan">
      <formula>0</formula>
    </cfRule>
  </conditionalFormatting>
  <conditionalFormatting sqref="T8:T13">
    <cfRule type="cellIs" dxfId="52" priority="7" stopIfTrue="1" operator="greaterThan">
      <formula>0</formula>
    </cfRule>
    <cfRule type="cellIs" dxfId="51" priority="8" stopIfTrue="1" operator="greaterThan">
      <formula>0</formula>
    </cfRule>
    <cfRule type="cellIs" dxfId="50" priority="9" stopIfTrue="1" operator="greaterThan">
      <formula>53</formula>
    </cfRule>
    <cfRule type="cellIs" dxfId="49" priority="10" stopIfTrue="1" operator="greaterThan">
      <formula>0</formula>
    </cfRule>
    <cfRule type="cellIs" dxfId="48" priority="11" stopIfTrue="1" operator="greaterThan">
      <formula>0</formula>
    </cfRule>
  </conditionalFormatting>
  <conditionalFormatting sqref="S7:T7">
    <cfRule type="cellIs" dxfId="47" priority="6" stopIfTrue="1" operator="greaterThan">
      <formula>0</formula>
    </cfRule>
  </conditionalFormatting>
  <conditionalFormatting sqref="T7">
    <cfRule type="cellIs" dxfId="46" priority="1" stopIfTrue="1" operator="greaterThan">
      <formula>0</formula>
    </cfRule>
    <cfRule type="cellIs" dxfId="45" priority="2" stopIfTrue="1" operator="greaterThan">
      <formula>0</formula>
    </cfRule>
    <cfRule type="cellIs" dxfId="44" priority="3" stopIfTrue="1" operator="greaterThan">
      <formula>53</formula>
    </cfRule>
    <cfRule type="cellIs" dxfId="43" priority="4" stopIfTrue="1" operator="greaterThan">
      <formula>0</formula>
    </cfRule>
    <cfRule type="cellIs" dxfId="42" priority="5" stopIfTrue="1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8" scale="85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71"/>
  <sheetViews>
    <sheetView tabSelected="1" zoomScale="115" zoomScaleNormal="115" zoomScaleSheetLayoutView="85" workbookViewId="0">
      <pane xSplit="1" topLeftCell="B1" activePane="topRight" state="frozen"/>
      <selection pane="topRight" activeCell="B1" sqref="B1"/>
    </sheetView>
  </sheetViews>
  <sheetFormatPr defaultRowHeight="12.75" x14ac:dyDescent="0.2"/>
  <cols>
    <col min="1" max="1" width="8.42578125" style="5" customWidth="1"/>
    <col min="2" max="2" width="9.140625" style="5"/>
    <col min="3" max="3" width="7" style="5" customWidth="1"/>
    <col min="4" max="4" width="17.85546875" style="5" customWidth="1"/>
    <col min="5" max="5" width="18.5703125" style="24" customWidth="1"/>
    <col min="6" max="6" width="6.5703125" style="5" hidden="1" customWidth="1"/>
    <col min="7" max="7" width="9.28515625" style="5" hidden="1" customWidth="1"/>
    <col min="8" max="8" width="6" style="5" hidden="1" customWidth="1"/>
    <col min="9" max="9" width="7" style="5" hidden="1" customWidth="1"/>
    <col min="10" max="10" width="8.140625" style="5" hidden="1" customWidth="1"/>
    <col min="11" max="11" width="70.42578125" style="4" customWidth="1"/>
    <col min="12" max="12" width="14.5703125" style="6" customWidth="1"/>
    <col min="13" max="14" width="10" style="4" customWidth="1"/>
    <col min="15" max="16" width="6.7109375" style="4" customWidth="1"/>
    <col min="17" max="17" width="29.85546875" style="33" customWidth="1"/>
    <col min="18" max="18" width="1.85546875" style="5" customWidth="1"/>
    <col min="19" max="22" width="14.85546875" style="4" customWidth="1"/>
    <col min="23" max="23" width="9.140625" style="80"/>
    <col min="24" max="16384" width="9.140625" style="4"/>
  </cols>
  <sheetData>
    <row r="1" spans="1:24" x14ac:dyDescent="0.2">
      <c r="A1" s="7" t="s">
        <v>24</v>
      </c>
      <c r="B1" s="23"/>
      <c r="C1" s="7"/>
      <c r="D1" s="7"/>
      <c r="E1" s="30"/>
      <c r="G1" s="7"/>
      <c r="H1" s="7"/>
      <c r="K1" s="5"/>
      <c r="L1" s="16"/>
      <c r="M1" s="7" t="s">
        <v>0</v>
      </c>
      <c r="N1" s="17"/>
      <c r="O1" s="17"/>
      <c r="P1" s="17"/>
      <c r="W1" s="4"/>
    </row>
    <row r="2" spans="1:24" ht="13.5" thickBot="1" x14ac:dyDescent="0.25">
      <c r="A2" s="23" t="s">
        <v>1</v>
      </c>
      <c r="I2" s="7"/>
      <c r="J2" s="7"/>
      <c r="K2" s="7" t="s">
        <v>33</v>
      </c>
      <c r="L2" s="18"/>
      <c r="M2" s="7"/>
      <c r="N2" s="5"/>
      <c r="O2" s="5"/>
      <c r="P2" s="5"/>
      <c r="W2" s="4"/>
    </row>
    <row r="3" spans="1:24" ht="13.5" customHeight="1" thickBot="1" x14ac:dyDescent="0.25">
      <c r="A3" s="100" t="s">
        <v>2</v>
      </c>
      <c r="B3" s="8" t="s">
        <v>3</v>
      </c>
      <c r="C3" s="9" t="s">
        <v>4</v>
      </c>
      <c r="D3" s="9" t="s">
        <v>31</v>
      </c>
      <c r="E3" s="31" t="s">
        <v>5</v>
      </c>
      <c r="F3" s="9" t="s">
        <v>2</v>
      </c>
      <c r="G3" s="8" t="s">
        <v>3</v>
      </c>
      <c r="H3" s="10" t="s">
        <v>6</v>
      </c>
      <c r="I3" s="9" t="s">
        <v>7</v>
      </c>
      <c r="J3" s="9" t="s">
        <v>8</v>
      </c>
      <c r="K3" s="9" t="s">
        <v>27</v>
      </c>
      <c r="L3" s="19" t="s">
        <v>9</v>
      </c>
      <c r="M3" s="11" t="s">
        <v>10</v>
      </c>
      <c r="N3" s="20"/>
      <c r="O3" s="2" t="s">
        <v>25</v>
      </c>
      <c r="P3" s="3" t="s">
        <v>26</v>
      </c>
      <c r="Q3" s="34" t="s">
        <v>11</v>
      </c>
      <c r="R3" s="12"/>
      <c r="S3" s="12"/>
      <c r="T3" s="12"/>
      <c r="W3" s="4"/>
    </row>
    <row r="4" spans="1:24" x14ac:dyDescent="0.2">
      <c r="A4" s="101" t="s">
        <v>12</v>
      </c>
      <c r="B4" s="12" t="s">
        <v>13</v>
      </c>
      <c r="C4" s="13" t="s">
        <v>14</v>
      </c>
      <c r="D4" s="13"/>
      <c r="E4" s="32" t="s">
        <v>15</v>
      </c>
      <c r="F4" s="13" t="s">
        <v>14</v>
      </c>
      <c r="G4" s="12" t="s">
        <v>13</v>
      </c>
      <c r="H4" s="14" t="s">
        <v>14</v>
      </c>
      <c r="I4" s="13" t="s">
        <v>16</v>
      </c>
      <c r="J4" s="13" t="s">
        <v>16</v>
      </c>
      <c r="K4" s="13"/>
      <c r="L4" s="21"/>
      <c r="M4" s="52" t="s">
        <v>17</v>
      </c>
      <c r="N4" s="54" t="s">
        <v>18</v>
      </c>
      <c r="O4" s="53"/>
      <c r="P4" s="12"/>
      <c r="Q4" s="35"/>
      <c r="R4" s="12"/>
      <c r="S4" s="15"/>
      <c r="T4" s="15"/>
    </row>
    <row r="5" spans="1:24" ht="23.25" customHeight="1" thickBot="1" x14ac:dyDescent="0.25">
      <c r="A5" s="155" t="s">
        <v>19</v>
      </c>
      <c r="B5" s="156" t="s">
        <v>19</v>
      </c>
      <c r="C5" s="157" t="s">
        <v>19</v>
      </c>
      <c r="D5" s="158" t="s">
        <v>23</v>
      </c>
      <c r="E5" s="158" t="s">
        <v>23</v>
      </c>
      <c r="F5" s="157" t="s">
        <v>20</v>
      </c>
      <c r="G5" s="156" t="s">
        <v>20</v>
      </c>
      <c r="H5" s="159" t="s">
        <v>20</v>
      </c>
      <c r="I5" s="157"/>
      <c r="J5" s="157" t="s">
        <v>21</v>
      </c>
      <c r="K5" s="157"/>
      <c r="L5" s="160"/>
      <c r="M5" s="161" t="s">
        <v>22</v>
      </c>
      <c r="N5" s="162" t="s">
        <v>22</v>
      </c>
      <c r="O5" s="163"/>
      <c r="P5" s="156"/>
      <c r="Q5" s="164"/>
      <c r="R5" s="12"/>
      <c r="S5" s="12" t="s">
        <v>29</v>
      </c>
      <c r="T5" s="12" t="s">
        <v>30</v>
      </c>
      <c r="U5" s="4" t="s">
        <v>28</v>
      </c>
    </row>
    <row r="6" spans="1:24" x14ac:dyDescent="0.2">
      <c r="A6" s="117" t="s">
        <v>45</v>
      </c>
      <c r="B6" s="1">
        <v>13090</v>
      </c>
      <c r="C6" s="187">
        <v>4035</v>
      </c>
      <c r="D6" s="187" t="s">
        <v>38</v>
      </c>
      <c r="E6" s="186" t="s">
        <v>35</v>
      </c>
      <c r="F6" s="1"/>
      <c r="G6" s="1"/>
      <c r="H6" s="1"/>
      <c r="I6" s="1"/>
      <c r="J6" s="1"/>
      <c r="K6" s="177" t="s">
        <v>44</v>
      </c>
      <c r="L6" s="185"/>
      <c r="M6" s="201">
        <v>36.5242</v>
      </c>
      <c r="N6" s="184">
        <v>137.4726</v>
      </c>
      <c r="O6" s="177"/>
      <c r="P6" s="177"/>
      <c r="Q6" s="45"/>
      <c r="S6" s="1"/>
      <c r="T6" s="1"/>
      <c r="U6" s="1"/>
      <c r="V6" s="1"/>
      <c r="W6" s="81"/>
      <c r="X6" s="1"/>
    </row>
    <row r="7" spans="1:24" ht="42" customHeight="1" x14ac:dyDescent="0.2">
      <c r="A7" s="62" t="s">
        <v>81</v>
      </c>
      <c r="B7" s="41">
        <v>7858</v>
      </c>
      <c r="C7" s="41">
        <v>2587</v>
      </c>
      <c r="D7" s="41" t="s">
        <v>38</v>
      </c>
      <c r="E7" s="42" t="s">
        <v>35</v>
      </c>
      <c r="F7" s="69"/>
      <c r="G7" s="29"/>
      <c r="H7" s="29"/>
      <c r="I7" s="29"/>
      <c r="J7" s="70"/>
      <c r="K7" s="105" t="s">
        <v>44</v>
      </c>
      <c r="L7" s="59"/>
      <c r="M7" s="203">
        <f>107.8558+242.4032+145.1383</f>
        <v>495.39729999999997</v>
      </c>
      <c r="N7" s="207">
        <v>2390.5956999999999</v>
      </c>
      <c r="O7" s="48"/>
      <c r="P7" s="48"/>
      <c r="Q7" s="56"/>
      <c r="R7" s="26"/>
      <c r="S7" s="1"/>
      <c r="T7"/>
      <c r="U7" s="1"/>
      <c r="V7" s="1"/>
      <c r="W7" s="81"/>
      <c r="X7" s="1"/>
    </row>
    <row r="8" spans="1:24" s="5" customFormat="1" ht="37.5" customHeight="1" x14ac:dyDescent="0.2">
      <c r="A8" s="41" t="s">
        <v>82</v>
      </c>
      <c r="B8" s="41">
        <v>3636</v>
      </c>
      <c r="C8" s="41">
        <v>1</v>
      </c>
      <c r="D8" s="41" t="s">
        <v>38</v>
      </c>
      <c r="E8" s="42" t="s">
        <v>35</v>
      </c>
      <c r="F8" s="69"/>
      <c r="G8" s="29"/>
      <c r="H8" s="29"/>
      <c r="I8" s="29"/>
      <c r="J8" s="70"/>
      <c r="K8" s="25" t="s">
        <v>36</v>
      </c>
      <c r="L8" s="50"/>
      <c r="M8" s="203"/>
      <c r="N8" s="207"/>
      <c r="O8" s="48"/>
      <c r="P8" s="48"/>
      <c r="Q8" s="56"/>
      <c r="R8" s="26"/>
      <c r="S8" s="1"/>
      <c r="T8" s="84"/>
      <c r="U8" s="1"/>
      <c r="V8" s="1"/>
      <c r="W8" s="81"/>
      <c r="X8" s="1"/>
    </row>
    <row r="9" spans="1:24" ht="55.5" customHeight="1" x14ac:dyDescent="0.2">
      <c r="A9" s="63" t="s">
        <v>83</v>
      </c>
      <c r="B9" s="41">
        <v>4256</v>
      </c>
      <c r="C9" s="41">
        <v>1</v>
      </c>
      <c r="D9" s="41" t="s">
        <v>34</v>
      </c>
      <c r="E9" s="42" t="s">
        <v>35</v>
      </c>
      <c r="F9" s="69"/>
      <c r="G9" s="29"/>
      <c r="H9" s="29"/>
      <c r="I9" s="29"/>
      <c r="J9" s="70"/>
      <c r="K9" s="76" t="s">
        <v>36</v>
      </c>
      <c r="L9" s="50"/>
      <c r="M9" s="203"/>
      <c r="N9" s="207"/>
      <c r="O9" s="48"/>
      <c r="P9" s="48"/>
      <c r="Q9" s="56"/>
      <c r="R9" s="27"/>
      <c r="S9" s="1"/>
      <c r="T9"/>
      <c r="U9" s="1"/>
      <c r="V9" s="1"/>
      <c r="W9" s="81"/>
      <c r="X9" s="1"/>
    </row>
    <row r="10" spans="1:24" ht="32.25" customHeight="1" x14ac:dyDescent="0.2">
      <c r="A10" s="62" t="s">
        <v>84</v>
      </c>
      <c r="B10" s="41">
        <v>526</v>
      </c>
      <c r="C10" s="41">
        <v>14409</v>
      </c>
      <c r="D10" s="41" t="s">
        <v>32</v>
      </c>
      <c r="E10" s="42" t="s">
        <v>35</v>
      </c>
      <c r="F10" s="69"/>
      <c r="G10" s="29"/>
      <c r="H10" s="29"/>
      <c r="I10" s="29"/>
      <c r="J10" s="70"/>
      <c r="K10" s="76" t="s">
        <v>85</v>
      </c>
      <c r="L10" s="50"/>
      <c r="M10" s="203">
        <v>380.48750000000001</v>
      </c>
      <c r="N10" s="207">
        <v>452.62509999999997</v>
      </c>
      <c r="O10" s="48"/>
      <c r="P10" s="48"/>
      <c r="Q10" s="56"/>
      <c r="R10" s="26"/>
      <c r="S10" s="1"/>
      <c r="T10"/>
      <c r="U10" s="1"/>
      <c r="V10" s="1"/>
      <c r="W10" s="81"/>
      <c r="X10" s="1"/>
    </row>
    <row r="11" spans="1:24" ht="52.5" customHeight="1" x14ac:dyDescent="0.2">
      <c r="A11" s="63" t="s">
        <v>88</v>
      </c>
      <c r="B11" s="41">
        <v>2</v>
      </c>
      <c r="C11" s="41">
        <v>2587</v>
      </c>
      <c r="D11" s="41" t="s">
        <v>38</v>
      </c>
      <c r="E11" s="42" t="s">
        <v>35</v>
      </c>
      <c r="F11" s="69"/>
      <c r="G11" s="29"/>
      <c r="H11" s="29"/>
      <c r="I11" s="29"/>
      <c r="J11" s="70"/>
      <c r="K11" s="76" t="s">
        <v>44</v>
      </c>
      <c r="L11" s="50"/>
      <c r="M11" s="203">
        <v>1.9079999999999999</v>
      </c>
      <c r="N11" s="207">
        <v>1.9079999999999999</v>
      </c>
      <c r="O11" s="48"/>
      <c r="P11" s="48"/>
      <c r="Q11" s="56"/>
      <c r="R11" s="26"/>
      <c r="S11" s="1"/>
      <c r="T11"/>
      <c r="U11" s="1"/>
      <c r="V11" s="1"/>
      <c r="W11" s="81"/>
      <c r="X11" s="1"/>
    </row>
    <row r="12" spans="1:24" ht="32.25" customHeight="1" x14ac:dyDescent="0.2">
      <c r="A12" s="62" t="s">
        <v>86</v>
      </c>
      <c r="B12" s="41">
        <v>11328</v>
      </c>
      <c r="C12" s="41">
        <v>15598</v>
      </c>
      <c r="D12" s="41" t="s">
        <v>34</v>
      </c>
      <c r="E12" s="42" t="s">
        <v>35</v>
      </c>
      <c r="F12" s="69"/>
      <c r="G12" s="29"/>
      <c r="H12" s="29"/>
      <c r="I12" s="29"/>
      <c r="J12" s="70"/>
      <c r="K12" s="76" t="s">
        <v>87</v>
      </c>
      <c r="L12" s="50"/>
      <c r="M12" s="203">
        <v>32.063200000000002</v>
      </c>
      <c r="N12" s="207">
        <v>71.980999999999995</v>
      </c>
      <c r="O12" s="48"/>
      <c r="P12" s="48"/>
      <c r="Q12" s="56"/>
      <c r="R12" s="27"/>
      <c r="S12" s="1"/>
      <c r="T12"/>
      <c r="U12" s="1"/>
      <c r="V12" s="1"/>
      <c r="W12" s="81"/>
      <c r="X12" s="1"/>
    </row>
    <row r="13" spans="1:24" ht="32.25" customHeight="1" x14ac:dyDescent="0.2">
      <c r="A13" s="62" t="s">
        <v>89</v>
      </c>
      <c r="B13" s="41">
        <v>497</v>
      </c>
      <c r="C13" s="41">
        <v>1</v>
      </c>
      <c r="D13" s="41" t="s">
        <v>37</v>
      </c>
      <c r="E13" s="42" t="s">
        <v>35</v>
      </c>
      <c r="F13" s="69"/>
      <c r="G13" s="29"/>
      <c r="H13" s="29"/>
      <c r="I13" s="29"/>
      <c r="J13" s="70"/>
      <c r="K13" s="76" t="s">
        <v>36</v>
      </c>
      <c r="L13" s="50"/>
      <c r="M13" s="203"/>
      <c r="N13" s="207"/>
      <c r="O13" s="48"/>
      <c r="P13" s="48"/>
      <c r="Q13" s="42"/>
      <c r="R13" s="27"/>
      <c r="S13" s="1"/>
      <c r="T13"/>
      <c r="U13" s="1"/>
      <c r="V13" s="1"/>
      <c r="W13" s="81"/>
      <c r="X13" s="1"/>
    </row>
    <row r="14" spans="1:24" s="5" customFormat="1" ht="13.5" thickBot="1" x14ac:dyDescent="0.25">
      <c r="A14" s="119" t="s">
        <v>90</v>
      </c>
      <c r="B14" s="170">
        <v>13</v>
      </c>
      <c r="C14" s="119">
        <v>2587</v>
      </c>
      <c r="D14" s="119" t="s">
        <v>37</v>
      </c>
      <c r="E14" s="166" t="s">
        <v>35</v>
      </c>
      <c r="F14" s="165"/>
      <c r="G14" s="165"/>
      <c r="H14" s="165"/>
      <c r="I14" s="165"/>
      <c r="J14" s="165"/>
      <c r="K14" s="119" t="s">
        <v>44</v>
      </c>
      <c r="L14" s="183"/>
      <c r="M14" s="112">
        <v>13</v>
      </c>
      <c r="N14" s="170">
        <v>13</v>
      </c>
      <c r="O14" s="119"/>
      <c r="P14" s="119"/>
      <c r="Q14" s="108"/>
      <c r="S14" s="1"/>
      <c r="T14" s="1"/>
      <c r="U14" s="1"/>
      <c r="V14" s="1"/>
      <c r="W14" s="81"/>
      <c r="X14" s="1"/>
    </row>
    <row r="15" spans="1:24" x14ac:dyDescent="0.2">
      <c r="S15" s="1"/>
      <c r="T15" s="1"/>
      <c r="U15" s="1"/>
      <c r="V15" s="1"/>
      <c r="W15" s="81"/>
      <c r="X15" s="1"/>
    </row>
    <row r="16" spans="1:24" x14ac:dyDescent="0.2">
      <c r="S16" s="1"/>
      <c r="T16" s="1"/>
      <c r="U16" s="1"/>
      <c r="V16" s="1"/>
      <c r="W16" s="81"/>
      <c r="X16" s="1"/>
    </row>
    <row r="17" spans="19:24" x14ac:dyDescent="0.2">
      <c r="S17" s="1"/>
      <c r="T17" s="1"/>
      <c r="U17" s="1"/>
      <c r="V17" s="1"/>
      <c r="W17" s="81"/>
      <c r="X17" s="1"/>
    </row>
    <row r="18" spans="19:24" x14ac:dyDescent="0.2">
      <c r="S18" s="1"/>
      <c r="T18" s="1"/>
      <c r="U18" s="1"/>
      <c r="V18" s="1"/>
      <c r="W18" s="81"/>
      <c r="X18" s="1"/>
    </row>
    <row r="19" spans="19:24" x14ac:dyDescent="0.2">
      <c r="S19" s="1"/>
      <c r="T19" s="1"/>
      <c r="U19" s="1"/>
      <c r="V19" s="1"/>
      <c r="W19" s="81"/>
      <c r="X19" s="1"/>
    </row>
    <row r="20" spans="19:24" x14ac:dyDescent="0.2">
      <c r="S20" s="1"/>
      <c r="T20" s="1"/>
      <c r="U20" s="1"/>
      <c r="V20" s="1"/>
      <c r="W20" s="81"/>
      <c r="X20" s="1"/>
    </row>
    <row r="21" spans="19:24" x14ac:dyDescent="0.2">
      <c r="S21" s="1"/>
      <c r="T21" s="1"/>
      <c r="U21" s="1"/>
      <c r="V21" s="1"/>
      <c r="W21" s="81"/>
      <c r="X21" s="1"/>
    </row>
    <row r="22" spans="19:24" x14ac:dyDescent="0.2">
      <c r="S22" s="1"/>
      <c r="T22" s="1"/>
      <c r="U22" s="1"/>
      <c r="V22" s="1"/>
      <c r="W22" s="81"/>
      <c r="X22" s="1"/>
    </row>
    <row r="23" spans="19:24" x14ac:dyDescent="0.2">
      <c r="S23" s="1"/>
      <c r="T23" s="1"/>
      <c r="U23" s="1"/>
      <c r="V23" s="1"/>
      <c r="W23" s="81"/>
      <c r="X23" s="1"/>
    </row>
    <row r="24" spans="19:24" x14ac:dyDescent="0.2">
      <c r="S24" s="1"/>
      <c r="T24" s="1"/>
      <c r="U24" s="1"/>
      <c r="V24" s="1"/>
      <c r="W24" s="81"/>
      <c r="X24" s="1"/>
    </row>
    <row r="25" spans="19:24" x14ac:dyDescent="0.2">
      <c r="S25" s="1"/>
      <c r="T25" s="1"/>
      <c r="U25" s="1"/>
      <c r="V25" s="1"/>
      <c r="W25" s="81"/>
      <c r="X25" s="1"/>
    </row>
    <row r="26" spans="19:24" x14ac:dyDescent="0.2">
      <c r="S26" s="1"/>
      <c r="T26" s="1"/>
      <c r="U26" s="1"/>
      <c r="V26" s="1"/>
      <c r="W26" s="81"/>
      <c r="X26" s="1"/>
    </row>
    <row r="27" spans="19:24" x14ac:dyDescent="0.2">
      <c r="S27" s="1"/>
      <c r="T27" s="1"/>
      <c r="U27" s="1"/>
      <c r="V27" s="1"/>
      <c r="W27" s="81"/>
      <c r="X27" s="1"/>
    </row>
    <row r="28" spans="19:24" x14ac:dyDescent="0.2">
      <c r="S28" s="1"/>
      <c r="T28" s="1"/>
      <c r="U28" s="1"/>
      <c r="V28" s="1"/>
      <c r="W28" s="81"/>
      <c r="X28" s="1"/>
    </row>
    <row r="29" spans="19:24" x14ac:dyDescent="0.2">
      <c r="S29" s="1"/>
      <c r="T29" s="1"/>
      <c r="U29" s="1"/>
      <c r="V29" s="1"/>
      <c r="W29" s="81"/>
      <c r="X29" s="1"/>
    </row>
    <row r="30" spans="19:24" x14ac:dyDescent="0.2">
      <c r="S30" s="1"/>
      <c r="T30" s="1"/>
      <c r="U30" s="1"/>
      <c r="V30" s="1"/>
      <c r="W30" s="81"/>
      <c r="X30" s="1"/>
    </row>
    <row r="31" spans="19:24" x14ac:dyDescent="0.2">
      <c r="S31" s="1"/>
      <c r="T31" s="1"/>
      <c r="U31" s="1"/>
      <c r="V31" s="1"/>
      <c r="W31" s="81"/>
      <c r="X31" s="1"/>
    </row>
    <row r="32" spans="19:24" x14ac:dyDescent="0.2">
      <c r="S32" s="1"/>
      <c r="T32" s="1"/>
      <c r="U32" s="1"/>
      <c r="V32" s="1"/>
      <c r="W32" s="81"/>
      <c r="X32" s="1"/>
    </row>
    <row r="33" spans="19:24" x14ac:dyDescent="0.2">
      <c r="S33" s="1"/>
      <c r="T33" s="1"/>
      <c r="U33" s="1"/>
      <c r="V33" s="1"/>
      <c r="W33" s="81"/>
      <c r="X33" s="1"/>
    </row>
    <row r="34" spans="19:24" x14ac:dyDescent="0.2">
      <c r="S34" s="1"/>
      <c r="T34" s="1"/>
      <c r="U34" s="1"/>
      <c r="V34" s="1"/>
      <c r="W34" s="81"/>
      <c r="X34" s="1"/>
    </row>
    <row r="35" spans="19:24" x14ac:dyDescent="0.2">
      <c r="S35" s="1"/>
      <c r="T35" s="1"/>
      <c r="U35" s="1"/>
      <c r="V35" s="1"/>
      <c r="W35" s="81"/>
      <c r="X35" s="1"/>
    </row>
    <row r="36" spans="19:24" x14ac:dyDescent="0.2">
      <c r="S36" s="1"/>
      <c r="T36" s="1"/>
      <c r="U36" s="1"/>
      <c r="V36" s="1"/>
      <c r="W36" s="81"/>
      <c r="X36" s="1"/>
    </row>
    <row r="37" spans="19:24" x14ac:dyDescent="0.2">
      <c r="S37" s="1"/>
      <c r="T37" s="1"/>
      <c r="U37" s="1"/>
      <c r="V37" s="1"/>
      <c r="W37" s="81"/>
      <c r="X37" s="1"/>
    </row>
    <row r="38" spans="19:24" x14ac:dyDescent="0.2">
      <c r="S38" s="1"/>
      <c r="T38" s="1"/>
      <c r="U38" s="1"/>
      <c r="V38" s="1"/>
      <c r="W38" s="81"/>
      <c r="X38" s="1"/>
    </row>
    <row r="39" spans="19:24" x14ac:dyDescent="0.2">
      <c r="S39" s="1"/>
      <c r="T39" s="1"/>
      <c r="U39" s="1"/>
      <c r="V39" s="1"/>
      <c r="W39" s="81"/>
      <c r="X39" s="1"/>
    </row>
    <row r="40" spans="19:24" x14ac:dyDescent="0.2">
      <c r="S40" s="1"/>
      <c r="T40" s="1"/>
      <c r="U40" s="1"/>
      <c r="V40" s="1"/>
      <c r="W40" s="81"/>
      <c r="X40" s="1"/>
    </row>
    <row r="41" spans="19:24" x14ac:dyDescent="0.2">
      <c r="S41" s="1"/>
      <c r="T41" s="1"/>
      <c r="U41" s="1"/>
      <c r="V41" s="1"/>
      <c r="W41" s="81"/>
      <c r="X41" s="1"/>
    </row>
    <row r="42" spans="19:24" x14ac:dyDescent="0.2">
      <c r="S42" s="1"/>
      <c r="T42" s="1"/>
      <c r="U42" s="1"/>
      <c r="V42" s="1"/>
      <c r="W42" s="81"/>
      <c r="X42" s="1"/>
    </row>
    <row r="43" spans="19:24" x14ac:dyDescent="0.2">
      <c r="S43" s="1"/>
      <c r="T43" s="1"/>
      <c r="U43" s="1"/>
      <c r="V43" s="1"/>
      <c r="W43" s="81"/>
      <c r="X43" s="1"/>
    </row>
    <row r="44" spans="19:24" x14ac:dyDescent="0.2">
      <c r="S44" s="1"/>
      <c r="T44" s="1"/>
      <c r="U44" s="1"/>
      <c r="V44" s="1"/>
      <c r="W44" s="81"/>
      <c r="X44" s="1"/>
    </row>
    <row r="45" spans="19:24" x14ac:dyDescent="0.2">
      <c r="S45" s="1"/>
      <c r="T45" s="1"/>
      <c r="U45" s="1"/>
      <c r="V45" s="1"/>
      <c r="W45" s="81"/>
      <c r="X45" s="1"/>
    </row>
    <row r="46" spans="19:24" x14ac:dyDescent="0.2">
      <c r="S46" s="1"/>
      <c r="T46" s="1"/>
      <c r="U46" s="1"/>
      <c r="V46" s="1"/>
      <c r="W46" s="81"/>
      <c r="X46" s="1"/>
    </row>
    <row r="47" spans="19:24" x14ac:dyDescent="0.2">
      <c r="S47" s="1"/>
      <c r="T47" s="1"/>
      <c r="U47" s="1"/>
      <c r="V47" s="1"/>
      <c r="W47" s="81"/>
      <c r="X47" s="1"/>
    </row>
    <row r="48" spans="19:24" x14ac:dyDescent="0.2">
      <c r="S48" s="1"/>
      <c r="T48" s="1"/>
      <c r="U48" s="1"/>
      <c r="V48" s="1"/>
      <c r="W48" s="81"/>
      <c r="X48" s="1"/>
    </row>
    <row r="49" spans="19:24" x14ac:dyDescent="0.2">
      <c r="S49" s="1"/>
      <c r="T49" s="1"/>
      <c r="U49" s="1"/>
      <c r="V49" s="1"/>
      <c r="W49" s="81"/>
      <c r="X49" s="1"/>
    </row>
    <row r="50" spans="19:24" x14ac:dyDescent="0.2">
      <c r="S50" s="1"/>
      <c r="T50" s="1"/>
      <c r="U50" s="1"/>
      <c r="V50" s="1"/>
      <c r="W50" s="81"/>
      <c r="X50" s="1"/>
    </row>
    <row r="51" spans="19:24" x14ac:dyDescent="0.2">
      <c r="S51" s="1"/>
      <c r="T51" s="1"/>
      <c r="U51" s="1"/>
      <c r="V51" s="1"/>
      <c r="W51" s="81"/>
      <c r="X51" s="1"/>
    </row>
    <row r="52" spans="19:24" x14ac:dyDescent="0.2">
      <c r="S52" s="1"/>
      <c r="T52" s="1"/>
      <c r="U52" s="1"/>
      <c r="V52" s="1"/>
      <c r="W52" s="81"/>
      <c r="X52" s="1"/>
    </row>
    <row r="53" spans="19:24" x14ac:dyDescent="0.2">
      <c r="S53" s="1"/>
      <c r="T53" s="1"/>
      <c r="U53" s="1"/>
      <c r="V53" s="1"/>
      <c r="W53" s="81"/>
      <c r="X53" s="1"/>
    </row>
    <row r="54" spans="19:24" x14ac:dyDescent="0.2">
      <c r="S54" s="1"/>
      <c r="T54" s="1"/>
      <c r="U54" s="1"/>
      <c r="V54" s="1"/>
      <c r="W54" s="81"/>
      <c r="X54" s="1"/>
    </row>
    <row r="55" spans="19:24" x14ac:dyDescent="0.2">
      <c r="S55" s="1"/>
      <c r="T55" s="1"/>
      <c r="U55" s="1"/>
      <c r="V55" s="1"/>
      <c r="W55" s="81"/>
      <c r="X55" s="1"/>
    </row>
    <row r="56" spans="19:24" x14ac:dyDescent="0.2">
      <c r="S56" s="1"/>
      <c r="T56" s="1"/>
      <c r="U56" s="1"/>
      <c r="V56" s="1"/>
      <c r="W56" s="81"/>
      <c r="X56" s="1"/>
    </row>
    <row r="57" spans="19:24" x14ac:dyDescent="0.2">
      <c r="S57" s="1"/>
      <c r="T57" s="1"/>
      <c r="U57" s="1"/>
      <c r="V57" s="1"/>
      <c r="W57" s="81"/>
      <c r="X57" s="1"/>
    </row>
    <row r="58" spans="19:24" x14ac:dyDescent="0.2">
      <c r="S58" s="1"/>
      <c r="T58" s="1"/>
      <c r="U58" s="1"/>
      <c r="V58" s="1"/>
      <c r="W58" s="81"/>
      <c r="X58" s="1"/>
    </row>
    <row r="59" spans="19:24" x14ac:dyDescent="0.2">
      <c r="S59" s="1"/>
      <c r="T59" s="1"/>
      <c r="U59" s="1"/>
      <c r="V59" s="1"/>
      <c r="W59" s="81"/>
      <c r="X59" s="1"/>
    </row>
    <row r="60" spans="19:24" x14ac:dyDescent="0.2">
      <c r="S60" s="1"/>
      <c r="T60" s="1"/>
      <c r="U60" s="1"/>
      <c r="V60" s="1"/>
      <c r="W60" s="81"/>
      <c r="X60" s="1"/>
    </row>
    <row r="61" spans="19:24" x14ac:dyDescent="0.2">
      <c r="S61" s="1"/>
      <c r="T61" s="1"/>
      <c r="U61" s="1"/>
      <c r="V61" s="1"/>
      <c r="W61" s="81"/>
      <c r="X61" s="1"/>
    </row>
    <row r="62" spans="19:24" x14ac:dyDescent="0.2">
      <c r="S62" s="1"/>
      <c r="T62" s="1"/>
      <c r="U62" s="1"/>
      <c r="V62" s="1"/>
      <c r="W62" s="81"/>
      <c r="X62" s="1"/>
    </row>
    <row r="63" spans="19:24" x14ac:dyDescent="0.2">
      <c r="S63" s="1"/>
      <c r="T63" s="1"/>
      <c r="U63" s="1"/>
      <c r="V63" s="1"/>
      <c r="W63" s="81"/>
      <c r="X63" s="1"/>
    </row>
    <row r="64" spans="19:24" x14ac:dyDescent="0.2">
      <c r="W64" s="81"/>
    </row>
    <row r="65" spans="23:23" x14ac:dyDescent="0.2">
      <c r="W65" s="81"/>
    </row>
    <row r="66" spans="23:23" x14ac:dyDescent="0.2">
      <c r="W66" s="81"/>
    </row>
    <row r="67" spans="23:23" x14ac:dyDescent="0.2">
      <c r="W67" s="81"/>
    </row>
    <row r="68" spans="23:23" x14ac:dyDescent="0.2">
      <c r="W68" s="81"/>
    </row>
    <row r="69" spans="23:23" x14ac:dyDescent="0.2">
      <c r="W69" s="81"/>
    </row>
    <row r="70" spans="23:23" x14ac:dyDescent="0.2">
      <c r="W70" s="81"/>
    </row>
    <row r="71" spans="23:23" x14ac:dyDescent="0.2">
      <c r="W71" s="81"/>
    </row>
  </sheetData>
  <conditionalFormatting sqref="S8:T13">
    <cfRule type="cellIs" dxfId="41" priority="12" stopIfTrue="1" operator="greaterThan">
      <formula>0</formula>
    </cfRule>
  </conditionalFormatting>
  <conditionalFormatting sqref="T8:T13">
    <cfRule type="cellIs" dxfId="40" priority="7" stopIfTrue="1" operator="greaterThan">
      <formula>0</formula>
    </cfRule>
    <cfRule type="cellIs" dxfId="39" priority="8" stopIfTrue="1" operator="greaterThan">
      <formula>0</formula>
    </cfRule>
    <cfRule type="cellIs" dxfId="38" priority="9" stopIfTrue="1" operator="greaterThan">
      <formula>53</formula>
    </cfRule>
    <cfRule type="cellIs" dxfId="37" priority="10" stopIfTrue="1" operator="greaterThan">
      <formula>0</formula>
    </cfRule>
    <cfRule type="cellIs" dxfId="36" priority="11" stopIfTrue="1" operator="greaterThan">
      <formula>0</formula>
    </cfRule>
  </conditionalFormatting>
  <conditionalFormatting sqref="S7:T7">
    <cfRule type="cellIs" dxfId="35" priority="6" stopIfTrue="1" operator="greaterThan">
      <formula>0</formula>
    </cfRule>
  </conditionalFormatting>
  <conditionalFormatting sqref="T7">
    <cfRule type="cellIs" dxfId="34" priority="1" stopIfTrue="1" operator="greaterThan">
      <formula>0</formula>
    </cfRule>
    <cfRule type="cellIs" dxfId="33" priority="2" stopIfTrue="1" operator="greaterThan">
      <formula>0</formula>
    </cfRule>
    <cfRule type="cellIs" dxfId="32" priority="3" stopIfTrue="1" operator="greaterThan">
      <formula>53</formula>
    </cfRule>
    <cfRule type="cellIs" dxfId="31" priority="4" stopIfTrue="1" operator="greaterThan">
      <formula>0</formula>
    </cfRule>
    <cfRule type="cellIs" dxfId="30" priority="5" stopIfTrue="1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8" scale="85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71"/>
  <sheetViews>
    <sheetView zoomScale="85" zoomScaleNormal="85" zoomScaleSheetLayoutView="85" workbookViewId="0">
      <pane xSplit="1" topLeftCell="B1" activePane="topRight" state="frozen"/>
      <selection pane="topRight" activeCell="D1" sqref="B1:D1"/>
    </sheetView>
  </sheetViews>
  <sheetFormatPr defaultRowHeight="12.75" x14ac:dyDescent="0.2"/>
  <cols>
    <col min="1" max="1" width="8.42578125" style="5" customWidth="1"/>
    <col min="2" max="2" width="9.140625" style="5"/>
    <col min="3" max="3" width="7" style="5" customWidth="1"/>
    <col min="4" max="4" width="17.85546875" style="5" customWidth="1"/>
    <col min="5" max="5" width="18.5703125" style="24" customWidth="1"/>
    <col min="6" max="6" width="6.5703125" style="5" hidden="1" customWidth="1"/>
    <col min="7" max="7" width="9.28515625" style="5" hidden="1" customWidth="1"/>
    <col min="8" max="8" width="6" style="5" hidden="1" customWidth="1"/>
    <col min="9" max="9" width="7" style="5" hidden="1" customWidth="1"/>
    <col min="10" max="10" width="8.140625" style="5" hidden="1" customWidth="1"/>
    <col min="11" max="11" width="70.42578125" style="4" customWidth="1"/>
    <col min="12" max="12" width="14.5703125" style="6" customWidth="1"/>
    <col min="13" max="14" width="10" style="4" customWidth="1"/>
    <col min="15" max="16" width="6.7109375" style="4" customWidth="1"/>
    <col min="17" max="17" width="29.85546875" style="33" customWidth="1"/>
    <col min="18" max="18" width="1.85546875" style="5" customWidth="1"/>
    <col min="19" max="22" width="14.85546875" style="4" customWidth="1"/>
    <col min="23" max="23" width="9.140625" style="80"/>
    <col min="24" max="16384" width="9.140625" style="4"/>
  </cols>
  <sheetData>
    <row r="1" spans="1:24" x14ac:dyDescent="0.2">
      <c r="A1" s="7" t="s">
        <v>24</v>
      </c>
      <c r="B1" s="23"/>
      <c r="C1" s="7"/>
      <c r="D1" s="7"/>
      <c r="E1" s="30"/>
      <c r="G1" s="7"/>
      <c r="H1" s="7"/>
      <c r="K1" s="5"/>
      <c r="L1" s="16"/>
      <c r="M1" s="7" t="s">
        <v>0</v>
      </c>
      <c r="N1" s="17"/>
      <c r="O1" s="17"/>
      <c r="P1" s="17"/>
      <c r="W1" s="4"/>
    </row>
    <row r="2" spans="1:24" ht="13.5" thickBot="1" x14ac:dyDescent="0.25">
      <c r="A2" s="23" t="s">
        <v>1</v>
      </c>
      <c r="I2" s="7"/>
      <c r="J2" s="7"/>
      <c r="K2" s="7" t="s">
        <v>33</v>
      </c>
      <c r="L2" s="18"/>
      <c r="M2" s="7"/>
      <c r="N2" s="5"/>
      <c r="O2" s="5"/>
      <c r="P2" s="5"/>
      <c r="W2" s="4"/>
    </row>
    <row r="3" spans="1:24" ht="13.5" customHeight="1" thickBot="1" x14ac:dyDescent="0.25">
      <c r="A3" s="100" t="s">
        <v>2</v>
      </c>
      <c r="B3" s="8" t="s">
        <v>3</v>
      </c>
      <c r="C3" s="9" t="s">
        <v>4</v>
      </c>
      <c r="D3" s="9" t="s">
        <v>31</v>
      </c>
      <c r="E3" s="31" t="s">
        <v>5</v>
      </c>
      <c r="F3" s="9" t="s">
        <v>2</v>
      </c>
      <c r="G3" s="8" t="s">
        <v>3</v>
      </c>
      <c r="H3" s="10" t="s">
        <v>6</v>
      </c>
      <c r="I3" s="9" t="s">
        <v>7</v>
      </c>
      <c r="J3" s="9" t="s">
        <v>8</v>
      </c>
      <c r="K3" s="9" t="s">
        <v>27</v>
      </c>
      <c r="L3" s="19" t="s">
        <v>9</v>
      </c>
      <c r="M3" s="11" t="s">
        <v>10</v>
      </c>
      <c r="N3" s="20"/>
      <c r="O3" s="2" t="s">
        <v>25</v>
      </c>
      <c r="P3" s="3" t="s">
        <v>26</v>
      </c>
      <c r="Q3" s="34" t="s">
        <v>11</v>
      </c>
      <c r="R3" s="12"/>
      <c r="S3" s="12"/>
      <c r="T3" s="12"/>
      <c r="W3" s="4"/>
    </row>
    <row r="4" spans="1:24" x14ac:dyDescent="0.2">
      <c r="A4" s="101" t="s">
        <v>12</v>
      </c>
      <c r="B4" s="12" t="s">
        <v>13</v>
      </c>
      <c r="C4" s="13" t="s">
        <v>14</v>
      </c>
      <c r="D4" s="13"/>
      <c r="E4" s="32" t="s">
        <v>15</v>
      </c>
      <c r="F4" s="13" t="s">
        <v>14</v>
      </c>
      <c r="G4" s="12" t="s">
        <v>13</v>
      </c>
      <c r="H4" s="14" t="s">
        <v>14</v>
      </c>
      <c r="I4" s="13" t="s">
        <v>16</v>
      </c>
      <c r="J4" s="13" t="s">
        <v>16</v>
      </c>
      <c r="K4" s="13"/>
      <c r="L4" s="21"/>
      <c r="M4" s="52" t="s">
        <v>17</v>
      </c>
      <c r="N4" s="54" t="s">
        <v>18</v>
      </c>
      <c r="O4" s="53"/>
      <c r="P4" s="12"/>
      <c r="Q4" s="35"/>
      <c r="R4" s="12"/>
      <c r="S4" s="15"/>
      <c r="T4" s="15"/>
    </row>
    <row r="5" spans="1:24" ht="23.25" customHeight="1" thickBot="1" x14ac:dyDescent="0.25">
      <c r="A5" s="155" t="s">
        <v>19</v>
      </c>
      <c r="B5" s="156" t="s">
        <v>19</v>
      </c>
      <c r="C5" s="157" t="s">
        <v>19</v>
      </c>
      <c r="D5" s="158" t="s">
        <v>23</v>
      </c>
      <c r="E5" s="158" t="s">
        <v>23</v>
      </c>
      <c r="F5" s="157" t="s">
        <v>20</v>
      </c>
      <c r="G5" s="156" t="s">
        <v>20</v>
      </c>
      <c r="H5" s="159" t="s">
        <v>20</v>
      </c>
      <c r="I5" s="157"/>
      <c r="J5" s="157" t="s">
        <v>21</v>
      </c>
      <c r="K5" s="157"/>
      <c r="L5" s="160"/>
      <c r="M5" s="161" t="s">
        <v>22</v>
      </c>
      <c r="N5" s="162" t="s">
        <v>22</v>
      </c>
      <c r="O5" s="163"/>
      <c r="P5" s="156"/>
      <c r="Q5" s="164"/>
      <c r="R5" s="12"/>
      <c r="S5" s="12" t="s">
        <v>29</v>
      </c>
      <c r="T5" s="12" t="s">
        <v>30</v>
      </c>
      <c r="U5" s="4" t="s">
        <v>28</v>
      </c>
    </row>
    <row r="6" spans="1:24" ht="25.5" x14ac:dyDescent="0.2">
      <c r="A6" s="117" t="s">
        <v>64</v>
      </c>
      <c r="B6" s="117">
        <v>1005</v>
      </c>
      <c r="C6" s="117">
        <v>1</v>
      </c>
      <c r="D6" s="117" t="s">
        <v>37</v>
      </c>
      <c r="E6" s="173" t="s">
        <v>35</v>
      </c>
      <c r="F6" s="120"/>
      <c r="G6" s="120"/>
      <c r="H6" s="120"/>
      <c r="I6" s="120"/>
      <c r="J6" s="120"/>
      <c r="K6" s="181" t="s">
        <v>36</v>
      </c>
      <c r="L6" s="178"/>
      <c r="M6" s="209"/>
      <c r="N6" s="177"/>
      <c r="O6" s="129"/>
      <c r="P6" s="129"/>
      <c r="Q6" s="45"/>
      <c r="S6" s="1"/>
      <c r="T6" s="1"/>
      <c r="U6" s="1"/>
      <c r="V6" s="1"/>
      <c r="W6" s="81"/>
      <c r="X6" s="1"/>
    </row>
    <row r="7" spans="1:24" x14ac:dyDescent="0.2">
      <c r="A7" s="142" t="s">
        <v>45</v>
      </c>
      <c r="B7" s="172">
        <v>13090</v>
      </c>
      <c r="C7" s="118">
        <v>4035</v>
      </c>
      <c r="D7" s="142" t="s">
        <v>38</v>
      </c>
      <c r="E7" s="174" t="s">
        <v>35</v>
      </c>
      <c r="F7" s="1"/>
      <c r="G7" s="1"/>
      <c r="H7" s="1"/>
      <c r="I7" s="1"/>
      <c r="J7" s="1"/>
      <c r="K7" s="176" t="s">
        <v>44</v>
      </c>
      <c r="L7" s="149"/>
      <c r="M7" s="210">
        <f>130.9987+190.0322+192.3884+6.5709+176.0251+10.3167</f>
        <v>706.33199999999999</v>
      </c>
      <c r="N7" s="208">
        <f>1495.0302+899.649</f>
        <v>2394.6792</v>
      </c>
      <c r="O7" s="180"/>
      <c r="P7" s="147"/>
      <c r="Q7" s="109"/>
      <c r="S7" s="1"/>
      <c r="T7" s="1"/>
      <c r="U7" s="1"/>
      <c r="V7" s="1"/>
      <c r="W7" s="81"/>
      <c r="X7" s="1"/>
    </row>
    <row r="8" spans="1:24" ht="42" customHeight="1" x14ac:dyDescent="0.2">
      <c r="A8" s="62" t="s">
        <v>73</v>
      </c>
      <c r="B8" s="41">
        <v>7433</v>
      </c>
      <c r="C8" s="171">
        <v>4332</v>
      </c>
      <c r="D8" s="41" t="s">
        <v>34</v>
      </c>
      <c r="E8" s="42" t="s">
        <v>35</v>
      </c>
      <c r="F8" s="69"/>
      <c r="G8" s="29"/>
      <c r="H8" s="29"/>
      <c r="I8" s="29"/>
      <c r="J8" s="70"/>
      <c r="K8" s="105" t="s">
        <v>74</v>
      </c>
      <c r="L8" s="175"/>
      <c r="M8" s="203">
        <v>21.681100000000001</v>
      </c>
      <c r="N8" s="207">
        <v>64.821299999999994</v>
      </c>
      <c r="O8" s="48"/>
      <c r="P8" s="179"/>
      <c r="Q8" s="56"/>
      <c r="R8" s="26"/>
      <c r="S8" s="1"/>
      <c r="T8"/>
      <c r="U8" s="1"/>
      <c r="V8" s="1"/>
      <c r="W8" s="81"/>
      <c r="X8" s="1"/>
    </row>
    <row r="9" spans="1:24" s="5" customFormat="1" ht="37.5" customHeight="1" x14ac:dyDescent="0.2">
      <c r="A9" s="41" t="s">
        <v>75</v>
      </c>
      <c r="B9" s="41">
        <v>802</v>
      </c>
      <c r="C9" s="41">
        <v>27</v>
      </c>
      <c r="D9" s="41" t="s">
        <v>34</v>
      </c>
      <c r="E9" s="42" t="s">
        <v>35</v>
      </c>
      <c r="F9" s="69"/>
      <c r="G9" s="29"/>
      <c r="H9" s="29"/>
      <c r="I9" s="29"/>
      <c r="J9" s="70"/>
      <c r="K9" s="1" t="s">
        <v>41</v>
      </c>
      <c r="L9" s="50"/>
      <c r="M9" s="203">
        <v>145.2938</v>
      </c>
      <c r="N9" s="207">
        <v>294.45769999999999</v>
      </c>
      <c r="O9" s="48"/>
      <c r="P9" s="48"/>
      <c r="Q9" s="42"/>
      <c r="R9" s="26"/>
      <c r="S9" s="1"/>
      <c r="T9" s="84"/>
      <c r="U9" s="1"/>
      <c r="V9" s="1"/>
      <c r="W9" s="81"/>
      <c r="X9" s="1"/>
    </row>
    <row r="10" spans="1:24" ht="55.5" customHeight="1" x14ac:dyDescent="0.2">
      <c r="A10" s="63" t="s">
        <v>76</v>
      </c>
      <c r="B10" s="41">
        <v>51</v>
      </c>
      <c r="C10" s="41">
        <v>27</v>
      </c>
      <c r="D10" s="41" t="s">
        <v>34</v>
      </c>
      <c r="E10" s="42" t="s">
        <v>35</v>
      </c>
      <c r="F10" s="69"/>
      <c r="G10" s="29"/>
      <c r="H10" s="29"/>
      <c r="I10" s="29"/>
      <c r="J10" s="70"/>
      <c r="K10" s="76" t="s">
        <v>41</v>
      </c>
      <c r="L10" s="50"/>
      <c r="M10" s="203">
        <v>1.4408000000000001</v>
      </c>
      <c r="N10" s="207">
        <v>11.491899999999999</v>
      </c>
      <c r="O10" s="48"/>
      <c r="P10" s="48"/>
      <c r="Q10" s="42"/>
      <c r="R10" s="27"/>
      <c r="S10" s="1"/>
      <c r="T10"/>
      <c r="U10" s="1"/>
      <c r="V10" s="1"/>
      <c r="W10" s="81"/>
      <c r="X10" s="1"/>
    </row>
    <row r="11" spans="1:24" ht="32.25" customHeight="1" x14ac:dyDescent="0.2">
      <c r="A11" s="62" t="s">
        <v>77</v>
      </c>
      <c r="B11" s="41">
        <v>2923</v>
      </c>
      <c r="C11" s="41">
        <v>27</v>
      </c>
      <c r="D11" s="41" t="s">
        <v>37</v>
      </c>
      <c r="E11" s="42" t="s">
        <v>35</v>
      </c>
      <c r="F11" s="69"/>
      <c r="G11" s="29"/>
      <c r="H11" s="29"/>
      <c r="I11" s="29"/>
      <c r="J11" s="70"/>
      <c r="K11" s="76" t="s">
        <v>41</v>
      </c>
      <c r="L11" s="50"/>
      <c r="M11" s="203">
        <f>3.3106+6.3434</f>
        <v>9.6539999999999999</v>
      </c>
      <c r="N11" s="207">
        <v>46.256399999999999</v>
      </c>
      <c r="O11" s="48"/>
      <c r="P11" s="48"/>
      <c r="Q11" s="42"/>
      <c r="R11" s="26"/>
      <c r="S11" s="1"/>
      <c r="T11"/>
      <c r="U11" s="1"/>
      <c r="V11" s="1"/>
      <c r="W11" s="81"/>
      <c r="X11" s="1"/>
    </row>
    <row r="12" spans="1:24" ht="52.5" customHeight="1" x14ac:dyDescent="0.2">
      <c r="A12" s="63" t="s">
        <v>78</v>
      </c>
      <c r="B12" s="41">
        <v>1684</v>
      </c>
      <c r="C12" s="41">
        <v>1</v>
      </c>
      <c r="D12" s="41" t="s">
        <v>34</v>
      </c>
      <c r="E12" s="42" t="s">
        <v>35</v>
      </c>
      <c r="F12" s="69"/>
      <c r="G12" s="29"/>
      <c r="H12" s="29"/>
      <c r="I12" s="29"/>
      <c r="J12" s="70"/>
      <c r="K12" s="76" t="s">
        <v>36</v>
      </c>
      <c r="L12" s="50"/>
      <c r="M12" s="202"/>
      <c r="N12" s="179"/>
      <c r="O12" s="48"/>
      <c r="P12" s="48"/>
      <c r="Q12" s="42"/>
      <c r="R12" s="26"/>
      <c r="S12" s="1"/>
      <c r="T12"/>
      <c r="U12" s="1"/>
      <c r="V12" s="1"/>
      <c r="W12" s="81"/>
      <c r="X12" s="1"/>
    </row>
    <row r="13" spans="1:24" ht="32.25" customHeight="1" x14ac:dyDescent="0.2">
      <c r="A13" s="62" t="s">
        <v>79</v>
      </c>
      <c r="B13" s="41">
        <v>49</v>
      </c>
      <c r="C13" s="41">
        <v>1</v>
      </c>
      <c r="D13" s="41" t="s">
        <v>37</v>
      </c>
      <c r="E13" s="42" t="s">
        <v>35</v>
      </c>
      <c r="F13" s="69"/>
      <c r="G13" s="29"/>
      <c r="H13" s="29"/>
      <c r="I13" s="29"/>
      <c r="J13" s="70"/>
      <c r="K13" s="76" t="s">
        <v>36</v>
      </c>
      <c r="L13" s="50"/>
      <c r="M13" s="202"/>
      <c r="N13" s="179"/>
      <c r="O13" s="48"/>
      <c r="P13" s="48"/>
      <c r="Q13" s="42"/>
      <c r="R13" s="27"/>
      <c r="S13" s="1"/>
      <c r="T13"/>
      <c r="U13" s="1"/>
      <c r="V13" s="1"/>
      <c r="W13" s="81"/>
      <c r="X13" s="1"/>
    </row>
    <row r="14" spans="1:24" ht="32.25" customHeight="1" x14ac:dyDescent="0.2">
      <c r="A14" s="62" t="s">
        <v>80</v>
      </c>
      <c r="B14" s="41">
        <v>241</v>
      </c>
      <c r="C14" s="41">
        <v>1</v>
      </c>
      <c r="D14" s="41" t="s">
        <v>37</v>
      </c>
      <c r="E14" s="42" t="s">
        <v>35</v>
      </c>
      <c r="F14" s="69"/>
      <c r="G14" s="29"/>
      <c r="H14" s="29"/>
      <c r="I14" s="29"/>
      <c r="J14" s="70"/>
      <c r="K14" s="76" t="s">
        <v>36</v>
      </c>
      <c r="L14" s="50"/>
      <c r="M14" s="202"/>
      <c r="N14" s="179"/>
      <c r="O14" s="48"/>
      <c r="P14" s="48"/>
      <c r="Q14" s="107"/>
      <c r="R14" s="27"/>
      <c r="S14" s="1"/>
      <c r="T14"/>
      <c r="U14" s="1"/>
      <c r="V14" s="1"/>
      <c r="W14" s="81"/>
      <c r="X14" s="1"/>
    </row>
    <row r="15" spans="1:24" ht="26.25" thickBot="1" x14ac:dyDescent="0.25">
      <c r="A15" s="119" t="s">
        <v>66</v>
      </c>
      <c r="B15" s="170">
        <v>3971</v>
      </c>
      <c r="C15" s="170">
        <v>1</v>
      </c>
      <c r="D15" s="170" t="s">
        <v>32</v>
      </c>
      <c r="E15" s="169" t="s">
        <v>35</v>
      </c>
      <c r="F15" s="165"/>
      <c r="G15" s="165"/>
      <c r="H15" s="165"/>
      <c r="I15" s="165"/>
      <c r="J15" s="165"/>
      <c r="K15" s="182" t="s">
        <v>36</v>
      </c>
      <c r="L15" s="168"/>
      <c r="M15" s="211"/>
      <c r="N15" s="167"/>
      <c r="O15" s="167"/>
      <c r="P15" s="167"/>
      <c r="Q15" s="108"/>
      <c r="S15" s="1"/>
      <c r="T15" s="1"/>
      <c r="U15" s="1"/>
      <c r="V15" s="1"/>
      <c r="W15" s="81"/>
      <c r="X15" s="1"/>
    </row>
    <row r="16" spans="1:24" x14ac:dyDescent="0.2">
      <c r="S16" s="1"/>
      <c r="T16" s="1"/>
      <c r="U16" s="1"/>
      <c r="V16" s="1"/>
      <c r="W16" s="81"/>
      <c r="X16" s="1"/>
    </row>
    <row r="17" spans="19:24" x14ac:dyDescent="0.2">
      <c r="S17" s="1"/>
      <c r="T17" s="1"/>
      <c r="U17" s="1"/>
      <c r="V17" s="1"/>
      <c r="W17" s="81"/>
      <c r="X17" s="1"/>
    </row>
    <row r="18" spans="19:24" x14ac:dyDescent="0.2">
      <c r="S18" s="1"/>
      <c r="T18" s="1"/>
      <c r="U18" s="1"/>
      <c r="V18" s="1"/>
      <c r="W18" s="81"/>
      <c r="X18" s="1"/>
    </row>
    <row r="19" spans="19:24" x14ac:dyDescent="0.2">
      <c r="S19" s="1"/>
      <c r="T19" s="1"/>
      <c r="U19" s="1"/>
      <c r="V19" s="1"/>
      <c r="W19" s="81"/>
      <c r="X19" s="1"/>
    </row>
    <row r="20" spans="19:24" x14ac:dyDescent="0.2">
      <c r="S20" s="1"/>
      <c r="T20" s="1"/>
      <c r="U20" s="1"/>
      <c r="V20" s="1"/>
      <c r="W20" s="81"/>
      <c r="X20" s="1"/>
    </row>
    <row r="21" spans="19:24" x14ac:dyDescent="0.2">
      <c r="S21" s="1"/>
      <c r="T21" s="1"/>
      <c r="U21" s="1"/>
      <c r="V21" s="1"/>
      <c r="W21" s="81"/>
      <c r="X21" s="1"/>
    </row>
    <row r="22" spans="19:24" x14ac:dyDescent="0.2">
      <c r="S22" s="1"/>
      <c r="T22" s="1"/>
      <c r="U22" s="1"/>
      <c r="V22" s="1"/>
      <c r="W22" s="81"/>
      <c r="X22" s="1"/>
    </row>
    <row r="23" spans="19:24" x14ac:dyDescent="0.2">
      <c r="S23" s="1"/>
      <c r="T23" s="1"/>
      <c r="U23" s="1"/>
      <c r="V23" s="1"/>
      <c r="W23" s="81"/>
      <c r="X23" s="1"/>
    </row>
    <row r="24" spans="19:24" x14ac:dyDescent="0.2">
      <c r="S24" s="1"/>
      <c r="T24" s="1"/>
      <c r="U24" s="1"/>
      <c r="V24" s="1"/>
      <c r="W24" s="81"/>
      <c r="X24" s="1"/>
    </row>
    <row r="25" spans="19:24" x14ac:dyDescent="0.2">
      <c r="S25" s="1"/>
      <c r="T25" s="1"/>
      <c r="U25" s="1"/>
      <c r="V25" s="1"/>
      <c r="W25" s="81"/>
      <c r="X25" s="1"/>
    </row>
    <row r="26" spans="19:24" x14ac:dyDescent="0.2">
      <c r="S26" s="1"/>
      <c r="T26" s="1"/>
      <c r="U26" s="1"/>
      <c r="V26" s="1"/>
      <c r="W26" s="81"/>
      <c r="X26" s="1"/>
    </row>
    <row r="27" spans="19:24" x14ac:dyDescent="0.2">
      <c r="S27" s="1"/>
      <c r="T27" s="1"/>
      <c r="U27" s="1"/>
      <c r="V27" s="1"/>
      <c r="W27" s="81"/>
      <c r="X27" s="1"/>
    </row>
    <row r="28" spans="19:24" x14ac:dyDescent="0.2">
      <c r="S28" s="1"/>
      <c r="T28" s="1"/>
      <c r="U28" s="1"/>
      <c r="V28" s="1"/>
      <c r="W28" s="81"/>
      <c r="X28" s="1"/>
    </row>
    <row r="29" spans="19:24" x14ac:dyDescent="0.2">
      <c r="S29" s="1"/>
      <c r="T29" s="1"/>
      <c r="U29" s="1"/>
      <c r="V29" s="1"/>
      <c r="W29" s="81"/>
      <c r="X29" s="1"/>
    </row>
    <row r="30" spans="19:24" x14ac:dyDescent="0.2">
      <c r="S30" s="1"/>
      <c r="T30" s="1"/>
      <c r="U30" s="1"/>
      <c r="V30" s="1"/>
      <c r="W30" s="81"/>
      <c r="X30" s="1"/>
    </row>
    <row r="31" spans="19:24" x14ac:dyDescent="0.2">
      <c r="S31" s="1"/>
      <c r="T31" s="1"/>
      <c r="U31" s="1"/>
      <c r="V31" s="1"/>
      <c r="W31" s="81"/>
      <c r="X31" s="1"/>
    </row>
    <row r="32" spans="19:24" x14ac:dyDescent="0.2">
      <c r="S32" s="1"/>
      <c r="T32" s="1"/>
      <c r="U32" s="1"/>
      <c r="V32" s="1"/>
      <c r="W32" s="81"/>
      <c r="X32" s="1"/>
    </row>
    <row r="33" spans="19:24" x14ac:dyDescent="0.2">
      <c r="S33" s="1"/>
      <c r="T33" s="1"/>
      <c r="U33" s="1"/>
      <c r="V33" s="1"/>
      <c r="W33" s="81"/>
      <c r="X33" s="1"/>
    </row>
    <row r="34" spans="19:24" x14ac:dyDescent="0.2">
      <c r="S34" s="1"/>
      <c r="T34" s="1"/>
      <c r="U34" s="1"/>
      <c r="V34" s="1"/>
      <c r="W34" s="81"/>
      <c r="X34" s="1"/>
    </row>
    <row r="35" spans="19:24" x14ac:dyDescent="0.2">
      <c r="S35" s="1"/>
      <c r="T35" s="1"/>
      <c r="U35" s="1"/>
      <c r="V35" s="1"/>
      <c r="W35" s="81"/>
      <c r="X35" s="1"/>
    </row>
    <row r="36" spans="19:24" x14ac:dyDescent="0.2">
      <c r="S36" s="1"/>
      <c r="T36" s="1"/>
      <c r="U36" s="1"/>
      <c r="V36" s="1"/>
      <c r="W36" s="81"/>
      <c r="X36" s="1"/>
    </row>
    <row r="37" spans="19:24" x14ac:dyDescent="0.2">
      <c r="S37" s="1"/>
      <c r="T37" s="1"/>
      <c r="U37" s="1"/>
      <c r="V37" s="1"/>
      <c r="W37" s="81"/>
      <c r="X37" s="1"/>
    </row>
    <row r="38" spans="19:24" x14ac:dyDescent="0.2">
      <c r="S38" s="1"/>
      <c r="T38" s="1"/>
      <c r="U38" s="1"/>
      <c r="V38" s="1"/>
      <c r="W38" s="81"/>
      <c r="X38" s="1"/>
    </row>
    <row r="39" spans="19:24" x14ac:dyDescent="0.2">
      <c r="S39" s="1"/>
      <c r="T39" s="1"/>
      <c r="U39" s="1"/>
      <c r="V39" s="1"/>
      <c r="W39" s="81"/>
      <c r="X39" s="1"/>
    </row>
    <row r="40" spans="19:24" x14ac:dyDescent="0.2">
      <c r="S40" s="1"/>
      <c r="T40" s="1"/>
      <c r="U40" s="1"/>
      <c r="V40" s="1"/>
      <c r="W40" s="81"/>
      <c r="X40" s="1"/>
    </row>
    <row r="41" spans="19:24" x14ac:dyDescent="0.2">
      <c r="S41" s="1"/>
      <c r="T41" s="1"/>
      <c r="U41" s="1"/>
      <c r="V41" s="1"/>
      <c r="W41" s="81"/>
      <c r="X41" s="1"/>
    </row>
    <row r="42" spans="19:24" x14ac:dyDescent="0.2">
      <c r="S42" s="1"/>
      <c r="T42" s="1"/>
      <c r="U42" s="1"/>
      <c r="V42" s="1"/>
      <c r="W42" s="81"/>
      <c r="X42" s="1"/>
    </row>
    <row r="43" spans="19:24" x14ac:dyDescent="0.2">
      <c r="S43" s="1"/>
      <c r="T43" s="1"/>
      <c r="U43" s="1"/>
      <c r="V43" s="1"/>
      <c r="W43" s="81"/>
      <c r="X43" s="1"/>
    </row>
    <row r="44" spans="19:24" x14ac:dyDescent="0.2">
      <c r="S44" s="1"/>
      <c r="T44" s="1"/>
      <c r="U44" s="1"/>
      <c r="V44" s="1"/>
      <c r="W44" s="81"/>
      <c r="X44" s="1"/>
    </row>
    <row r="45" spans="19:24" x14ac:dyDescent="0.2">
      <c r="S45" s="1"/>
      <c r="T45" s="1"/>
      <c r="U45" s="1"/>
      <c r="V45" s="1"/>
      <c r="W45" s="81"/>
      <c r="X45" s="1"/>
    </row>
    <row r="46" spans="19:24" x14ac:dyDescent="0.2">
      <c r="S46" s="1"/>
      <c r="T46" s="1"/>
      <c r="U46" s="1"/>
      <c r="V46" s="1"/>
      <c r="W46" s="81"/>
      <c r="X46" s="1"/>
    </row>
    <row r="47" spans="19:24" x14ac:dyDescent="0.2">
      <c r="S47" s="1"/>
      <c r="T47" s="1"/>
      <c r="U47" s="1"/>
      <c r="V47" s="1"/>
      <c r="W47" s="81"/>
      <c r="X47" s="1"/>
    </row>
    <row r="48" spans="19:24" x14ac:dyDescent="0.2">
      <c r="S48" s="1"/>
      <c r="T48" s="1"/>
      <c r="U48" s="1"/>
      <c r="V48" s="1"/>
      <c r="W48" s="81"/>
      <c r="X48" s="1"/>
    </row>
    <row r="49" spans="19:24" x14ac:dyDescent="0.2">
      <c r="S49" s="1"/>
      <c r="T49" s="1"/>
      <c r="U49" s="1"/>
      <c r="V49" s="1"/>
      <c r="W49" s="81"/>
      <c r="X49" s="1"/>
    </row>
    <row r="50" spans="19:24" x14ac:dyDescent="0.2">
      <c r="S50" s="1"/>
      <c r="T50" s="1"/>
      <c r="U50" s="1"/>
      <c r="V50" s="1"/>
      <c r="W50" s="81"/>
      <c r="X50" s="1"/>
    </row>
    <row r="51" spans="19:24" x14ac:dyDescent="0.2">
      <c r="S51" s="1"/>
      <c r="T51" s="1"/>
      <c r="U51" s="1"/>
      <c r="V51" s="1"/>
      <c r="W51" s="81"/>
      <c r="X51" s="1"/>
    </row>
    <row r="52" spans="19:24" x14ac:dyDescent="0.2">
      <c r="S52" s="1"/>
      <c r="T52" s="1"/>
      <c r="U52" s="1"/>
      <c r="V52" s="1"/>
      <c r="W52" s="81"/>
      <c r="X52" s="1"/>
    </row>
    <row r="53" spans="19:24" x14ac:dyDescent="0.2">
      <c r="S53" s="1"/>
      <c r="T53" s="1"/>
      <c r="U53" s="1"/>
      <c r="V53" s="1"/>
      <c r="W53" s="81"/>
      <c r="X53" s="1"/>
    </row>
    <row r="54" spans="19:24" x14ac:dyDescent="0.2">
      <c r="S54" s="1"/>
      <c r="T54" s="1"/>
      <c r="U54" s="1"/>
      <c r="V54" s="1"/>
      <c r="W54" s="81"/>
      <c r="X54" s="1"/>
    </row>
    <row r="55" spans="19:24" x14ac:dyDescent="0.2">
      <c r="S55" s="1"/>
      <c r="T55" s="1"/>
      <c r="U55" s="1"/>
      <c r="V55" s="1"/>
      <c r="W55" s="81"/>
      <c r="X55" s="1"/>
    </row>
    <row r="56" spans="19:24" x14ac:dyDescent="0.2">
      <c r="S56" s="1"/>
      <c r="T56" s="1"/>
      <c r="U56" s="1"/>
      <c r="V56" s="1"/>
      <c r="W56" s="81"/>
      <c r="X56" s="1"/>
    </row>
    <row r="57" spans="19:24" x14ac:dyDescent="0.2">
      <c r="S57" s="1"/>
      <c r="T57" s="1"/>
      <c r="U57" s="1"/>
      <c r="V57" s="1"/>
      <c r="W57" s="81"/>
      <c r="X57" s="1"/>
    </row>
    <row r="58" spans="19:24" x14ac:dyDescent="0.2">
      <c r="S58" s="1"/>
      <c r="T58" s="1"/>
      <c r="U58" s="1"/>
      <c r="V58" s="1"/>
      <c r="W58" s="81"/>
      <c r="X58" s="1"/>
    </row>
    <row r="59" spans="19:24" x14ac:dyDescent="0.2">
      <c r="S59" s="1"/>
      <c r="T59" s="1"/>
      <c r="U59" s="1"/>
      <c r="V59" s="1"/>
      <c r="W59" s="81"/>
      <c r="X59" s="1"/>
    </row>
    <row r="60" spans="19:24" x14ac:dyDescent="0.2">
      <c r="S60" s="1"/>
      <c r="T60" s="1"/>
      <c r="U60" s="1"/>
      <c r="V60" s="1"/>
      <c r="W60" s="81"/>
      <c r="X60" s="1"/>
    </row>
    <row r="61" spans="19:24" x14ac:dyDescent="0.2">
      <c r="S61" s="1"/>
      <c r="T61" s="1"/>
      <c r="U61" s="1"/>
      <c r="V61" s="1"/>
      <c r="W61" s="81"/>
      <c r="X61" s="1"/>
    </row>
    <row r="62" spans="19:24" x14ac:dyDescent="0.2">
      <c r="S62" s="1"/>
      <c r="T62" s="1"/>
      <c r="U62" s="1"/>
      <c r="V62" s="1"/>
      <c r="W62" s="81"/>
      <c r="X62" s="1"/>
    </row>
    <row r="63" spans="19:24" x14ac:dyDescent="0.2">
      <c r="S63" s="1"/>
      <c r="T63" s="1"/>
      <c r="U63" s="1"/>
      <c r="V63" s="1"/>
      <c r="W63" s="81"/>
      <c r="X63" s="1"/>
    </row>
    <row r="64" spans="19:24" x14ac:dyDescent="0.2">
      <c r="S64" s="1"/>
      <c r="T64" s="1"/>
      <c r="U64" s="1"/>
      <c r="V64" s="1"/>
      <c r="W64" s="81"/>
      <c r="X64" s="1"/>
    </row>
    <row r="65" spans="23:23" x14ac:dyDescent="0.2">
      <c r="W65" s="81"/>
    </row>
    <row r="66" spans="23:23" x14ac:dyDescent="0.2">
      <c r="W66" s="81"/>
    </row>
    <row r="67" spans="23:23" x14ac:dyDescent="0.2">
      <c r="W67" s="81"/>
    </row>
    <row r="68" spans="23:23" x14ac:dyDescent="0.2">
      <c r="W68" s="81"/>
    </row>
    <row r="69" spans="23:23" x14ac:dyDescent="0.2">
      <c r="W69" s="81"/>
    </row>
    <row r="70" spans="23:23" x14ac:dyDescent="0.2">
      <c r="W70" s="81"/>
    </row>
    <row r="71" spans="23:23" x14ac:dyDescent="0.2">
      <c r="W71" s="81"/>
    </row>
  </sheetData>
  <autoFilter ref="A1:Q15" xr:uid="{00000000-0009-0000-0000-000002000000}"/>
  <conditionalFormatting sqref="S9:T14">
    <cfRule type="cellIs" dxfId="29" priority="12" stopIfTrue="1" operator="greaterThan">
      <formula>0</formula>
    </cfRule>
  </conditionalFormatting>
  <conditionalFormatting sqref="T9:T14">
    <cfRule type="cellIs" dxfId="28" priority="7" stopIfTrue="1" operator="greaterThan">
      <formula>0</formula>
    </cfRule>
    <cfRule type="cellIs" dxfId="27" priority="8" stopIfTrue="1" operator="greaterThan">
      <formula>0</formula>
    </cfRule>
    <cfRule type="cellIs" dxfId="26" priority="9" stopIfTrue="1" operator="greaterThan">
      <formula>53</formula>
    </cfRule>
    <cfRule type="cellIs" dxfId="25" priority="10" stopIfTrue="1" operator="greaterThan">
      <formula>0</formula>
    </cfRule>
    <cfRule type="cellIs" dxfId="24" priority="11" stopIfTrue="1" operator="greaterThan">
      <formula>0</formula>
    </cfRule>
  </conditionalFormatting>
  <conditionalFormatting sqref="S8:T8">
    <cfRule type="cellIs" dxfId="23" priority="6" stopIfTrue="1" operator="greaterThan">
      <formula>0</formula>
    </cfRule>
  </conditionalFormatting>
  <conditionalFormatting sqref="T8">
    <cfRule type="cellIs" dxfId="22" priority="1" stopIfTrue="1" operator="greaterThan">
      <formula>0</formula>
    </cfRule>
    <cfRule type="cellIs" dxfId="21" priority="2" stopIfTrue="1" operator="greaterThan">
      <formula>0</formula>
    </cfRule>
    <cfRule type="cellIs" dxfId="20" priority="3" stopIfTrue="1" operator="greaterThan">
      <formula>53</formula>
    </cfRule>
    <cfRule type="cellIs" dxfId="19" priority="4" stopIfTrue="1" operator="greaterThan">
      <formula>0</formula>
    </cfRule>
    <cfRule type="cellIs" dxfId="18" priority="5" stopIfTrue="1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8" scale="85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71"/>
  <sheetViews>
    <sheetView zoomScale="70" zoomScaleNormal="70" zoomScaleSheetLayoutView="85" workbookViewId="0">
      <pane xSplit="1" topLeftCell="B1" activePane="topRight" state="frozen"/>
      <selection pane="topRight" activeCell="D1" sqref="B1:D1"/>
    </sheetView>
  </sheetViews>
  <sheetFormatPr defaultRowHeight="12.75" x14ac:dyDescent="0.2"/>
  <cols>
    <col min="1" max="1" width="8.42578125" style="5" customWidth="1"/>
    <col min="2" max="2" width="9.140625" style="5"/>
    <col min="3" max="3" width="7" style="5" customWidth="1"/>
    <col min="4" max="4" width="17.85546875" style="5" customWidth="1"/>
    <col min="5" max="5" width="18.5703125" style="24" customWidth="1"/>
    <col min="6" max="6" width="6.5703125" style="5" hidden="1" customWidth="1"/>
    <col min="7" max="7" width="9.28515625" style="5" hidden="1" customWidth="1"/>
    <col min="8" max="8" width="6" style="5" hidden="1" customWidth="1"/>
    <col min="9" max="9" width="7" style="5" hidden="1" customWidth="1"/>
    <col min="10" max="10" width="8.140625" style="5" hidden="1" customWidth="1"/>
    <col min="11" max="11" width="70.42578125" style="4" customWidth="1"/>
    <col min="12" max="12" width="14.5703125" style="6" customWidth="1"/>
    <col min="13" max="14" width="10" style="4" customWidth="1"/>
    <col min="15" max="16" width="6.7109375" style="4" customWidth="1"/>
    <col min="17" max="17" width="29.85546875" style="33" customWidth="1"/>
    <col min="18" max="18" width="1.85546875" style="5" customWidth="1"/>
    <col min="19" max="22" width="14.85546875" style="4" customWidth="1"/>
    <col min="23" max="23" width="9.140625" style="80"/>
    <col min="24" max="16384" width="9.140625" style="4"/>
  </cols>
  <sheetData>
    <row r="1" spans="1:24" x14ac:dyDescent="0.2">
      <c r="A1" s="7" t="s">
        <v>24</v>
      </c>
      <c r="B1" s="23"/>
      <c r="C1" s="7"/>
      <c r="D1" s="7"/>
      <c r="E1" s="30"/>
      <c r="G1" s="7"/>
      <c r="H1" s="7"/>
      <c r="K1" s="5"/>
      <c r="L1" s="16"/>
      <c r="M1" s="7" t="s">
        <v>0</v>
      </c>
      <c r="N1" s="17"/>
      <c r="O1" s="17"/>
      <c r="P1" s="17"/>
      <c r="W1" s="4"/>
    </row>
    <row r="2" spans="1:24" ht="13.5" thickBot="1" x14ac:dyDescent="0.25">
      <c r="A2" s="23" t="s">
        <v>1</v>
      </c>
      <c r="I2" s="7"/>
      <c r="J2" s="7"/>
      <c r="K2" s="7" t="s">
        <v>33</v>
      </c>
      <c r="L2" s="18"/>
      <c r="M2" s="7"/>
      <c r="N2" s="5"/>
      <c r="O2" s="5"/>
      <c r="P2" s="5"/>
      <c r="W2" s="4"/>
    </row>
    <row r="3" spans="1:24" ht="13.5" customHeight="1" thickBot="1" x14ac:dyDescent="0.25">
      <c r="A3" s="100" t="s">
        <v>2</v>
      </c>
      <c r="B3" s="8" t="s">
        <v>3</v>
      </c>
      <c r="C3" s="9" t="s">
        <v>4</v>
      </c>
      <c r="D3" s="9" t="s">
        <v>31</v>
      </c>
      <c r="E3" s="31" t="s">
        <v>5</v>
      </c>
      <c r="F3" s="9" t="s">
        <v>2</v>
      </c>
      <c r="G3" s="8" t="s">
        <v>3</v>
      </c>
      <c r="H3" s="10" t="s">
        <v>6</v>
      </c>
      <c r="I3" s="9" t="s">
        <v>7</v>
      </c>
      <c r="J3" s="9" t="s">
        <v>8</v>
      </c>
      <c r="K3" s="9" t="s">
        <v>27</v>
      </c>
      <c r="L3" s="19" t="s">
        <v>9</v>
      </c>
      <c r="M3" s="11" t="s">
        <v>10</v>
      </c>
      <c r="N3" s="20"/>
      <c r="O3" s="2" t="s">
        <v>25</v>
      </c>
      <c r="P3" s="3" t="s">
        <v>26</v>
      </c>
      <c r="Q3" s="34" t="s">
        <v>11</v>
      </c>
      <c r="R3" s="12"/>
      <c r="S3" s="12"/>
      <c r="T3" s="12"/>
      <c r="W3" s="4"/>
    </row>
    <row r="4" spans="1:24" x14ac:dyDescent="0.2">
      <c r="A4" s="101" t="s">
        <v>12</v>
      </c>
      <c r="B4" s="12" t="s">
        <v>13</v>
      </c>
      <c r="C4" s="13" t="s">
        <v>14</v>
      </c>
      <c r="D4" s="13"/>
      <c r="E4" s="32" t="s">
        <v>15</v>
      </c>
      <c r="F4" s="13" t="s">
        <v>14</v>
      </c>
      <c r="G4" s="12" t="s">
        <v>13</v>
      </c>
      <c r="H4" s="14" t="s">
        <v>14</v>
      </c>
      <c r="I4" s="13" t="s">
        <v>16</v>
      </c>
      <c r="J4" s="13" t="s">
        <v>16</v>
      </c>
      <c r="K4" s="13"/>
      <c r="L4" s="21"/>
      <c r="M4" s="52" t="s">
        <v>17</v>
      </c>
      <c r="N4" s="54" t="s">
        <v>18</v>
      </c>
      <c r="O4" s="53"/>
      <c r="P4" s="12"/>
      <c r="Q4" s="35"/>
      <c r="R4" s="12"/>
      <c r="S4" s="15"/>
      <c r="T4" s="15"/>
    </row>
    <row r="5" spans="1:24" ht="23.25" customHeight="1" thickBot="1" x14ac:dyDescent="0.25">
      <c r="A5" s="155" t="s">
        <v>19</v>
      </c>
      <c r="B5" s="156" t="s">
        <v>19</v>
      </c>
      <c r="C5" s="157" t="s">
        <v>19</v>
      </c>
      <c r="D5" s="158" t="s">
        <v>23</v>
      </c>
      <c r="E5" s="158" t="s">
        <v>23</v>
      </c>
      <c r="F5" s="157" t="s">
        <v>20</v>
      </c>
      <c r="G5" s="156" t="s">
        <v>20</v>
      </c>
      <c r="H5" s="159" t="s">
        <v>20</v>
      </c>
      <c r="I5" s="157"/>
      <c r="J5" s="157" t="s">
        <v>21</v>
      </c>
      <c r="K5" s="157"/>
      <c r="L5" s="160"/>
      <c r="M5" s="161" t="s">
        <v>22</v>
      </c>
      <c r="N5" s="162" t="s">
        <v>22</v>
      </c>
      <c r="O5" s="163"/>
      <c r="P5" s="156"/>
      <c r="Q5" s="164"/>
      <c r="R5" s="12"/>
      <c r="S5" s="12" t="s">
        <v>29</v>
      </c>
      <c r="T5" s="12" t="s">
        <v>30</v>
      </c>
      <c r="U5" s="4" t="s">
        <v>28</v>
      </c>
    </row>
    <row r="6" spans="1:24" ht="39" customHeight="1" x14ac:dyDescent="0.2">
      <c r="A6" s="79" t="s">
        <v>49</v>
      </c>
      <c r="B6" s="55">
        <v>2055</v>
      </c>
      <c r="C6" s="55">
        <v>27</v>
      </c>
      <c r="D6" s="55" t="s">
        <v>37</v>
      </c>
      <c r="E6" s="56" t="s">
        <v>35</v>
      </c>
      <c r="F6" s="67"/>
      <c r="G6" s="57"/>
      <c r="H6" s="57"/>
      <c r="I6" s="57"/>
      <c r="J6" s="154"/>
      <c r="K6" s="105" t="s">
        <v>41</v>
      </c>
      <c r="L6" s="61"/>
      <c r="M6" s="213">
        <f>424.0693</f>
        <v>424.0693</v>
      </c>
      <c r="N6" s="212">
        <v>572.11120000000005</v>
      </c>
      <c r="O6" s="58"/>
      <c r="P6" s="58"/>
      <c r="Q6" s="56"/>
      <c r="R6" s="27"/>
      <c r="S6" s="1"/>
      <c r="T6"/>
      <c r="U6" s="1"/>
      <c r="V6" s="1"/>
      <c r="W6" s="81"/>
      <c r="X6" s="1"/>
    </row>
    <row r="7" spans="1:24" ht="41.25" customHeight="1" x14ac:dyDescent="0.2">
      <c r="A7" s="62" t="s">
        <v>50</v>
      </c>
      <c r="B7" s="41">
        <v>2536</v>
      </c>
      <c r="C7" s="41">
        <v>4035</v>
      </c>
      <c r="D7" s="41" t="s">
        <v>37</v>
      </c>
      <c r="E7" s="42" t="s">
        <v>35</v>
      </c>
      <c r="F7" s="69"/>
      <c r="G7" s="29"/>
      <c r="H7" s="29"/>
      <c r="I7" s="29"/>
      <c r="J7" s="70"/>
      <c r="K7" s="105" t="s">
        <v>44</v>
      </c>
      <c r="L7" s="50"/>
      <c r="M7" s="203">
        <f>113.319+94.5187</f>
        <v>207.83769999999998</v>
      </c>
      <c r="N7" s="207">
        <v>608.71690000000001</v>
      </c>
      <c r="O7" s="48"/>
      <c r="P7" s="48"/>
      <c r="Q7" s="42"/>
      <c r="R7" s="26"/>
      <c r="S7" s="1"/>
      <c r="T7" s="22"/>
      <c r="U7" s="1"/>
      <c r="V7" s="1"/>
      <c r="W7" s="81"/>
      <c r="X7" s="1"/>
    </row>
    <row r="8" spans="1:24" ht="42" customHeight="1" x14ac:dyDescent="0.2">
      <c r="A8" s="62" t="s">
        <v>45</v>
      </c>
      <c r="B8" s="41">
        <v>13090</v>
      </c>
      <c r="C8" s="41">
        <v>4035</v>
      </c>
      <c r="D8" s="41" t="s">
        <v>38</v>
      </c>
      <c r="E8" s="42" t="s">
        <v>35</v>
      </c>
      <c r="F8" s="69"/>
      <c r="G8" s="29"/>
      <c r="H8" s="29"/>
      <c r="I8" s="29"/>
      <c r="J8" s="70"/>
      <c r="K8" s="105" t="s">
        <v>44</v>
      </c>
      <c r="L8" s="59"/>
      <c r="M8" s="203">
        <f>59.0864+29.6958+254.9955+262.2225+29.2284+139.8554</f>
        <v>775.08399999999995</v>
      </c>
      <c r="N8" s="207">
        <f>2420.117+747.5841</f>
        <v>3167.7011000000002</v>
      </c>
      <c r="O8" s="48"/>
      <c r="P8" s="48"/>
      <c r="Q8" s="42"/>
      <c r="R8" s="26"/>
      <c r="S8" s="1"/>
      <c r="T8"/>
      <c r="U8" s="1"/>
      <c r="V8" s="1"/>
      <c r="W8" s="81"/>
      <c r="X8" s="1"/>
    </row>
    <row r="9" spans="1:24" s="5" customFormat="1" ht="37.5" customHeight="1" x14ac:dyDescent="0.2">
      <c r="A9" s="41" t="s">
        <v>51</v>
      </c>
      <c r="B9" s="41">
        <v>366</v>
      </c>
      <c r="C9" s="41">
        <v>1</v>
      </c>
      <c r="D9" s="41" t="s">
        <v>37</v>
      </c>
      <c r="E9" s="42" t="s">
        <v>35</v>
      </c>
      <c r="F9" s="69"/>
      <c r="G9" s="29"/>
      <c r="H9" s="29"/>
      <c r="I9" s="29"/>
      <c r="J9" s="70"/>
      <c r="K9" s="82" t="s">
        <v>36</v>
      </c>
      <c r="L9" s="50"/>
      <c r="M9" s="202"/>
      <c r="N9" s="179"/>
      <c r="O9" s="48"/>
      <c r="P9" s="48"/>
      <c r="Q9" s="42"/>
      <c r="R9" s="26"/>
      <c r="S9" s="1"/>
      <c r="T9" s="84"/>
      <c r="U9" s="1"/>
      <c r="V9" s="1"/>
      <c r="W9" s="81"/>
      <c r="X9" s="1"/>
    </row>
    <row r="10" spans="1:24" ht="55.5" customHeight="1" x14ac:dyDescent="0.2">
      <c r="A10" s="63" t="s">
        <v>52</v>
      </c>
      <c r="B10" s="41">
        <v>1324</v>
      </c>
      <c r="C10" s="41">
        <v>27</v>
      </c>
      <c r="D10" s="41" t="s">
        <v>34</v>
      </c>
      <c r="E10" s="42" t="s">
        <v>35</v>
      </c>
      <c r="F10" s="69"/>
      <c r="G10" s="29"/>
      <c r="H10" s="29"/>
      <c r="I10" s="29"/>
      <c r="J10" s="70"/>
      <c r="K10" s="76" t="s">
        <v>41</v>
      </c>
      <c r="L10" s="50"/>
      <c r="M10" s="203">
        <v>12.2142</v>
      </c>
      <c r="N10" s="207">
        <v>41.5197</v>
      </c>
      <c r="O10" s="48"/>
      <c r="P10" s="48"/>
      <c r="Q10" s="42"/>
      <c r="R10" s="27"/>
      <c r="S10" s="1"/>
      <c r="T10"/>
      <c r="U10" s="1"/>
      <c r="V10" s="1"/>
      <c r="W10" s="81"/>
      <c r="X10" s="1"/>
    </row>
    <row r="11" spans="1:24" ht="32.25" customHeight="1" x14ac:dyDescent="0.2">
      <c r="A11" s="62" t="s">
        <v>53</v>
      </c>
      <c r="B11" s="41">
        <v>43</v>
      </c>
      <c r="C11" s="41">
        <v>27</v>
      </c>
      <c r="D11" s="41" t="s">
        <v>32</v>
      </c>
      <c r="E11" s="42" t="s">
        <v>35</v>
      </c>
      <c r="F11" s="69"/>
      <c r="G11" s="29"/>
      <c r="H11" s="29"/>
      <c r="I11" s="29"/>
      <c r="J11" s="70"/>
      <c r="K11" s="76" t="s">
        <v>41</v>
      </c>
      <c r="L11" s="50"/>
      <c r="M11" s="203">
        <v>27.4895</v>
      </c>
      <c r="N11" s="207">
        <v>37.168999999999997</v>
      </c>
      <c r="O11" s="48"/>
      <c r="P11" s="48"/>
      <c r="Q11" s="42"/>
      <c r="R11" s="26"/>
      <c r="S11" s="1"/>
      <c r="T11"/>
      <c r="U11" s="1"/>
      <c r="V11" s="1"/>
      <c r="W11" s="81"/>
      <c r="X11" s="1"/>
    </row>
    <row r="12" spans="1:24" ht="52.5" customHeight="1" x14ac:dyDescent="0.2">
      <c r="A12" s="63" t="s">
        <v>54</v>
      </c>
      <c r="B12" s="41">
        <v>1350</v>
      </c>
      <c r="C12" s="41">
        <v>27</v>
      </c>
      <c r="D12" s="41" t="s">
        <v>37</v>
      </c>
      <c r="E12" s="42" t="s">
        <v>35</v>
      </c>
      <c r="F12" s="69"/>
      <c r="G12" s="29"/>
      <c r="H12" s="29"/>
      <c r="I12" s="29"/>
      <c r="J12" s="70"/>
      <c r="K12" s="76" t="s">
        <v>41</v>
      </c>
      <c r="L12" s="50"/>
      <c r="M12" s="203">
        <f>16.2854+17.3461</f>
        <v>33.631500000000003</v>
      </c>
      <c r="N12" s="207">
        <v>124.9188</v>
      </c>
      <c r="O12" s="48"/>
      <c r="P12" s="48"/>
      <c r="Q12" s="42"/>
      <c r="R12" s="26"/>
      <c r="S12" s="1"/>
      <c r="T12"/>
      <c r="U12" s="1"/>
      <c r="V12" s="1"/>
      <c r="W12" s="81"/>
      <c r="X12" s="1"/>
    </row>
    <row r="13" spans="1:24" ht="32.25" customHeight="1" thickBot="1" x14ac:dyDescent="0.25">
      <c r="A13" s="62" t="s">
        <v>55</v>
      </c>
      <c r="B13" s="41">
        <v>545</v>
      </c>
      <c r="C13" s="41">
        <v>27</v>
      </c>
      <c r="D13" s="41" t="s">
        <v>34</v>
      </c>
      <c r="E13" s="42" t="s">
        <v>35</v>
      </c>
      <c r="F13" s="69"/>
      <c r="G13" s="29"/>
      <c r="H13" s="29"/>
      <c r="I13" s="29"/>
      <c r="J13" s="70"/>
      <c r="K13" s="76" t="s">
        <v>41</v>
      </c>
      <c r="L13" s="50"/>
      <c r="M13" s="203">
        <v>69.476100000000002</v>
      </c>
      <c r="N13" s="207">
        <v>169.3526</v>
      </c>
      <c r="O13" s="48"/>
      <c r="P13" s="48"/>
      <c r="Q13" s="42"/>
      <c r="R13" s="27"/>
      <c r="S13" s="1"/>
      <c r="T13"/>
      <c r="U13" s="1"/>
      <c r="V13" s="1"/>
      <c r="W13" s="81"/>
      <c r="X13" s="1"/>
    </row>
    <row r="14" spans="1:24" ht="32.25" customHeight="1" thickBot="1" x14ac:dyDescent="0.25">
      <c r="A14" s="62" t="s">
        <v>56</v>
      </c>
      <c r="B14" s="41">
        <v>4446</v>
      </c>
      <c r="C14" s="41">
        <v>27</v>
      </c>
      <c r="D14" s="41" t="s">
        <v>37</v>
      </c>
      <c r="E14" s="42" t="s">
        <v>35</v>
      </c>
      <c r="F14" s="69"/>
      <c r="G14" s="29"/>
      <c r="H14" s="29"/>
      <c r="I14" s="29"/>
      <c r="J14" s="70"/>
      <c r="K14" s="76" t="s">
        <v>41</v>
      </c>
      <c r="L14" s="50"/>
      <c r="M14" s="203">
        <v>354.32979999999998</v>
      </c>
      <c r="N14" s="207">
        <v>440.779</v>
      </c>
      <c r="O14" s="48"/>
      <c r="P14" s="48"/>
      <c r="Q14" s="109"/>
      <c r="R14" s="27"/>
      <c r="S14" s="1"/>
      <c r="T14"/>
      <c r="U14" s="153"/>
      <c r="V14" s="1"/>
      <c r="W14" s="81"/>
      <c r="X14" s="1"/>
    </row>
    <row r="15" spans="1:24" x14ac:dyDescent="0.2">
      <c r="A15" s="141" t="s">
        <v>57</v>
      </c>
      <c r="B15" s="142">
        <v>225</v>
      </c>
      <c r="C15" s="143">
        <v>27</v>
      </c>
      <c r="D15" s="142" t="s">
        <v>34</v>
      </c>
      <c r="E15" s="144" t="s">
        <v>35</v>
      </c>
      <c r="F15" s="145"/>
      <c r="G15" s="145"/>
      <c r="H15" s="145"/>
      <c r="I15" s="145"/>
      <c r="J15" s="146"/>
      <c r="K15" s="147" t="s">
        <v>41</v>
      </c>
      <c r="L15" s="148"/>
      <c r="M15" s="210">
        <v>15.437900000000001</v>
      </c>
      <c r="N15" s="150">
        <v>40.104399999999998</v>
      </c>
      <c r="O15" s="147"/>
      <c r="P15" s="151"/>
      <c r="Q15" s="56"/>
      <c r="S15" s="1"/>
      <c r="T15" s="1"/>
      <c r="U15" s="1"/>
      <c r="V15" s="1"/>
      <c r="W15" s="81"/>
      <c r="X15" s="1"/>
    </row>
    <row r="16" spans="1:24" x14ac:dyDescent="0.2">
      <c r="A16" s="115" t="s">
        <v>58</v>
      </c>
      <c r="B16" s="118">
        <v>86</v>
      </c>
      <c r="C16" s="121">
        <v>27</v>
      </c>
      <c r="D16" s="118" t="s">
        <v>34</v>
      </c>
      <c r="E16" s="124" t="s">
        <v>35</v>
      </c>
      <c r="F16" s="110"/>
      <c r="G16" s="110"/>
      <c r="H16" s="110"/>
      <c r="I16" s="110"/>
      <c r="J16" s="127"/>
      <c r="K16" s="130" t="s">
        <v>41</v>
      </c>
      <c r="L16" s="133"/>
      <c r="M16" s="205">
        <v>86</v>
      </c>
      <c r="N16" s="136">
        <v>86</v>
      </c>
      <c r="O16" s="130"/>
      <c r="P16" s="137"/>
      <c r="Q16" s="42"/>
      <c r="S16" s="1"/>
      <c r="T16" s="1"/>
      <c r="U16" s="1"/>
      <c r="V16" s="1"/>
      <c r="W16" s="81"/>
      <c r="X16" s="1"/>
    </row>
    <row r="17" spans="1:24" x14ac:dyDescent="0.2">
      <c r="A17" s="115" t="s">
        <v>59</v>
      </c>
      <c r="B17" s="118">
        <v>1982</v>
      </c>
      <c r="C17" s="121">
        <v>27</v>
      </c>
      <c r="D17" s="118" t="s">
        <v>32</v>
      </c>
      <c r="E17" s="124" t="s">
        <v>35</v>
      </c>
      <c r="F17" s="110"/>
      <c r="G17" s="110"/>
      <c r="H17" s="110"/>
      <c r="I17" s="110"/>
      <c r="J17" s="127"/>
      <c r="K17" s="130" t="s">
        <v>41</v>
      </c>
      <c r="L17" s="133"/>
      <c r="M17" s="205">
        <f>29.7146+540.8848</f>
        <v>570.59940000000006</v>
      </c>
      <c r="N17" s="136">
        <f>34.9966+617.5921</f>
        <v>652.58870000000002</v>
      </c>
      <c r="O17" s="130"/>
      <c r="P17" s="137"/>
      <c r="Q17" s="42"/>
      <c r="S17" s="1"/>
      <c r="T17" s="1"/>
      <c r="U17" s="1"/>
      <c r="V17" s="1"/>
      <c r="W17" s="81"/>
      <c r="X17" s="1"/>
    </row>
    <row r="18" spans="1:24" x14ac:dyDescent="0.2">
      <c r="A18" s="115" t="s">
        <v>60</v>
      </c>
      <c r="B18" s="118">
        <v>457</v>
      </c>
      <c r="C18" s="121">
        <v>27</v>
      </c>
      <c r="D18" s="118" t="s">
        <v>32</v>
      </c>
      <c r="E18" s="124" t="s">
        <v>35</v>
      </c>
      <c r="F18" s="110"/>
      <c r="G18" s="110"/>
      <c r="H18" s="110"/>
      <c r="I18" s="110"/>
      <c r="J18" s="127"/>
      <c r="K18" s="130" t="s">
        <v>41</v>
      </c>
      <c r="L18" s="133"/>
      <c r="M18" s="205">
        <v>3.8275999999999999</v>
      </c>
      <c r="N18" s="136">
        <v>19.0349</v>
      </c>
      <c r="O18" s="130"/>
      <c r="P18" s="137"/>
      <c r="Q18" s="42"/>
      <c r="S18" s="1"/>
      <c r="T18" s="1"/>
      <c r="U18" s="1"/>
      <c r="V18" s="1"/>
      <c r="W18" s="81"/>
      <c r="X18" s="1"/>
    </row>
    <row r="19" spans="1:24" x14ac:dyDescent="0.2">
      <c r="A19" s="115" t="s">
        <v>61</v>
      </c>
      <c r="B19" s="118">
        <v>200</v>
      </c>
      <c r="C19" s="121">
        <v>4035</v>
      </c>
      <c r="D19" s="118" t="s">
        <v>37</v>
      </c>
      <c r="E19" s="124" t="s">
        <v>35</v>
      </c>
      <c r="F19" s="110"/>
      <c r="G19" s="110"/>
      <c r="H19" s="110"/>
      <c r="I19" s="110"/>
      <c r="J19" s="127"/>
      <c r="K19" s="130" t="s">
        <v>44</v>
      </c>
      <c r="L19" s="133"/>
      <c r="M19" s="205">
        <v>200</v>
      </c>
      <c r="N19" s="136">
        <v>200</v>
      </c>
      <c r="O19" s="130"/>
      <c r="P19" s="137"/>
      <c r="Q19" s="42"/>
      <c r="S19" s="1"/>
      <c r="T19" s="1"/>
      <c r="U19" s="1"/>
      <c r="V19" s="1"/>
      <c r="W19" s="81"/>
      <c r="X19" s="1"/>
    </row>
    <row r="20" spans="1:24" x14ac:dyDescent="0.2">
      <c r="A20" s="115" t="s">
        <v>62</v>
      </c>
      <c r="B20" s="118">
        <v>2655</v>
      </c>
      <c r="C20" s="121">
        <v>27</v>
      </c>
      <c r="D20" s="118" t="s">
        <v>32</v>
      </c>
      <c r="E20" s="124" t="s">
        <v>35</v>
      </c>
      <c r="F20" s="110"/>
      <c r="G20" s="110"/>
      <c r="H20" s="110"/>
      <c r="I20" s="110"/>
      <c r="J20" s="127"/>
      <c r="K20" s="130" t="s">
        <v>41</v>
      </c>
      <c r="L20" s="133"/>
      <c r="M20" s="205">
        <f>10.4971+33.0776</f>
        <v>43.574699999999993</v>
      </c>
      <c r="N20" s="136">
        <f>41.6602+93.1819</f>
        <v>134.84210000000002</v>
      </c>
      <c r="O20" s="130"/>
      <c r="P20" s="137"/>
      <c r="Q20" s="42"/>
      <c r="S20" s="1"/>
      <c r="T20" s="1"/>
      <c r="U20" s="1"/>
      <c r="V20" s="1"/>
      <c r="W20" s="81"/>
      <c r="X20" s="1"/>
    </row>
    <row r="21" spans="1:24" x14ac:dyDescent="0.2">
      <c r="A21" s="115" t="s">
        <v>63</v>
      </c>
      <c r="B21" s="118">
        <v>125</v>
      </c>
      <c r="C21" s="121">
        <v>27</v>
      </c>
      <c r="D21" s="118" t="s">
        <v>34</v>
      </c>
      <c r="E21" s="124" t="s">
        <v>35</v>
      </c>
      <c r="F21" s="110"/>
      <c r="G21" s="110"/>
      <c r="H21" s="110"/>
      <c r="I21" s="110"/>
      <c r="J21" s="127"/>
      <c r="K21" s="130" t="s">
        <v>41</v>
      </c>
      <c r="L21" s="133"/>
      <c r="M21" s="205">
        <f>19.4089+10.2654</f>
        <v>29.674299999999999</v>
      </c>
      <c r="N21" s="136">
        <f>23.6746+25.1403</f>
        <v>48.814900000000002</v>
      </c>
      <c r="O21" s="130"/>
      <c r="P21" s="137"/>
      <c r="Q21" s="42"/>
      <c r="S21" s="1"/>
      <c r="T21" s="1"/>
      <c r="U21" s="1"/>
      <c r="V21" s="1"/>
      <c r="W21" s="81"/>
      <c r="X21" s="1"/>
    </row>
    <row r="22" spans="1:24" ht="25.5" x14ac:dyDescent="0.2">
      <c r="A22" s="115" t="s">
        <v>64</v>
      </c>
      <c r="B22" s="118">
        <v>1005</v>
      </c>
      <c r="C22" s="121">
        <v>1</v>
      </c>
      <c r="D22" s="118" t="s">
        <v>37</v>
      </c>
      <c r="E22" s="124" t="s">
        <v>35</v>
      </c>
      <c r="F22" s="110"/>
      <c r="G22" s="110"/>
      <c r="H22" s="110"/>
      <c r="I22" s="110"/>
      <c r="J22" s="127"/>
      <c r="K22" s="152" t="s">
        <v>36</v>
      </c>
      <c r="L22" s="133"/>
      <c r="M22" s="214"/>
      <c r="N22" s="137"/>
      <c r="O22" s="130"/>
      <c r="P22" s="137"/>
      <c r="Q22" s="42"/>
      <c r="S22" s="1"/>
      <c r="T22" s="1"/>
      <c r="U22" s="1"/>
      <c r="V22" s="1"/>
      <c r="W22" s="81"/>
      <c r="X22" s="1"/>
    </row>
    <row r="23" spans="1:24" ht="25.5" x14ac:dyDescent="0.2">
      <c r="A23" s="115" t="s">
        <v>65</v>
      </c>
      <c r="B23" s="118">
        <v>3162</v>
      </c>
      <c r="C23" s="121">
        <v>1</v>
      </c>
      <c r="D23" s="118" t="s">
        <v>37</v>
      </c>
      <c r="E23" s="124" t="s">
        <v>35</v>
      </c>
      <c r="F23" s="110"/>
      <c r="G23" s="110"/>
      <c r="H23" s="110"/>
      <c r="I23" s="110"/>
      <c r="J23" s="127"/>
      <c r="K23" s="152" t="s">
        <v>36</v>
      </c>
      <c r="L23" s="133"/>
      <c r="M23" s="214"/>
      <c r="N23" s="137"/>
      <c r="O23" s="130"/>
      <c r="P23" s="137"/>
      <c r="Q23" s="42"/>
      <c r="S23" s="1"/>
      <c r="T23" s="1"/>
      <c r="U23" s="1"/>
      <c r="V23" s="1"/>
      <c r="W23" s="81"/>
      <c r="X23" s="1"/>
    </row>
    <row r="24" spans="1:24" ht="25.5" x14ac:dyDescent="0.2">
      <c r="A24" s="115" t="s">
        <v>66</v>
      </c>
      <c r="B24" s="118">
        <v>3971</v>
      </c>
      <c r="C24" s="121">
        <v>1</v>
      </c>
      <c r="D24" s="118" t="s">
        <v>32</v>
      </c>
      <c r="E24" s="124" t="s">
        <v>35</v>
      </c>
      <c r="F24" s="110"/>
      <c r="G24" s="110"/>
      <c r="H24" s="110"/>
      <c r="I24" s="110"/>
      <c r="J24" s="127"/>
      <c r="K24" s="152" t="s">
        <v>36</v>
      </c>
      <c r="L24" s="133"/>
      <c r="M24" s="214"/>
      <c r="N24" s="137"/>
      <c r="O24" s="130"/>
      <c r="P24" s="137"/>
      <c r="Q24" s="42"/>
      <c r="S24" s="1"/>
      <c r="T24" s="1"/>
      <c r="U24" s="1"/>
      <c r="V24" s="1"/>
      <c r="W24" s="81"/>
      <c r="X24" s="1"/>
    </row>
    <row r="25" spans="1:24" ht="25.5" x14ac:dyDescent="0.2">
      <c r="A25" s="115" t="s">
        <v>67</v>
      </c>
      <c r="B25" s="118">
        <v>791</v>
      </c>
      <c r="C25" s="121">
        <v>1</v>
      </c>
      <c r="D25" s="118" t="s">
        <v>37</v>
      </c>
      <c r="E25" s="124" t="s">
        <v>35</v>
      </c>
      <c r="F25" s="110"/>
      <c r="G25" s="110"/>
      <c r="H25" s="110"/>
      <c r="I25" s="110"/>
      <c r="J25" s="127"/>
      <c r="K25" s="152" t="s">
        <v>36</v>
      </c>
      <c r="L25" s="133"/>
      <c r="M25" s="214"/>
      <c r="N25" s="137"/>
      <c r="O25" s="130"/>
      <c r="P25" s="137"/>
      <c r="Q25" s="42"/>
      <c r="S25" s="1"/>
      <c r="T25" s="1"/>
      <c r="U25" s="1"/>
      <c r="V25" s="1"/>
      <c r="W25" s="81"/>
      <c r="X25" s="1"/>
    </row>
    <row r="26" spans="1:24" ht="25.5" x14ac:dyDescent="0.2">
      <c r="A26" s="115" t="s">
        <v>68</v>
      </c>
      <c r="B26" s="118">
        <v>718</v>
      </c>
      <c r="C26" s="121">
        <v>1</v>
      </c>
      <c r="D26" s="118" t="s">
        <v>37</v>
      </c>
      <c r="E26" s="124" t="s">
        <v>35</v>
      </c>
      <c r="F26" s="110"/>
      <c r="G26" s="110"/>
      <c r="H26" s="110"/>
      <c r="I26" s="110"/>
      <c r="J26" s="127"/>
      <c r="K26" s="152" t="s">
        <v>36</v>
      </c>
      <c r="L26" s="133"/>
      <c r="M26" s="214"/>
      <c r="N26" s="137"/>
      <c r="O26" s="130"/>
      <c r="P26" s="137"/>
      <c r="Q26" s="42"/>
      <c r="S26" s="1"/>
      <c r="T26" s="1"/>
      <c r="U26" s="1"/>
      <c r="V26" s="1"/>
      <c r="W26" s="81"/>
      <c r="X26" s="1"/>
    </row>
    <row r="27" spans="1:24" ht="25.5" x14ac:dyDescent="0.2">
      <c r="A27" s="115" t="s">
        <v>69</v>
      </c>
      <c r="B27" s="118">
        <v>7087</v>
      </c>
      <c r="C27" s="121">
        <v>1</v>
      </c>
      <c r="D27" s="118"/>
      <c r="E27" s="124" t="s">
        <v>70</v>
      </c>
      <c r="F27" s="110"/>
      <c r="G27" s="110"/>
      <c r="H27" s="110"/>
      <c r="I27" s="110"/>
      <c r="J27" s="127"/>
      <c r="K27" s="152" t="s">
        <v>36</v>
      </c>
      <c r="L27" s="133"/>
      <c r="M27" s="214"/>
      <c r="N27" s="137"/>
      <c r="O27" s="130"/>
      <c r="P27" s="137"/>
      <c r="Q27" s="42"/>
      <c r="S27" s="1"/>
      <c r="T27" s="1"/>
      <c r="U27" s="1"/>
      <c r="V27" s="1"/>
      <c r="W27" s="81"/>
      <c r="X27" s="1"/>
    </row>
    <row r="28" spans="1:24" ht="25.5" x14ac:dyDescent="0.2">
      <c r="A28" s="115" t="s">
        <v>71</v>
      </c>
      <c r="B28" s="118">
        <v>900</v>
      </c>
      <c r="C28" s="121">
        <v>1</v>
      </c>
      <c r="D28" s="118" t="s">
        <v>37</v>
      </c>
      <c r="E28" s="124" t="s">
        <v>35</v>
      </c>
      <c r="F28" s="110"/>
      <c r="G28" s="110"/>
      <c r="H28" s="110"/>
      <c r="I28" s="110"/>
      <c r="J28" s="127"/>
      <c r="K28" s="152" t="s">
        <v>36</v>
      </c>
      <c r="L28" s="133"/>
      <c r="M28" s="214"/>
      <c r="N28" s="137"/>
      <c r="O28" s="130"/>
      <c r="P28" s="137"/>
      <c r="Q28" s="42"/>
      <c r="S28" s="1"/>
      <c r="T28" s="1"/>
      <c r="U28" s="1"/>
      <c r="V28" s="1"/>
      <c r="W28" s="81"/>
      <c r="X28" s="1"/>
    </row>
    <row r="29" spans="1:24" ht="25.5" x14ac:dyDescent="0.2">
      <c r="A29" s="115" t="s">
        <v>72</v>
      </c>
      <c r="B29" s="118">
        <v>1389</v>
      </c>
      <c r="C29" s="121">
        <v>1</v>
      </c>
      <c r="D29" s="118"/>
      <c r="E29" s="124" t="s">
        <v>70</v>
      </c>
      <c r="F29" s="110"/>
      <c r="G29" s="110"/>
      <c r="H29" s="110"/>
      <c r="I29" s="110"/>
      <c r="J29" s="127"/>
      <c r="K29" s="152" t="s">
        <v>36</v>
      </c>
      <c r="L29" s="133"/>
      <c r="M29" s="214"/>
      <c r="N29" s="137"/>
      <c r="O29" s="130"/>
      <c r="P29" s="137"/>
      <c r="Q29" s="42"/>
      <c r="S29" s="1"/>
      <c r="T29" s="1"/>
      <c r="U29" s="1"/>
      <c r="V29" s="1"/>
      <c r="W29" s="81"/>
      <c r="X29" s="1"/>
    </row>
    <row r="30" spans="1:24" ht="13.5" thickBot="1" x14ac:dyDescent="0.25">
      <c r="A30" s="116" t="s">
        <v>102</v>
      </c>
      <c r="B30" s="119">
        <v>10761</v>
      </c>
      <c r="C30" s="122">
        <v>27</v>
      </c>
      <c r="D30" s="119" t="s">
        <v>37</v>
      </c>
      <c r="E30" s="125" t="s">
        <v>35</v>
      </c>
      <c r="F30" s="113"/>
      <c r="G30" s="113"/>
      <c r="H30" s="113"/>
      <c r="I30" s="113"/>
      <c r="J30" s="128"/>
      <c r="K30" s="131" t="s">
        <v>41</v>
      </c>
      <c r="L30" s="134"/>
      <c r="M30" s="206">
        <v>10.2486</v>
      </c>
      <c r="N30" s="138">
        <v>28.5288</v>
      </c>
      <c r="O30" s="131"/>
      <c r="P30" s="140"/>
      <c r="Q30" s="44"/>
      <c r="S30" s="1"/>
      <c r="T30" s="1"/>
      <c r="U30" s="1"/>
      <c r="V30" s="1"/>
      <c r="W30" s="81"/>
      <c r="X30" s="1"/>
    </row>
    <row r="31" spans="1:24" x14ac:dyDescent="0.2">
      <c r="S31" s="1"/>
      <c r="T31" s="1"/>
      <c r="U31" s="1"/>
      <c r="V31" s="1"/>
      <c r="W31" s="81"/>
      <c r="X31" s="1"/>
    </row>
    <row r="32" spans="1:24" x14ac:dyDescent="0.2">
      <c r="S32" s="1"/>
      <c r="T32" s="1"/>
      <c r="U32" s="1"/>
      <c r="V32" s="1"/>
      <c r="W32" s="81"/>
      <c r="X32" s="1"/>
    </row>
    <row r="33" spans="19:24" x14ac:dyDescent="0.2">
      <c r="S33" s="1"/>
      <c r="T33" s="1"/>
      <c r="U33" s="1"/>
      <c r="V33" s="1"/>
      <c r="W33" s="81"/>
      <c r="X33" s="1"/>
    </row>
    <row r="34" spans="19:24" x14ac:dyDescent="0.2">
      <c r="S34" s="1"/>
      <c r="T34" s="1"/>
      <c r="U34" s="1"/>
      <c r="V34" s="1"/>
      <c r="W34" s="81"/>
      <c r="X34" s="1"/>
    </row>
    <row r="35" spans="19:24" x14ac:dyDescent="0.2">
      <c r="S35" s="1"/>
      <c r="T35" s="1"/>
      <c r="U35" s="1"/>
      <c r="V35" s="1"/>
      <c r="W35" s="81"/>
      <c r="X35" s="1"/>
    </row>
    <row r="36" spans="19:24" x14ac:dyDescent="0.2">
      <c r="S36" s="1"/>
      <c r="T36" s="1"/>
      <c r="U36" s="1"/>
      <c r="V36" s="1"/>
      <c r="W36" s="81"/>
      <c r="X36" s="1"/>
    </row>
    <row r="37" spans="19:24" x14ac:dyDescent="0.2">
      <c r="S37" s="1"/>
      <c r="T37" s="1"/>
      <c r="U37" s="1"/>
      <c r="V37" s="1"/>
      <c r="W37" s="81"/>
      <c r="X37" s="1"/>
    </row>
    <row r="38" spans="19:24" x14ac:dyDescent="0.2">
      <c r="S38" s="1"/>
      <c r="T38" s="1"/>
      <c r="U38" s="1"/>
      <c r="V38" s="1"/>
      <c r="W38" s="81"/>
      <c r="X38" s="1"/>
    </row>
    <row r="39" spans="19:24" x14ac:dyDescent="0.2">
      <c r="S39" s="1"/>
      <c r="T39" s="1"/>
      <c r="U39" s="1"/>
      <c r="V39" s="1"/>
      <c r="W39" s="81"/>
      <c r="X39" s="1"/>
    </row>
    <row r="40" spans="19:24" x14ac:dyDescent="0.2">
      <c r="S40" s="1"/>
      <c r="T40" s="1"/>
      <c r="U40" s="1"/>
      <c r="V40" s="1"/>
      <c r="W40" s="81"/>
      <c r="X40" s="1"/>
    </row>
    <row r="41" spans="19:24" x14ac:dyDescent="0.2">
      <c r="S41" s="1"/>
      <c r="T41" s="1"/>
      <c r="U41" s="1"/>
      <c r="V41" s="1"/>
      <c r="W41" s="81"/>
      <c r="X41" s="1"/>
    </row>
    <row r="42" spans="19:24" x14ac:dyDescent="0.2">
      <c r="S42" s="1"/>
      <c r="T42" s="1"/>
      <c r="U42" s="1"/>
      <c r="V42" s="1"/>
      <c r="W42" s="81"/>
      <c r="X42" s="1"/>
    </row>
    <row r="43" spans="19:24" x14ac:dyDescent="0.2">
      <c r="S43" s="1"/>
      <c r="T43" s="1"/>
      <c r="U43" s="1"/>
      <c r="V43" s="1"/>
      <c r="W43" s="81"/>
      <c r="X43" s="1"/>
    </row>
    <row r="44" spans="19:24" x14ac:dyDescent="0.2">
      <c r="S44" s="1"/>
      <c r="T44" s="1"/>
      <c r="U44" s="1"/>
      <c r="V44" s="1"/>
      <c r="W44" s="81"/>
      <c r="X44" s="1"/>
    </row>
    <row r="45" spans="19:24" x14ac:dyDescent="0.2">
      <c r="S45" s="1"/>
      <c r="T45" s="1"/>
      <c r="U45" s="1"/>
      <c r="V45" s="1"/>
      <c r="W45" s="81"/>
      <c r="X45" s="1"/>
    </row>
    <row r="46" spans="19:24" x14ac:dyDescent="0.2">
      <c r="S46" s="1"/>
      <c r="T46" s="1"/>
      <c r="U46" s="1"/>
      <c r="V46" s="1"/>
      <c r="W46" s="81"/>
      <c r="X46" s="1"/>
    </row>
    <row r="47" spans="19:24" x14ac:dyDescent="0.2">
      <c r="S47" s="1"/>
      <c r="T47" s="1"/>
      <c r="U47" s="1"/>
      <c r="V47" s="1"/>
      <c r="W47" s="81"/>
      <c r="X47" s="1"/>
    </row>
    <row r="48" spans="19:24" x14ac:dyDescent="0.2">
      <c r="S48" s="1"/>
      <c r="T48" s="1"/>
      <c r="U48" s="1"/>
      <c r="V48" s="1"/>
      <c r="W48" s="81"/>
      <c r="X48" s="1"/>
    </row>
    <row r="49" spans="19:24" x14ac:dyDescent="0.2">
      <c r="S49" s="1"/>
      <c r="T49" s="1"/>
      <c r="U49" s="1"/>
      <c r="V49" s="1"/>
      <c r="W49" s="81"/>
      <c r="X49" s="1"/>
    </row>
    <row r="50" spans="19:24" x14ac:dyDescent="0.2">
      <c r="S50" s="1"/>
      <c r="T50" s="1"/>
      <c r="U50" s="1"/>
      <c r="V50" s="1"/>
      <c r="W50" s="81"/>
      <c r="X50" s="1"/>
    </row>
    <row r="51" spans="19:24" x14ac:dyDescent="0.2">
      <c r="S51" s="1"/>
      <c r="T51" s="1"/>
      <c r="U51" s="1"/>
      <c r="V51" s="1"/>
      <c r="W51" s="81"/>
      <c r="X51" s="1"/>
    </row>
    <row r="52" spans="19:24" x14ac:dyDescent="0.2">
      <c r="S52" s="1"/>
      <c r="T52" s="1"/>
      <c r="U52" s="1"/>
      <c r="V52" s="1"/>
      <c r="W52" s="81"/>
      <c r="X52" s="1"/>
    </row>
    <row r="53" spans="19:24" x14ac:dyDescent="0.2">
      <c r="S53" s="1"/>
      <c r="T53" s="1"/>
      <c r="U53" s="1"/>
      <c r="V53" s="1"/>
      <c r="W53" s="81"/>
      <c r="X53" s="1"/>
    </row>
    <row r="54" spans="19:24" x14ac:dyDescent="0.2">
      <c r="S54" s="1"/>
      <c r="T54" s="1"/>
      <c r="U54" s="1"/>
      <c r="V54" s="1"/>
      <c r="W54" s="81"/>
      <c r="X54" s="1"/>
    </row>
    <row r="55" spans="19:24" x14ac:dyDescent="0.2">
      <c r="S55" s="1"/>
      <c r="T55" s="1"/>
      <c r="U55" s="1"/>
      <c r="V55" s="1"/>
      <c r="W55" s="81"/>
      <c r="X55" s="1"/>
    </row>
    <row r="56" spans="19:24" x14ac:dyDescent="0.2">
      <c r="S56" s="1"/>
      <c r="T56" s="1"/>
      <c r="U56" s="1"/>
      <c r="V56" s="1"/>
      <c r="W56" s="81"/>
      <c r="X56" s="1"/>
    </row>
    <row r="57" spans="19:24" x14ac:dyDescent="0.2">
      <c r="S57" s="1"/>
      <c r="T57" s="1"/>
      <c r="U57" s="1"/>
      <c r="V57" s="1"/>
      <c r="W57" s="81"/>
      <c r="X57" s="1"/>
    </row>
    <row r="58" spans="19:24" x14ac:dyDescent="0.2">
      <c r="S58" s="1"/>
      <c r="T58" s="1"/>
      <c r="U58" s="1"/>
      <c r="V58" s="1"/>
      <c r="W58" s="81"/>
      <c r="X58" s="1"/>
    </row>
    <row r="59" spans="19:24" x14ac:dyDescent="0.2">
      <c r="S59" s="1"/>
      <c r="T59" s="1"/>
      <c r="U59" s="1"/>
      <c r="V59" s="1"/>
      <c r="W59" s="81"/>
      <c r="X59" s="1"/>
    </row>
    <row r="60" spans="19:24" x14ac:dyDescent="0.2">
      <c r="S60" s="1"/>
      <c r="T60" s="1"/>
      <c r="U60" s="1"/>
      <c r="V60" s="1"/>
      <c r="W60" s="81"/>
      <c r="X60" s="1"/>
    </row>
    <row r="61" spans="19:24" x14ac:dyDescent="0.2">
      <c r="S61" s="1"/>
      <c r="T61" s="1"/>
      <c r="U61" s="1"/>
      <c r="V61" s="1"/>
      <c r="W61" s="81"/>
      <c r="X61" s="1"/>
    </row>
    <row r="62" spans="19:24" x14ac:dyDescent="0.2">
      <c r="S62" s="1"/>
      <c r="T62" s="1"/>
      <c r="U62" s="1"/>
      <c r="V62" s="1"/>
      <c r="W62" s="81"/>
      <c r="X62" s="1"/>
    </row>
    <row r="63" spans="19:24" x14ac:dyDescent="0.2">
      <c r="S63" s="1"/>
      <c r="T63" s="1"/>
      <c r="U63" s="1"/>
      <c r="V63" s="1"/>
      <c r="W63" s="81"/>
      <c r="X63" s="1"/>
    </row>
    <row r="64" spans="19:24" x14ac:dyDescent="0.2">
      <c r="W64" s="81"/>
    </row>
    <row r="65" spans="23:23" x14ac:dyDescent="0.2">
      <c r="W65" s="81"/>
    </row>
    <row r="66" spans="23:23" x14ac:dyDescent="0.2">
      <c r="W66" s="81"/>
    </row>
    <row r="67" spans="23:23" x14ac:dyDescent="0.2">
      <c r="W67" s="81"/>
    </row>
    <row r="68" spans="23:23" x14ac:dyDescent="0.2">
      <c r="W68" s="81"/>
    </row>
    <row r="69" spans="23:23" x14ac:dyDescent="0.2">
      <c r="W69" s="81"/>
    </row>
    <row r="70" spans="23:23" x14ac:dyDescent="0.2">
      <c r="W70" s="81"/>
    </row>
    <row r="71" spans="23:23" x14ac:dyDescent="0.2">
      <c r="W71" s="81"/>
    </row>
  </sheetData>
  <autoFilter ref="A1:Q30" xr:uid="{00000000-0009-0000-0000-000003000000}"/>
  <conditionalFormatting sqref="S6:T7 S9:T14">
    <cfRule type="cellIs" dxfId="17" priority="12" stopIfTrue="1" operator="greaterThan">
      <formula>0</formula>
    </cfRule>
  </conditionalFormatting>
  <conditionalFormatting sqref="T6:T7 T9:T14">
    <cfRule type="cellIs" dxfId="16" priority="7" stopIfTrue="1" operator="greaterThan">
      <formula>0</formula>
    </cfRule>
    <cfRule type="cellIs" dxfId="15" priority="8" stopIfTrue="1" operator="greaterThan">
      <formula>0</formula>
    </cfRule>
    <cfRule type="cellIs" dxfId="14" priority="9" stopIfTrue="1" operator="greaterThan">
      <formula>53</formula>
    </cfRule>
    <cfRule type="cellIs" dxfId="13" priority="10" stopIfTrue="1" operator="greaterThan">
      <formula>0</formula>
    </cfRule>
    <cfRule type="cellIs" dxfId="12" priority="11" stopIfTrue="1" operator="greaterThan">
      <formula>0</formula>
    </cfRule>
  </conditionalFormatting>
  <conditionalFormatting sqref="S8:T8">
    <cfRule type="cellIs" dxfId="11" priority="6" stopIfTrue="1" operator="greaterThan">
      <formula>0</formula>
    </cfRule>
  </conditionalFormatting>
  <conditionalFormatting sqref="T8">
    <cfRule type="cellIs" dxfId="10" priority="1" stopIfTrue="1" operator="greaterThan">
      <formula>0</formula>
    </cfRule>
    <cfRule type="cellIs" dxfId="9" priority="2" stopIfTrue="1" operator="greaterThan">
      <formula>0</formula>
    </cfRule>
    <cfRule type="cellIs" dxfId="8" priority="3" stopIfTrue="1" operator="greaterThan">
      <formula>53</formula>
    </cfRule>
    <cfRule type="cellIs" dxfId="7" priority="4" stopIfTrue="1" operator="greaterThan">
      <formula>0</formula>
    </cfRule>
    <cfRule type="cellIs" dxfId="6" priority="5" stopIfTrue="1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8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71"/>
  <sheetViews>
    <sheetView zoomScale="70" zoomScaleNormal="70" zoomScaleSheetLayoutView="85" workbookViewId="0">
      <pane xSplit="1" topLeftCell="B1" activePane="topRight" state="frozen"/>
      <selection pane="topRight" activeCell="K19" sqref="K19"/>
    </sheetView>
  </sheetViews>
  <sheetFormatPr defaultRowHeight="12.75" x14ac:dyDescent="0.2"/>
  <cols>
    <col min="1" max="1" width="8.42578125" style="5" customWidth="1"/>
    <col min="2" max="2" width="9.140625" style="5"/>
    <col min="3" max="3" width="7" style="5" customWidth="1"/>
    <col min="4" max="4" width="17.85546875" style="5" customWidth="1"/>
    <col min="5" max="5" width="18.5703125" style="24" customWidth="1"/>
    <col min="6" max="6" width="6.5703125" style="5" hidden="1" customWidth="1"/>
    <col min="7" max="7" width="9.28515625" style="5" hidden="1" customWidth="1"/>
    <col min="8" max="8" width="6" style="5" hidden="1" customWidth="1"/>
    <col min="9" max="9" width="7" style="5" hidden="1" customWidth="1"/>
    <col min="10" max="10" width="8.140625" style="5" hidden="1" customWidth="1"/>
    <col min="11" max="11" width="70.42578125" style="4" customWidth="1"/>
    <col min="12" max="12" width="14.5703125" style="6" customWidth="1"/>
    <col min="13" max="14" width="10" style="4" customWidth="1"/>
    <col min="15" max="16" width="6.7109375" style="4" customWidth="1"/>
    <col min="17" max="17" width="29.85546875" style="33" customWidth="1"/>
    <col min="18" max="18" width="1.85546875" style="5" customWidth="1"/>
    <col min="19" max="22" width="14.85546875" style="4" customWidth="1"/>
    <col min="23" max="23" width="9.140625" style="80"/>
    <col min="24" max="16384" width="9.140625" style="4"/>
  </cols>
  <sheetData>
    <row r="1" spans="1:24" x14ac:dyDescent="0.2">
      <c r="A1" s="92" t="s">
        <v>24</v>
      </c>
      <c r="B1" s="93"/>
      <c r="C1" s="8"/>
      <c r="D1" s="8"/>
      <c r="E1" s="94"/>
      <c r="F1" s="3"/>
      <c r="G1" s="8"/>
      <c r="H1" s="8"/>
      <c r="I1" s="3"/>
      <c r="J1" s="3"/>
      <c r="K1" s="3"/>
      <c r="L1" s="95"/>
      <c r="M1" s="8" t="s">
        <v>0</v>
      </c>
      <c r="N1" s="96"/>
      <c r="O1" s="96"/>
      <c r="P1" s="96"/>
      <c r="Q1" s="85"/>
      <c r="W1" s="4"/>
    </row>
    <row r="2" spans="1:24" ht="13.5" thickBot="1" x14ac:dyDescent="0.25">
      <c r="A2" s="97" t="s">
        <v>1</v>
      </c>
      <c r="B2" s="1"/>
      <c r="C2" s="1"/>
      <c r="D2" s="1"/>
      <c r="E2" s="25"/>
      <c r="F2" s="1"/>
      <c r="G2" s="1"/>
      <c r="H2" s="1"/>
      <c r="I2" s="12"/>
      <c r="J2" s="12"/>
      <c r="K2" s="12" t="s">
        <v>33</v>
      </c>
      <c r="L2" s="98"/>
      <c r="M2" s="12"/>
      <c r="N2" s="1"/>
      <c r="O2" s="1"/>
      <c r="P2" s="1"/>
      <c r="Q2" s="99"/>
      <c r="W2" s="4"/>
    </row>
    <row r="3" spans="1:24" ht="13.5" customHeight="1" thickBot="1" x14ac:dyDescent="0.25">
      <c r="A3" s="100" t="s">
        <v>2</v>
      </c>
      <c r="B3" s="8" t="s">
        <v>3</v>
      </c>
      <c r="C3" s="9" t="s">
        <v>4</v>
      </c>
      <c r="D3" s="9" t="s">
        <v>31</v>
      </c>
      <c r="E3" s="31" t="s">
        <v>5</v>
      </c>
      <c r="F3" s="9" t="s">
        <v>2</v>
      </c>
      <c r="G3" s="8" t="s">
        <v>3</v>
      </c>
      <c r="H3" s="10" t="s">
        <v>6</v>
      </c>
      <c r="I3" s="9" t="s">
        <v>7</v>
      </c>
      <c r="J3" s="9" t="s">
        <v>8</v>
      </c>
      <c r="K3" s="9" t="s">
        <v>27</v>
      </c>
      <c r="L3" s="19" t="s">
        <v>9</v>
      </c>
      <c r="M3" s="11" t="s">
        <v>10</v>
      </c>
      <c r="N3" s="20"/>
      <c r="O3" s="2" t="s">
        <v>25</v>
      </c>
      <c r="P3" s="3" t="s">
        <v>26</v>
      </c>
      <c r="Q3" s="34" t="s">
        <v>11</v>
      </c>
      <c r="R3" s="12"/>
      <c r="S3" s="12"/>
      <c r="T3" s="12"/>
      <c r="W3" s="4"/>
    </row>
    <row r="4" spans="1:24" x14ac:dyDescent="0.2">
      <c r="A4" s="101" t="s">
        <v>12</v>
      </c>
      <c r="B4" s="12" t="s">
        <v>13</v>
      </c>
      <c r="C4" s="13" t="s">
        <v>14</v>
      </c>
      <c r="D4" s="13"/>
      <c r="E4" s="32" t="s">
        <v>15</v>
      </c>
      <c r="F4" s="13" t="s">
        <v>14</v>
      </c>
      <c r="G4" s="12" t="s">
        <v>13</v>
      </c>
      <c r="H4" s="14" t="s">
        <v>14</v>
      </c>
      <c r="I4" s="13" t="s">
        <v>16</v>
      </c>
      <c r="J4" s="13" t="s">
        <v>16</v>
      </c>
      <c r="K4" s="13"/>
      <c r="L4" s="21"/>
      <c r="M4" s="52" t="s">
        <v>17</v>
      </c>
      <c r="N4" s="54" t="s">
        <v>18</v>
      </c>
      <c r="O4" s="53"/>
      <c r="P4" s="12"/>
      <c r="Q4" s="35"/>
      <c r="R4" s="12"/>
      <c r="S4" s="15"/>
      <c r="T4" s="15"/>
    </row>
    <row r="5" spans="1:24" ht="23.25" customHeight="1" thickBot="1" x14ac:dyDescent="0.25">
      <c r="A5" s="101" t="s">
        <v>19</v>
      </c>
      <c r="B5" s="12" t="s">
        <v>19</v>
      </c>
      <c r="C5" s="13" t="s">
        <v>19</v>
      </c>
      <c r="D5" s="32" t="s">
        <v>23</v>
      </c>
      <c r="E5" s="32" t="s">
        <v>23</v>
      </c>
      <c r="F5" s="13" t="s">
        <v>20</v>
      </c>
      <c r="G5" s="12" t="s">
        <v>20</v>
      </c>
      <c r="H5" s="14" t="s">
        <v>20</v>
      </c>
      <c r="I5" s="13"/>
      <c r="J5" s="13" t="s">
        <v>21</v>
      </c>
      <c r="K5" s="13"/>
      <c r="L5" s="28"/>
      <c r="M5" s="77" t="s">
        <v>22</v>
      </c>
      <c r="N5" s="78" t="s">
        <v>22</v>
      </c>
      <c r="O5" s="53"/>
      <c r="P5" s="12"/>
      <c r="Q5" s="35"/>
      <c r="R5" s="12"/>
      <c r="S5" s="12" t="s">
        <v>29</v>
      </c>
      <c r="T5" s="12" t="s">
        <v>30</v>
      </c>
      <c r="U5" s="4" t="s">
        <v>28</v>
      </c>
    </row>
    <row r="6" spans="1:24" ht="32.25" customHeight="1" x14ac:dyDescent="0.2">
      <c r="A6" s="64" t="s">
        <v>39</v>
      </c>
      <c r="B6" s="39">
        <v>2140</v>
      </c>
      <c r="C6" s="39">
        <v>14</v>
      </c>
      <c r="D6" s="39"/>
      <c r="E6" s="40" t="s">
        <v>40</v>
      </c>
      <c r="F6" s="65"/>
      <c r="G6" s="36"/>
      <c r="H6" s="36"/>
      <c r="I6" s="37"/>
      <c r="J6" s="66"/>
      <c r="K6" s="103" t="s">
        <v>41</v>
      </c>
      <c r="L6" s="46"/>
      <c r="M6" s="218">
        <v>0</v>
      </c>
      <c r="N6" s="215">
        <v>1.099</v>
      </c>
      <c r="O6" s="47"/>
      <c r="P6" s="47"/>
      <c r="Q6" s="40"/>
      <c r="R6" s="25"/>
      <c r="S6" s="1"/>
      <c r="T6"/>
      <c r="U6" s="1"/>
      <c r="V6" s="1"/>
      <c r="W6" s="81"/>
      <c r="X6" s="1"/>
    </row>
    <row r="7" spans="1:24" ht="32.25" customHeight="1" x14ac:dyDescent="0.2">
      <c r="A7" s="79" t="s">
        <v>42</v>
      </c>
      <c r="B7" s="55">
        <v>1360</v>
      </c>
      <c r="C7" s="55">
        <v>1</v>
      </c>
      <c r="D7" s="55" t="s">
        <v>37</v>
      </c>
      <c r="E7" s="56" t="s">
        <v>35</v>
      </c>
      <c r="F7" s="67"/>
      <c r="G7" s="57"/>
      <c r="H7" s="57"/>
      <c r="I7" s="60"/>
      <c r="J7" s="68"/>
      <c r="K7" s="105" t="s">
        <v>36</v>
      </c>
      <c r="L7" s="61"/>
      <c r="M7" s="219"/>
      <c r="N7" s="216"/>
      <c r="O7" s="58"/>
      <c r="P7" s="58"/>
      <c r="Q7" s="56"/>
      <c r="R7" s="25"/>
      <c r="S7" s="1"/>
      <c r="T7"/>
      <c r="U7" s="1"/>
      <c r="V7" s="1"/>
      <c r="W7" s="81"/>
      <c r="X7" s="1"/>
    </row>
    <row r="8" spans="1:24" ht="32.25" customHeight="1" x14ac:dyDescent="0.2">
      <c r="A8" s="79" t="s">
        <v>43</v>
      </c>
      <c r="B8" s="55">
        <v>2159</v>
      </c>
      <c r="C8" s="55">
        <v>2587</v>
      </c>
      <c r="D8" s="55" t="s">
        <v>38</v>
      </c>
      <c r="E8" s="56" t="s">
        <v>35</v>
      </c>
      <c r="F8" s="67"/>
      <c r="G8" s="57"/>
      <c r="H8" s="57"/>
      <c r="I8" s="60"/>
      <c r="J8" s="68"/>
      <c r="K8" s="104" t="s">
        <v>44</v>
      </c>
      <c r="L8" s="61"/>
      <c r="M8" s="219">
        <f>12.1142+5.6848</f>
        <v>17.798999999999999</v>
      </c>
      <c r="N8" s="212">
        <v>55.7438</v>
      </c>
      <c r="O8" s="58"/>
      <c r="P8" s="58"/>
      <c r="Q8" s="42"/>
      <c r="R8" s="25"/>
      <c r="S8" s="1"/>
      <c r="T8"/>
      <c r="U8" s="1"/>
      <c r="V8" s="1"/>
      <c r="W8" s="81"/>
      <c r="X8" s="1"/>
    </row>
    <row r="9" spans="1:24" ht="42" customHeight="1" x14ac:dyDescent="0.2">
      <c r="A9" s="62" t="s">
        <v>45</v>
      </c>
      <c r="B9" s="41">
        <v>13090</v>
      </c>
      <c r="C9" s="41">
        <v>4035</v>
      </c>
      <c r="D9" s="41" t="s">
        <v>38</v>
      </c>
      <c r="E9" s="42" t="s">
        <v>35</v>
      </c>
      <c r="F9" s="69"/>
      <c r="G9" s="29"/>
      <c r="H9" s="29"/>
      <c r="I9" s="29"/>
      <c r="J9" s="70"/>
      <c r="K9" s="73" t="s">
        <v>44</v>
      </c>
      <c r="L9" s="59"/>
      <c r="M9" s="202">
        <f>29.7807+29.8614+25.3702</f>
        <v>85.012299999999996</v>
      </c>
      <c r="N9" s="207">
        <v>491.74599999999998</v>
      </c>
      <c r="O9" s="48"/>
      <c r="P9" s="48"/>
      <c r="Q9" s="42"/>
      <c r="R9" s="26"/>
      <c r="S9" s="1"/>
      <c r="T9"/>
      <c r="U9" s="1"/>
      <c r="V9" s="1"/>
      <c r="W9" s="81"/>
      <c r="X9" s="1"/>
    </row>
    <row r="10" spans="1:24" ht="32.25" customHeight="1" x14ac:dyDescent="0.2">
      <c r="A10" s="62" t="s">
        <v>46</v>
      </c>
      <c r="B10" s="41">
        <v>784</v>
      </c>
      <c r="C10" s="41">
        <v>1</v>
      </c>
      <c r="D10" s="41" t="s">
        <v>37</v>
      </c>
      <c r="E10" s="42" t="s">
        <v>35</v>
      </c>
      <c r="F10" s="69"/>
      <c r="G10" s="29"/>
      <c r="H10" s="29"/>
      <c r="I10" s="29"/>
      <c r="J10" s="70"/>
      <c r="K10" s="105" t="s">
        <v>36</v>
      </c>
      <c r="L10" s="49"/>
      <c r="M10" s="202"/>
      <c r="N10" s="179"/>
      <c r="O10" s="48"/>
      <c r="P10" s="48"/>
      <c r="Q10" s="42"/>
      <c r="R10" s="27"/>
      <c r="S10" s="1"/>
      <c r="T10"/>
      <c r="U10" s="1"/>
      <c r="V10" s="1"/>
      <c r="W10" s="81"/>
      <c r="X10" s="1"/>
    </row>
    <row r="11" spans="1:24" ht="40.5" customHeight="1" x14ac:dyDescent="0.2">
      <c r="A11" s="62" t="s">
        <v>47</v>
      </c>
      <c r="B11" s="41">
        <v>959</v>
      </c>
      <c r="C11" s="41">
        <v>27</v>
      </c>
      <c r="D11" s="41" t="s">
        <v>34</v>
      </c>
      <c r="E11" s="42" t="s">
        <v>35</v>
      </c>
      <c r="F11" s="69"/>
      <c r="G11" s="29"/>
      <c r="H11" s="29"/>
      <c r="I11" s="29"/>
      <c r="J11" s="70"/>
      <c r="K11" s="105" t="s">
        <v>41</v>
      </c>
      <c r="L11" s="50"/>
      <c r="M11" s="202">
        <f>1.5744+0.7734</f>
        <v>2.3477999999999999</v>
      </c>
      <c r="N11" s="207">
        <v>43.227200000000003</v>
      </c>
      <c r="O11" s="48"/>
      <c r="P11" s="48"/>
      <c r="Q11" s="42"/>
      <c r="R11" s="27"/>
      <c r="S11" s="1"/>
      <c r="T11"/>
      <c r="U11" s="1"/>
      <c r="V11" s="1"/>
      <c r="W11" s="81"/>
      <c r="X11" s="1"/>
    </row>
    <row r="12" spans="1:24" s="5" customFormat="1" ht="39" customHeight="1" x14ac:dyDescent="0.2">
      <c r="A12" s="41" t="s">
        <v>48</v>
      </c>
      <c r="B12" s="41">
        <v>285</v>
      </c>
      <c r="C12" s="41">
        <v>27</v>
      </c>
      <c r="D12" s="41" t="s">
        <v>37</v>
      </c>
      <c r="E12" s="42" t="s">
        <v>35</v>
      </c>
      <c r="F12" s="69"/>
      <c r="G12" s="29"/>
      <c r="H12" s="29"/>
      <c r="I12" s="29"/>
      <c r="J12" s="70"/>
      <c r="K12" s="106" t="s">
        <v>41</v>
      </c>
      <c r="L12" s="49"/>
      <c r="M12" s="202">
        <v>0</v>
      </c>
      <c r="N12" s="207">
        <v>0.44619999999999999</v>
      </c>
      <c r="O12" s="48"/>
      <c r="P12" s="48"/>
      <c r="Q12" s="42"/>
      <c r="R12" s="27"/>
      <c r="S12" s="1"/>
      <c r="T12" s="83"/>
      <c r="U12" s="1"/>
      <c r="V12" s="1"/>
      <c r="W12" s="81"/>
      <c r="X12" s="1"/>
    </row>
    <row r="13" spans="1:24" ht="39" customHeight="1" x14ac:dyDescent="0.2">
      <c r="A13" s="62" t="s">
        <v>49</v>
      </c>
      <c r="B13" s="41">
        <v>2055</v>
      </c>
      <c r="C13" s="41">
        <v>27</v>
      </c>
      <c r="D13" s="41" t="s">
        <v>37</v>
      </c>
      <c r="E13" s="42" t="s">
        <v>35</v>
      </c>
      <c r="F13" s="69"/>
      <c r="G13" s="29"/>
      <c r="H13" s="29"/>
      <c r="I13" s="29"/>
      <c r="J13" s="70"/>
      <c r="K13" s="104" t="s">
        <v>41</v>
      </c>
      <c r="L13" s="49"/>
      <c r="M13" s="202">
        <v>97.072800000000001</v>
      </c>
      <c r="N13" s="207">
        <v>140.23939999999999</v>
      </c>
      <c r="O13" s="48"/>
      <c r="P13" s="48"/>
      <c r="Q13" s="42"/>
      <c r="R13" s="27"/>
      <c r="S13" s="1"/>
      <c r="T13"/>
      <c r="U13" s="1"/>
      <c r="V13" s="1"/>
      <c r="W13" s="81"/>
      <c r="X13" s="1"/>
    </row>
    <row r="14" spans="1:24" ht="41.25" customHeight="1" thickBot="1" x14ac:dyDescent="0.25">
      <c r="A14" s="74" t="s">
        <v>50</v>
      </c>
      <c r="B14" s="43">
        <v>2536</v>
      </c>
      <c r="C14" s="43">
        <v>4035</v>
      </c>
      <c r="D14" s="43" t="s">
        <v>37</v>
      </c>
      <c r="E14" s="44" t="s">
        <v>35</v>
      </c>
      <c r="F14" s="71"/>
      <c r="G14" s="38"/>
      <c r="H14" s="38"/>
      <c r="I14" s="38"/>
      <c r="J14" s="72"/>
      <c r="K14" s="102" t="s">
        <v>44</v>
      </c>
      <c r="L14" s="75"/>
      <c r="M14" s="220">
        <f>286.7738</f>
        <v>286.77379999999999</v>
      </c>
      <c r="N14" s="217">
        <v>777.03210000000001</v>
      </c>
      <c r="O14" s="51"/>
      <c r="P14" s="51"/>
      <c r="Q14" s="108"/>
      <c r="R14" s="26"/>
      <c r="S14" s="1"/>
      <c r="T14" s="22"/>
      <c r="U14" s="1"/>
      <c r="V14" s="1"/>
      <c r="W14" s="81"/>
      <c r="X14" s="1"/>
    </row>
    <row r="15" spans="1:24" ht="34.5" customHeight="1" x14ac:dyDescent="0.2">
      <c r="A15" s="86"/>
      <c r="B15" s="26"/>
      <c r="C15" s="26"/>
      <c r="D15" s="26"/>
      <c r="E15" s="27"/>
      <c r="F15" s="26"/>
      <c r="G15" s="26"/>
      <c r="H15" s="26"/>
      <c r="I15" s="26"/>
      <c r="J15" s="26"/>
      <c r="K15" s="73"/>
      <c r="L15" s="87"/>
      <c r="M15" s="88"/>
      <c r="N15" s="88"/>
      <c r="O15" s="88"/>
      <c r="P15" s="88"/>
      <c r="Q15" s="27"/>
      <c r="R15" s="26"/>
      <c r="S15" s="1"/>
      <c r="T15" s="22"/>
      <c r="U15" s="1"/>
      <c r="V15" s="1"/>
      <c r="W15" s="81"/>
      <c r="X15" s="1"/>
    </row>
    <row r="16" spans="1:24" s="5" customFormat="1" ht="37.5" customHeight="1" x14ac:dyDescent="0.2">
      <c r="A16" s="26"/>
      <c r="B16" s="26"/>
      <c r="C16" s="26"/>
      <c r="D16" s="26"/>
      <c r="E16" s="27"/>
      <c r="F16" s="26"/>
      <c r="G16" s="26"/>
      <c r="H16" s="26"/>
      <c r="I16" s="26"/>
      <c r="J16" s="26"/>
      <c r="K16" s="82"/>
      <c r="L16" s="89"/>
      <c r="M16" s="88"/>
      <c r="N16" s="88"/>
      <c r="O16" s="88"/>
      <c r="P16" s="88"/>
      <c r="Q16" s="27"/>
      <c r="R16" s="26"/>
      <c r="S16" s="1"/>
      <c r="T16" s="84"/>
      <c r="U16" s="1"/>
      <c r="V16" s="1"/>
      <c r="W16" s="81"/>
      <c r="X16" s="1"/>
    </row>
    <row r="17" spans="1:24" ht="55.5" customHeight="1" x14ac:dyDescent="0.2">
      <c r="A17" s="90"/>
      <c r="B17" s="26"/>
      <c r="C17" s="26"/>
      <c r="D17" s="26"/>
      <c r="E17" s="27"/>
      <c r="F17" s="26"/>
      <c r="G17" s="26"/>
      <c r="H17" s="26"/>
      <c r="I17" s="26"/>
      <c r="J17" s="26"/>
      <c r="K17" s="91"/>
      <c r="L17" s="89"/>
      <c r="M17" s="88"/>
      <c r="N17" s="88"/>
      <c r="O17" s="88"/>
      <c r="P17" s="88"/>
      <c r="Q17" s="27"/>
      <c r="R17" s="27"/>
      <c r="S17" s="1"/>
      <c r="T17"/>
      <c r="U17" s="1"/>
      <c r="V17" s="1"/>
      <c r="W17" s="81"/>
      <c r="X17" s="1"/>
    </row>
    <row r="18" spans="1:24" ht="32.25" customHeight="1" x14ac:dyDescent="0.2">
      <c r="A18" s="86"/>
      <c r="B18" s="26"/>
      <c r="C18" s="26"/>
      <c r="D18" s="26"/>
      <c r="E18" s="27"/>
      <c r="F18" s="26"/>
      <c r="G18" s="26"/>
      <c r="H18" s="26"/>
      <c r="I18" s="26"/>
      <c r="J18" s="26"/>
      <c r="K18" s="91"/>
      <c r="L18" s="89"/>
      <c r="M18" s="88"/>
      <c r="N18" s="88"/>
      <c r="O18" s="88"/>
      <c r="P18" s="88"/>
      <c r="Q18" s="27"/>
      <c r="R18" s="26"/>
      <c r="S18" s="1"/>
      <c r="T18"/>
      <c r="U18" s="1"/>
      <c r="V18" s="1"/>
      <c r="W18" s="81"/>
      <c r="X18" s="1"/>
    </row>
    <row r="19" spans="1:24" ht="52.5" customHeight="1" x14ac:dyDescent="0.2">
      <c r="A19" s="90"/>
      <c r="B19" s="26"/>
      <c r="C19" s="26"/>
      <c r="D19" s="26"/>
      <c r="E19" s="27"/>
      <c r="F19" s="26"/>
      <c r="G19" s="26"/>
      <c r="H19" s="26"/>
      <c r="I19" s="26"/>
      <c r="J19" s="26"/>
      <c r="K19" s="91"/>
      <c r="L19" s="89"/>
      <c r="M19" s="88"/>
      <c r="N19" s="88"/>
      <c r="O19" s="88"/>
      <c r="P19" s="88"/>
      <c r="Q19" s="27"/>
      <c r="R19" s="26"/>
      <c r="S19" s="1"/>
      <c r="T19"/>
      <c r="U19" s="1"/>
      <c r="V19" s="1"/>
      <c r="W19" s="81"/>
      <c r="X19" s="1"/>
    </row>
    <row r="20" spans="1:24" ht="32.25" customHeight="1" x14ac:dyDescent="0.2">
      <c r="A20" s="86"/>
      <c r="B20" s="26"/>
      <c r="C20" s="26"/>
      <c r="D20" s="26"/>
      <c r="E20" s="27"/>
      <c r="F20" s="26"/>
      <c r="G20" s="26"/>
      <c r="H20" s="26"/>
      <c r="I20" s="26"/>
      <c r="J20" s="26"/>
      <c r="K20" s="91"/>
      <c r="L20" s="89"/>
      <c r="M20" s="88"/>
      <c r="N20" s="88"/>
      <c r="O20" s="88"/>
      <c r="P20" s="88"/>
      <c r="Q20" s="27"/>
      <c r="R20" s="27"/>
      <c r="S20" s="1"/>
      <c r="T20"/>
      <c r="U20" s="1"/>
      <c r="V20" s="1"/>
      <c r="W20" s="81"/>
      <c r="X20" s="1"/>
    </row>
    <row r="21" spans="1:24" ht="32.25" customHeight="1" x14ac:dyDescent="0.2">
      <c r="A21" s="86"/>
      <c r="B21" s="26"/>
      <c r="C21" s="26"/>
      <c r="D21" s="26"/>
      <c r="E21" s="27"/>
      <c r="F21" s="26"/>
      <c r="G21" s="26"/>
      <c r="H21" s="26"/>
      <c r="I21" s="26"/>
      <c r="J21" s="26"/>
      <c r="K21" s="91"/>
      <c r="L21" s="89"/>
      <c r="M21" s="88"/>
      <c r="N21" s="88"/>
      <c r="O21" s="88"/>
      <c r="P21" s="88"/>
      <c r="Q21" s="27"/>
      <c r="R21" s="27"/>
      <c r="S21" s="1"/>
      <c r="T21"/>
      <c r="U21" s="1"/>
      <c r="V21" s="1"/>
      <c r="W21" s="81"/>
      <c r="X21" s="1"/>
    </row>
    <row r="22" spans="1:24" x14ac:dyDescent="0.2">
      <c r="S22" s="1"/>
      <c r="T22" s="1"/>
      <c r="U22" s="1"/>
      <c r="V22" s="1"/>
      <c r="W22" s="81"/>
      <c r="X22" s="1"/>
    </row>
    <row r="23" spans="1:24" x14ac:dyDescent="0.2">
      <c r="S23" s="1"/>
      <c r="T23" s="1"/>
      <c r="U23" s="1"/>
      <c r="V23" s="1"/>
      <c r="W23" s="81"/>
      <c r="X23" s="1"/>
    </row>
    <row r="24" spans="1:24" x14ac:dyDescent="0.2">
      <c r="S24" s="1"/>
      <c r="T24" s="1"/>
      <c r="U24" s="1"/>
      <c r="V24" s="1"/>
      <c r="W24" s="81"/>
      <c r="X24" s="1"/>
    </row>
    <row r="25" spans="1:24" x14ac:dyDescent="0.2">
      <c r="S25" s="1"/>
      <c r="T25" s="1"/>
      <c r="U25" s="1"/>
      <c r="V25" s="1"/>
      <c r="W25" s="81"/>
      <c r="X25" s="1"/>
    </row>
    <row r="26" spans="1:24" x14ac:dyDescent="0.2">
      <c r="S26" s="1"/>
      <c r="T26" s="1"/>
      <c r="U26" s="1"/>
      <c r="V26" s="1"/>
      <c r="W26" s="81"/>
      <c r="X26" s="1"/>
    </row>
    <row r="27" spans="1:24" x14ac:dyDescent="0.2">
      <c r="S27" s="1"/>
      <c r="T27" s="1"/>
      <c r="U27" s="1"/>
      <c r="V27" s="1"/>
      <c r="W27" s="81"/>
      <c r="X27" s="1"/>
    </row>
    <row r="28" spans="1:24" x14ac:dyDescent="0.2">
      <c r="S28" s="1"/>
      <c r="T28" s="1"/>
      <c r="U28" s="1"/>
      <c r="V28" s="1"/>
      <c r="W28" s="81"/>
      <c r="X28" s="1"/>
    </row>
    <row r="29" spans="1:24" x14ac:dyDescent="0.2">
      <c r="S29" s="1"/>
      <c r="T29" s="1"/>
      <c r="U29" s="1"/>
      <c r="V29" s="1"/>
      <c r="W29" s="81"/>
      <c r="X29" s="1"/>
    </row>
    <row r="30" spans="1:24" x14ac:dyDescent="0.2">
      <c r="S30" s="1"/>
      <c r="T30" s="1"/>
      <c r="U30" s="1"/>
      <c r="V30" s="1"/>
      <c r="W30" s="81"/>
      <c r="X30" s="1"/>
    </row>
    <row r="31" spans="1:24" x14ac:dyDescent="0.2">
      <c r="S31" s="1"/>
      <c r="T31" s="1"/>
      <c r="U31" s="1"/>
      <c r="V31" s="1"/>
      <c r="W31" s="81"/>
      <c r="X31" s="1"/>
    </row>
    <row r="32" spans="1:24" x14ac:dyDescent="0.2">
      <c r="S32" s="1"/>
      <c r="T32" s="1"/>
      <c r="U32" s="1"/>
      <c r="V32" s="1"/>
      <c r="W32" s="81"/>
      <c r="X32" s="1"/>
    </row>
    <row r="33" spans="19:24" x14ac:dyDescent="0.2">
      <c r="S33" s="1"/>
      <c r="T33" s="1"/>
      <c r="U33" s="1"/>
      <c r="V33" s="1"/>
      <c r="W33" s="81"/>
      <c r="X33" s="1"/>
    </row>
    <row r="34" spans="19:24" x14ac:dyDescent="0.2">
      <c r="S34" s="1"/>
      <c r="T34" s="1"/>
      <c r="U34" s="1"/>
      <c r="V34" s="1"/>
      <c r="W34" s="81"/>
      <c r="X34" s="1"/>
    </row>
    <row r="35" spans="19:24" x14ac:dyDescent="0.2">
      <c r="S35" s="1"/>
      <c r="T35" s="1"/>
      <c r="U35" s="1"/>
      <c r="V35" s="1"/>
      <c r="W35" s="81"/>
      <c r="X35" s="1"/>
    </row>
    <row r="36" spans="19:24" x14ac:dyDescent="0.2">
      <c r="S36" s="1"/>
      <c r="T36" s="1"/>
      <c r="U36" s="1"/>
      <c r="V36" s="1"/>
      <c r="W36" s="81"/>
      <c r="X36" s="1"/>
    </row>
    <row r="37" spans="19:24" x14ac:dyDescent="0.2">
      <c r="S37" s="1"/>
      <c r="T37" s="1"/>
      <c r="U37" s="1"/>
      <c r="V37" s="1"/>
      <c r="W37" s="81"/>
      <c r="X37" s="1"/>
    </row>
    <row r="38" spans="19:24" x14ac:dyDescent="0.2">
      <c r="S38" s="1"/>
      <c r="T38" s="1"/>
      <c r="U38" s="1"/>
      <c r="V38" s="1"/>
      <c r="W38" s="81"/>
      <c r="X38" s="1"/>
    </row>
    <row r="39" spans="19:24" x14ac:dyDescent="0.2">
      <c r="S39" s="1"/>
      <c r="T39" s="1"/>
      <c r="U39" s="1"/>
      <c r="V39" s="1"/>
      <c r="W39" s="81"/>
      <c r="X39" s="1"/>
    </row>
    <row r="40" spans="19:24" x14ac:dyDescent="0.2">
      <c r="S40" s="1"/>
      <c r="T40" s="1"/>
      <c r="U40" s="1"/>
      <c r="V40" s="1"/>
      <c r="W40" s="81"/>
      <c r="X40" s="1"/>
    </row>
    <row r="41" spans="19:24" x14ac:dyDescent="0.2">
      <c r="S41" s="1"/>
      <c r="T41" s="1"/>
      <c r="U41" s="1"/>
      <c r="V41" s="1"/>
      <c r="W41" s="81"/>
      <c r="X41" s="1"/>
    </row>
    <row r="42" spans="19:24" x14ac:dyDescent="0.2">
      <c r="S42" s="1"/>
      <c r="T42" s="1"/>
      <c r="U42" s="1"/>
      <c r="V42" s="1"/>
      <c r="W42" s="81"/>
      <c r="X42" s="1"/>
    </row>
    <row r="43" spans="19:24" x14ac:dyDescent="0.2">
      <c r="S43" s="1"/>
      <c r="T43" s="1"/>
      <c r="U43" s="1"/>
      <c r="V43" s="1"/>
      <c r="W43" s="81"/>
      <c r="X43" s="1"/>
    </row>
    <row r="44" spans="19:24" x14ac:dyDescent="0.2">
      <c r="S44" s="1"/>
      <c r="T44" s="1"/>
      <c r="U44" s="1"/>
      <c r="V44" s="1"/>
      <c r="W44" s="81"/>
      <c r="X44" s="1"/>
    </row>
    <row r="45" spans="19:24" x14ac:dyDescent="0.2">
      <c r="S45" s="1"/>
      <c r="T45" s="1"/>
      <c r="U45" s="1"/>
      <c r="V45" s="1"/>
      <c r="W45" s="81"/>
      <c r="X45" s="1"/>
    </row>
    <row r="46" spans="19:24" x14ac:dyDescent="0.2">
      <c r="S46" s="1"/>
      <c r="T46" s="1"/>
      <c r="U46" s="1"/>
      <c r="V46" s="1"/>
      <c r="W46" s="81"/>
      <c r="X46" s="1"/>
    </row>
    <row r="47" spans="19:24" x14ac:dyDescent="0.2">
      <c r="S47" s="1"/>
      <c r="T47" s="1"/>
      <c r="U47" s="1"/>
      <c r="V47" s="1"/>
      <c r="W47" s="81"/>
      <c r="X47" s="1"/>
    </row>
    <row r="48" spans="19:24" x14ac:dyDescent="0.2">
      <c r="S48" s="1"/>
      <c r="T48" s="1"/>
      <c r="U48" s="1"/>
      <c r="V48" s="1"/>
      <c r="W48" s="81"/>
      <c r="X48" s="1"/>
    </row>
    <row r="49" spans="19:24" x14ac:dyDescent="0.2">
      <c r="S49" s="1"/>
      <c r="T49" s="1"/>
      <c r="U49" s="1"/>
      <c r="V49" s="1"/>
      <c r="W49" s="81"/>
      <c r="X49" s="1"/>
    </row>
    <row r="50" spans="19:24" x14ac:dyDescent="0.2">
      <c r="S50" s="1"/>
      <c r="T50" s="1"/>
      <c r="U50" s="1"/>
      <c r="V50" s="1"/>
      <c r="W50" s="81"/>
      <c r="X50" s="1"/>
    </row>
    <row r="51" spans="19:24" x14ac:dyDescent="0.2">
      <c r="S51" s="1"/>
      <c r="T51" s="1"/>
      <c r="U51" s="1"/>
      <c r="V51" s="1"/>
      <c r="W51" s="81"/>
      <c r="X51" s="1"/>
    </row>
    <row r="52" spans="19:24" x14ac:dyDescent="0.2">
      <c r="S52" s="1"/>
      <c r="T52" s="1"/>
      <c r="U52" s="1"/>
      <c r="V52" s="1"/>
      <c r="W52" s="81"/>
      <c r="X52" s="1"/>
    </row>
    <row r="53" spans="19:24" x14ac:dyDescent="0.2">
      <c r="S53" s="1"/>
      <c r="T53" s="1"/>
      <c r="U53" s="1"/>
      <c r="V53" s="1"/>
      <c r="W53" s="81"/>
      <c r="X53" s="1"/>
    </row>
    <row r="54" spans="19:24" x14ac:dyDescent="0.2">
      <c r="S54" s="1"/>
      <c r="T54" s="1"/>
      <c r="U54" s="1"/>
      <c r="V54" s="1"/>
      <c r="W54" s="81"/>
      <c r="X54" s="1"/>
    </row>
    <row r="55" spans="19:24" x14ac:dyDescent="0.2">
      <c r="S55" s="1"/>
      <c r="T55" s="1"/>
      <c r="U55" s="1"/>
      <c r="V55" s="1"/>
      <c r="W55" s="81"/>
      <c r="X55" s="1"/>
    </row>
    <row r="56" spans="19:24" x14ac:dyDescent="0.2">
      <c r="S56" s="1"/>
      <c r="T56" s="1"/>
      <c r="U56" s="1"/>
      <c r="V56" s="1"/>
      <c r="W56" s="81"/>
      <c r="X56" s="1"/>
    </row>
    <row r="57" spans="19:24" x14ac:dyDescent="0.2">
      <c r="S57" s="1"/>
      <c r="T57" s="1"/>
      <c r="U57" s="1"/>
      <c r="V57" s="1"/>
      <c r="W57" s="81"/>
      <c r="X57" s="1"/>
    </row>
    <row r="58" spans="19:24" x14ac:dyDescent="0.2">
      <c r="S58" s="1"/>
      <c r="T58" s="1"/>
      <c r="U58" s="1"/>
      <c r="V58" s="1"/>
      <c r="W58" s="81"/>
      <c r="X58" s="1"/>
    </row>
    <row r="59" spans="19:24" x14ac:dyDescent="0.2">
      <c r="S59" s="1"/>
      <c r="T59" s="1"/>
      <c r="U59" s="1"/>
      <c r="V59" s="1"/>
      <c r="W59" s="81"/>
      <c r="X59" s="1"/>
    </row>
    <row r="60" spans="19:24" x14ac:dyDescent="0.2">
      <c r="S60" s="1"/>
      <c r="T60" s="1"/>
      <c r="U60" s="1"/>
      <c r="V60" s="1"/>
      <c r="W60" s="81"/>
      <c r="X60" s="1"/>
    </row>
    <row r="61" spans="19:24" x14ac:dyDescent="0.2">
      <c r="S61" s="1"/>
      <c r="T61" s="1"/>
      <c r="U61" s="1"/>
      <c r="V61" s="1"/>
      <c r="W61" s="81"/>
      <c r="X61" s="1"/>
    </row>
    <row r="62" spans="19:24" x14ac:dyDescent="0.2">
      <c r="S62" s="1"/>
      <c r="T62" s="1"/>
      <c r="U62" s="1"/>
      <c r="V62" s="1"/>
      <c r="W62" s="81"/>
      <c r="X62" s="1"/>
    </row>
    <row r="63" spans="19:24" x14ac:dyDescent="0.2">
      <c r="S63" s="1"/>
      <c r="T63" s="1"/>
      <c r="U63" s="1"/>
      <c r="V63" s="1"/>
      <c r="W63" s="81"/>
      <c r="X63" s="1"/>
    </row>
    <row r="64" spans="19:24" x14ac:dyDescent="0.2">
      <c r="S64" s="1"/>
      <c r="T64" s="1"/>
      <c r="U64" s="1"/>
      <c r="V64" s="1"/>
      <c r="W64" s="81"/>
      <c r="X64" s="1"/>
    </row>
    <row r="65" spans="19:24" x14ac:dyDescent="0.2">
      <c r="S65" s="1"/>
      <c r="T65" s="1"/>
      <c r="U65" s="1"/>
      <c r="V65" s="1"/>
      <c r="W65" s="81"/>
      <c r="X65" s="1"/>
    </row>
    <row r="66" spans="19:24" x14ac:dyDescent="0.2">
      <c r="S66" s="1"/>
      <c r="T66" s="1"/>
      <c r="U66" s="1"/>
      <c r="V66" s="1"/>
      <c r="W66" s="81"/>
      <c r="X66" s="1"/>
    </row>
    <row r="67" spans="19:24" x14ac:dyDescent="0.2">
      <c r="S67" s="1"/>
      <c r="T67" s="1"/>
      <c r="U67" s="1"/>
      <c r="V67" s="1"/>
      <c r="W67" s="81"/>
      <c r="X67" s="1"/>
    </row>
    <row r="68" spans="19:24" x14ac:dyDescent="0.2">
      <c r="S68" s="1"/>
      <c r="T68" s="1"/>
      <c r="U68" s="1"/>
      <c r="V68" s="1"/>
      <c r="W68" s="81"/>
      <c r="X68" s="1"/>
    </row>
    <row r="69" spans="19:24" x14ac:dyDescent="0.2">
      <c r="S69" s="1"/>
      <c r="T69" s="1"/>
      <c r="U69" s="1"/>
      <c r="V69" s="1"/>
      <c r="W69" s="81"/>
      <c r="X69" s="1"/>
    </row>
    <row r="70" spans="19:24" x14ac:dyDescent="0.2">
      <c r="S70" s="1"/>
      <c r="T70" s="1"/>
      <c r="U70" s="1"/>
      <c r="V70" s="1"/>
      <c r="W70" s="81"/>
      <c r="X70" s="1"/>
    </row>
    <row r="71" spans="19:24" x14ac:dyDescent="0.2">
      <c r="S71" s="1"/>
      <c r="T71" s="1"/>
      <c r="U71" s="1"/>
      <c r="V71" s="1"/>
      <c r="W71" s="81"/>
      <c r="X71" s="1"/>
    </row>
  </sheetData>
  <autoFilter ref="A1:Q14" xr:uid="{00000000-0009-0000-0000-000004000000}"/>
  <conditionalFormatting sqref="S6:T21">
    <cfRule type="cellIs" dxfId="5" priority="6" stopIfTrue="1" operator="greaterThan">
      <formula>0</formula>
    </cfRule>
  </conditionalFormatting>
  <conditionalFormatting sqref="T6:T21">
    <cfRule type="cellIs" dxfId="4" priority="1" stopIfTrue="1" operator="greaterThan">
      <formula>0</formula>
    </cfRule>
    <cfRule type="cellIs" dxfId="3" priority="2" stopIfTrue="1" operator="greaterThan">
      <formula>0</formula>
    </cfRule>
    <cfRule type="cellIs" dxfId="2" priority="3" stopIfTrue="1" operator="greaterThan">
      <formula>53</formula>
    </cfRule>
    <cfRule type="cellIs" dxfId="1" priority="4" stopIfTrue="1" operator="greaterThan">
      <formula>0</formula>
    </cfRule>
    <cfRule type="cellIs" dxfId="0" priority="5" stopIfTrue="1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8" scale="8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SO101-Soc. pece x Krusnohorska</vt:lpstr>
      <vt:lpstr>SO102 - prechod MHD Soc. pece</vt:lpstr>
      <vt:lpstr>SO103 - Soc. pece x Mezni</vt:lpstr>
      <vt:lpstr>SO104 - vstup do nemocnice</vt:lpstr>
      <vt:lpstr>SO105 - prechod MHD Bukov</vt:lpstr>
      <vt:lpstr>'SO101-Soc. pece x Krusnohorska'!Oblast_tisku</vt:lpstr>
      <vt:lpstr>'SO102 - prechod MHD Soc. pece'!Oblast_tisku</vt:lpstr>
      <vt:lpstr>'SO103 - Soc. pece x Mezni'!Oblast_tisku</vt:lpstr>
      <vt:lpstr>'SO104 - vstup do nemocnice'!Oblast_tisku</vt:lpstr>
      <vt:lpstr>'SO105 - prechod MHD Bukov'!Oblast_tisku</vt:lpstr>
    </vt:vector>
  </TitlesOfParts>
  <Company>Cityplan s.r.o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Machacova</dc:creator>
  <cp:lastModifiedBy>Kameniar Martin</cp:lastModifiedBy>
  <cp:lastPrinted>2021-01-08T10:27:14Z</cp:lastPrinted>
  <dcterms:created xsi:type="dcterms:W3CDTF">2007-07-30T09:54:26Z</dcterms:created>
  <dcterms:modified xsi:type="dcterms:W3CDTF">2022-05-03T11:15:41Z</dcterms:modified>
</cp:coreProperties>
</file>