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.01 - Hlavní stavební o..." sheetId="2" r:id="rId2"/>
    <sheet name="SO.I.01 - Přípojka vody a..." sheetId="3" r:id="rId3"/>
    <sheet name="SO.I.02 - Veřejné WC a př..." sheetId="4" r:id="rId4"/>
    <sheet name="SO.I.03 - Veřejné osvětlení" sheetId="5" r:id="rId5"/>
    <sheet name="SO.M.01 - Mobiliář" sheetId="6" r:id="rId6"/>
    <sheet name="SO.M.02 - Dětské hřiště" sheetId="7" r:id="rId7"/>
    <sheet name="SO.M.03 - Sportoviště" sheetId="8" r:id="rId8"/>
    <sheet name="SO.M.04 - Psí louka" sheetId="9" r:id="rId9"/>
    <sheet name="SO.02 - Sadové úpravy" sheetId="10" r:id="rId10"/>
    <sheet name="VON - Vedlejší a ostatní 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'SO.01 - Hlavní stavební o...'!$C$140:$K$491</definedName>
    <definedName name="_xlnm.Print_Area" localSheetId="1">'SO.01 - Hlavní stavební o...'!$C$4:$J$76,'SO.01 - Hlavní stavební o...'!$C$82:$J$122,'SO.01 - Hlavní stavební o...'!$C$128:$K$491</definedName>
    <definedName name="_xlnm.Print_Titles" localSheetId="1">'SO.01 - Hlavní stavební o...'!$140:$140</definedName>
    <definedName name="_xlnm._FilterDatabase" localSheetId="2" hidden="1">'SO.I.01 - Přípojka vody a...'!$C$134:$K$345</definedName>
    <definedName name="_xlnm.Print_Area" localSheetId="2">'SO.I.01 - Přípojka vody a...'!$C$4:$J$76,'SO.I.01 - Přípojka vody a...'!$C$82:$J$116,'SO.I.01 - Přípojka vody a...'!$C$122:$K$345</definedName>
    <definedName name="_xlnm.Print_Titles" localSheetId="2">'SO.I.01 - Přípojka vody a...'!$134:$134</definedName>
    <definedName name="_xlnm._FilterDatabase" localSheetId="3" hidden="1">'SO.I.02 - Veřejné WC a př...'!$C$124:$K$203</definedName>
    <definedName name="_xlnm.Print_Area" localSheetId="3">'SO.I.02 - Veřejné WC a př...'!$C$4:$J$76,'SO.I.02 - Veřejné WC a př...'!$C$82:$J$106,'SO.I.02 - Veřejné WC a př...'!$C$112:$K$203</definedName>
    <definedName name="_xlnm.Print_Titles" localSheetId="3">'SO.I.02 - Veřejné WC a př...'!$124:$124</definedName>
    <definedName name="_xlnm._FilterDatabase" localSheetId="4" hidden="1">'SO.I.03 - Veřejné osvětlení'!$C$120:$K$236</definedName>
    <definedName name="_xlnm.Print_Area" localSheetId="4">'SO.I.03 - Veřejné osvětlení'!$C$4:$J$76,'SO.I.03 - Veřejné osvětlení'!$C$82:$J$102,'SO.I.03 - Veřejné osvětlení'!$C$108:$K$236</definedName>
    <definedName name="_xlnm.Print_Titles" localSheetId="4">'SO.I.03 - Veřejné osvětlení'!$120:$120</definedName>
    <definedName name="_xlnm._FilterDatabase" localSheetId="5" hidden="1">'SO.M.01 - Mobiliář'!$C$118:$K$212</definedName>
    <definedName name="_xlnm.Print_Area" localSheetId="5">'SO.M.01 - Mobiliář'!$C$4:$J$76,'SO.M.01 - Mobiliář'!$C$82:$J$100,'SO.M.01 - Mobiliář'!$C$106:$K$212</definedName>
    <definedName name="_xlnm.Print_Titles" localSheetId="5">'SO.M.01 - Mobiliář'!$118:$118</definedName>
    <definedName name="_xlnm._FilterDatabase" localSheetId="6" hidden="1">'SO.M.02 - Dětské hřiště'!$C$118:$K$148</definedName>
    <definedName name="_xlnm.Print_Area" localSheetId="6">'SO.M.02 - Dětské hřiště'!$C$4:$J$76,'SO.M.02 - Dětské hřiště'!$C$82:$J$100,'SO.M.02 - Dětské hřiště'!$C$106:$K$148</definedName>
    <definedName name="_xlnm.Print_Titles" localSheetId="6">'SO.M.02 - Dětské hřiště'!$118:$118</definedName>
    <definedName name="_xlnm._FilterDatabase" localSheetId="7" hidden="1">'SO.M.03 - Sportoviště'!$C$126:$K$271</definedName>
    <definedName name="_xlnm.Print_Area" localSheetId="7">'SO.M.03 - Sportoviště'!$C$4:$J$76,'SO.M.03 - Sportoviště'!$C$82:$J$108,'SO.M.03 - Sportoviště'!$C$114:$K$271</definedName>
    <definedName name="_xlnm.Print_Titles" localSheetId="7">'SO.M.03 - Sportoviště'!$126:$126</definedName>
    <definedName name="_xlnm._FilterDatabase" localSheetId="8" hidden="1">'SO.M.04 - Psí louka'!$C$125:$K$202</definedName>
    <definedName name="_xlnm.Print_Area" localSheetId="8">'SO.M.04 - Psí louka'!$C$4:$J$76,'SO.M.04 - Psí louka'!$C$82:$J$107,'SO.M.04 - Psí louka'!$C$113:$K$202</definedName>
    <definedName name="_xlnm.Print_Titles" localSheetId="8">'SO.M.04 - Psí louka'!$125:$125</definedName>
    <definedName name="_xlnm._FilterDatabase" localSheetId="9" hidden="1">'SO.02 - Sadové úpravy'!$C$124:$K$435</definedName>
    <definedName name="_xlnm.Print_Area" localSheetId="9">'SO.02 - Sadové úpravy'!$C$4:$J$76,'SO.02 - Sadové úpravy'!$C$82:$J$106,'SO.02 - Sadové úpravy'!$C$112:$K$435</definedName>
    <definedName name="_xlnm.Print_Titles" localSheetId="9">'SO.02 - Sadové úpravy'!$124:$124</definedName>
    <definedName name="_xlnm._FilterDatabase" localSheetId="10" hidden="1">'VON - Vedlejší a ostatní ...'!$C$122:$K$145</definedName>
    <definedName name="_xlnm.Print_Area" localSheetId="10">'VON - Vedlejší a ostatní ...'!$C$4:$J$76,'VON - Vedlejší a ostatní ...'!$C$82:$J$104,'VON - Vedlejší a ostatní ...'!$C$110:$K$145</definedName>
    <definedName name="_xlnm.Print_Titles" localSheetId="10">'VON - Vedlejší a ostatní ...'!$122:$122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0" r="J37"/>
  <c r="J36"/>
  <c i="1" r="AY103"/>
  <c i="10" r="J35"/>
  <c i="1" r="AX103"/>
  <c i="10" r="BI435"/>
  <c r="BH435"/>
  <c r="BG435"/>
  <c r="BF435"/>
  <c r="T435"/>
  <c r="R435"/>
  <c r="P435"/>
  <c r="BI434"/>
  <c r="BH434"/>
  <c r="BG434"/>
  <c r="BF434"/>
  <c r="T434"/>
  <c r="R434"/>
  <c r="P434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89"/>
  <c r="E7"/>
  <c r="E115"/>
  <c i="9" r="J37"/>
  <c r="J36"/>
  <c i="1" r="AY102"/>
  <c i="9" r="J35"/>
  <c i="1" r="AX102"/>
  <c i="9"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T138"/>
  <c r="R139"/>
  <c r="R138"/>
  <c r="P139"/>
  <c r="P138"/>
  <c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8"/>
  <c r="BH128"/>
  <c r="BG128"/>
  <c r="BF128"/>
  <c r="T128"/>
  <c r="T127"/>
  <c r="R128"/>
  <c r="R127"/>
  <c r="P128"/>
  <c r="P127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8" r="J37"/>
  <c r="J36"/>
  <c i="1" r="AY101"/>
  <c i="8" r="J35"/>
  <c i="1" r="AX101"/>
  <c i="8"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T128"/>
  <c r="R129"/>
  <c r="R128"/>
  <c r="P129"/>
  <c r="P128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7" r="J37"/>
  <c r="J36"/>
  <c i="1" r="AY100"/>
  <c i="7" r="J35"/>
  <c i="1" r="AX100"/>
  <c i="7"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6" r="J37"/>
  <c r="J36"/>
  <c i="1" r="AY99"/>
  <c i="6" r="J35"/>
  <c i="1" r="AX99"/>
  <c i="6" r="BI212"/>
  <c r="BH212"/>
  <c r="BG212"/>
  <c r="BF212"/>
  <c r="T212"/>
  <c r="R212"/>
  <c r="P212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5" r="J37"/>
  <c r="J36"/>
  <c i="1" r="AY98"/>
  <c i="5" r="J35"/>
  <c i="1" r="AX98"/>
  <c i="5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T317"/>
  <c r="R318"/>
  <c r="R317"/>
  <c r="P318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T273"/>
  <c r="R274"/>
  <c r="R273"/>
  <c r="P274"/>
  <c r="P273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J132"/>
  <c r="J131"/>
  <c r="F131"/>
  <c r="F129"/>
  <c r="E127"/>
  <c r="J92"/>
  <c r="J91"/>
  <c r="F91"/>
  <c r="F89"/>
  <c r="E87"/>
  <c r="J18"/>
  <c r="E18"/>
  <c r="F132"/>
  <c r="J17"/>
  <c r="J12"/>
  <c r="J129"/>
  <c r="E7"/>
  <c r="E125"/>
  <c i="2" r="T416"/>
  <c r="R416"/>
  <c r="P416"/>
  <c r="BK416"/>
  <c r="J416"/>
  <c r="J116"/>
  <c r="J384"/>
  <c r="J37"/>
  <c r="J36"/>
  <c i="1" r="AY95"/>
  <c i="2" r="J35"/>
  <c i="1" r="AX95"/>
  <c i="2" r="BI491"/>
  <c r="BH491"/>
  <c r="BG491"/>
  <c r="BF491"/>
  <c r="T491"/>
  <c r="R491"/>
  <c r="P491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3"/>
  <c r="BH443"/>
  <c r="BG443"/>
  <c r="BF443"/>
  <c r="T443"/>
  <c r="R443"/>
  <c r="P443"/>
  <c r="BI440"/>
  <c r="BH440"/>
  <c r="BG440"/>
  <c r="BF440"/>
  <c r="T440"/>
  <c r="R440"/>
  <c r="P440"/>
  <c r="BI436"/>
  <c r="BH436"/>
  <c r="BG436"/>
  <c r="BF436"/>
  <c r="T436"/>
  <c r="R436"/>
  <c r="P436"/>
  <c r="BI428"/>
  <c r="BH428"/>
  <c r="BG428"/>
  <c r="BF428"/>
  <c r="T428"/>
  <c r="R428"/>
  <c r="P428"/>
  <c r="BI417"/>
  <c r="BH417"/>
  <c r="BG417"/>
  <c r="BF417"/>
  <c r="T417"/>
  <c r="R417"/>
  <c r="P417"/>
  <c r="BI413"/>
  <c r="BH413"/>
  <c r="BG413"/>
  <c r="BF413"/>
  <c r="T413"/>
  <c r="R413"/>
  <c r="R412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J112"/>
  <c r="BI381"/>
  <c r="BH381"/>
  <c r="BG381"/>
  <c r="BF381"/>
  <c r="T381"/>
  <c r="T380"/>
  <c r="R381"/>
  <c r="R380"/>
  <c r="P381"/>
  <c r="P380"/>
  <c r="BI365"/>
  <c r="BH365"/>
  <c r="BG365"/>
  <c r="BF365"/>
  <c r="T365"/>
  <c r="T364"/>
  <c r="R365"/>
  <c r="R364"/>
  <c r="P365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0"/>
  <c r="BH330"/>
  <c r="BG330"/>
  <c r="BF330"/>
  <c r="T330"/>
  <c r="T321"/>
  <c r="R330"/>
  <c r="R321"/>
  <c r="P330"/>
  <c r="P321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5"/>
  <c r="BH305"/>
  <c r="BG305"/>
  <c r="BF305"/>
  <c r="T305"/>
  <c r="R305"/>
  <c r="P305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4"/>
  <c r="BH184"/>
  <c r="BG184"/>
  <c r="BF184"/>
  <c r="T184"/>
  <c r="R184"/>
  <c r="P184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J138"/>
  <c r="J137"/>
  <c r="F137"/>
  <c r="F135"/>
  <c r="E133"/>
  <c r="J92"/>
  <c r="J91"/>
  <c r="F91"/>
  <c r="F89"/>
  <c r="E87"/>
  <c r="J18"/>
  <c r="E18"/>
  <c r="F138"/>
  <c r="J17"/>
  <c r="J12"/>
  <c r="J135"/>
  <c r="E7"/>
  <c r="E131"/>
  <c i="1" r="L90"/>
  <c r="AM90"/>
  <c r="AM89"/>
  <c r="L89"/>
  <c r="AM87"/>
  <c r="L87"/>
  <c r="L85"/>
  <c r="L84"/>
  <c i="2" r="BK490"/>
  <c r="BK487"/>
  <c r="J483"/>
  <c r="BK479"/>
  <c r="J478"/>
  <c r="J477"/>
  <c r="BK471"/>
  <c r="BK470"/>
  <c r="BK467"/>
  <c r="J460"/>
  <c r="J456"/>
  <c r="J443"/>
  <c r="BK417"/>
  <c r="BK413"/>
  <c r="J409"/>
  <c r="J406"/>
  <c r="J388"/>
  <c r="BK386"/>
  <c r="J381"/>
  <c r="BK361"/>
  <c r="J355"/>
  <c r="BK352"/>
  <c r="J322"/>
  <c r="BK317"/>
  <c r="J310"/>
  <c r="J305"/>
  <c r="BK294"/>
  <c r="BK291"/>
  <c r="J288"/>
  <c r="BK280"/>
  <c r="J260"/>
  <c r="J256"/>
  <c r="BK247"/>
  <c r="BK233"/>
  <c r="J226"/>
  <c r="J223"/>
  <c r="BK220"/>
  <c r="J217"/>
  <c r="BK210"/>
  <c r="BK206"/>
  <c r="J188"/>
  <c r="J170"/>
  <c r="J167"/>
  <c r="J162"/>
  <c r="J159"/>
  <c r="J156"/>
  <c r="J146"/>
  <c r="BK143"/>
  <c i="1" r="AS94"/>
  <c i="2" r="J450"/>
  <c r="J440"/>
  <c r="BK428"/>
  <c r="J403"/>
  <c r="BK381"/>
  <c r="BK358"/>
  <c r="J349"/>
  <c r="J342"/>
  <c r="BK330"/>
  <c r="J317"/>
  <c r="J313"/>
  <c r="BK304"/>
  <c r="J297"/>
  <c r="J280"/>
  <c r="J263"/>
  <c r="J244"/>
  <c r="J237"/>
  <c r="J230"/>
  <c r="BK214"/>
  <c r="BK199"/>
  <c r="BK188"/>
  <c r="J175"/>
  <c r="BK153"/>
  <c r="J143"/>
  <c r="J487"/>
  <c r="BK478"/>
  <c r="BK473"/>
  <c r="J470"/>
  <c r="BK460"/>
  <c r="BK451"/>
  <c r="BK436"/>
  <c r="J428"/>
  <c r="BK403"/>
  <c r="J394"/>
  <c r="BK391"/>
  <c r="J386"/>
  <c r="J361"/>
  <c r="BK355"/>
  <c r="BK349"/>
  <c r="BK342"/>
  <c r="J330"/>
  <c r="BK310"/>
  <c r="J300"/>
  <c r="J294"/>
  <c r="BK283"/>
  <c r="BK276"/>
  <c r="BK271"/>
  <c r="J267"/>
  <c r="BK260"/>
  <c r="BK252"/>
  <c r="BK244"/>
  <c r="BK237"/>
  <c r="BK223"/>
  <c r="BK217"/>
  <c r="J210"/>
  <c r="BK203"/>
  <c r="J199"/>
  <c r="BK184"/>
  <c r="BK167"/>
  <c r="BK159"/>
  <c r="J153"/>
  <c r="BK147"/>
  <c r="BK146"/>
  <c r="BK476"/>
  <c r="J473"/>
  <c r="BK464"/>
  <c r="BK443"/>
  <c r="BK406"/>
  <c r="J397"/>
  <c i="3" r="J343"/>
  <c r="J340"/>
  <c r="J336"/>
  <c r="BK330"/>
  <c r="BK325"/>
  <c r="J321"/>
  <c r="J314"/>
  <c r="J305"/>
  <c r="J299"/>
  <c r="BK293"/>
  <c r="BK287"/>
  <c r="J281"/>
  <c r="BK274"/>
  <c r="BK267"/>
  <c r="BK263"/>
  <c r="BK259"/>
  <c r="J253"/>
  <c r="J247"/>
  <c r="J241"/>
  <c r="J240"/>
  <c r="J233"/>
  <c r="BK228"/>
  <c r="BK223"/>
  <c r="J216"/>
  <c r="J209"/>
  <c r="BK202"/>
  <c r="J195"/>
  <c r="J191"/>
  <c r="BK184"/>
  <c r="J177"/>
  <c r="BK170"/>
  <c r="BK163"/>
  <c r="J160"/>
  <c r="BK153"/>
  <c r="J146"/>
  <c r="BK140"/>
  <c r="BK343"/>
  <c r="J330"/>
  <c r="J325"/>
  <c r="BK321"/>
  <c r="BK314"/>
  <c r="BK308"/>
  <c r="BK305"/>
  <c r="BK299"/>
  <c r="J293"/>
  <c r="J287"/>
  <c r="BK281"/>
  <c r="J274"/>
  <c r="J267"/>
  <c r="J263"/>
  <c r="J259"/>
  <c r="BK253"/>
  <c r="BK247"/>
  <c r="BK241"/>
  <c r="J237"/>
  <c r="BK230"/>
  <c r="BK225"/>
  <c r="J220"/>
  <c r="J212"/>
  <c r="BK205"/>
  <c r="BK199"/>
  <c r="J194"/>
  <c r="BK188"/>
  <c r="BK180"/>
  <c r="J174"/>
  <c r="J167"/>
  <c r="J156"/>
  <c r="J149"/>
  <c r="J143"/>
  <c r="J137"/>
  <c i="4" r="BK192"/>
  <c r="BK181"/>
  <c r="BK174"/>
  <c r="BK149"/>
  <c r="BK137"/>
  <c r="BK128"/>
  <c r="BK200"/>
  <c r="J177"/>
  <c r="J171"/>
  <c r="J151"/>
  <c r="BK140"/>
  <c r="J128"/>
  <c r="J197"/>
  <c r="J190"/>
  <c r="J186"/>
  <c r="BK171"/>
  <c r="J154"/>
  <c r="J149"/>
  <c r="J145"/>
  <c r="BK131"/>
  <c r="J200"/>
  <c r="J194"/>
  <c r="BK191"/>
  <c r="J181"/>
  <c r="BK168"/>
  <c r="J157"/>
  <c r="J147"/>
  <c r="J140"/>
  <c i="5" r="BK236"/>
  <c r="J233"/>
  <c r="BK231"/>
  <c r="BK225"/>
  <c r="J223"/>
  <c r="BK219"/>
  <c r="BK217"/>
  <c r="J215"/>
  <c r="BK213"/>
  <c r="BK209"/>
  <c r="BK202"/>
  <c r="J199"/>
  <c r="BK197"/>
  <c r="BK194"/>
  <c r="BK188"/>
  <c r="BK186"/>
  <c r="J184"/>
  <c r="J180"/>
  <c r="BK178"/>
  <c r="BK176"/>
  <c r="BK172"/>
  <c r="BK169"/>
  <c r="BK167"/>
  <c r="BK165"/>
  <c r="J156"/>
  <c r="BK153"/>
  <c r="BK151"/>
  <c r="J149"/>
  <c r="J147"/>
  <c r="BK145"/>
  <c r="BK141"/>
  <c r="J139"/>
  <c r="J137"/>
  <c r="BK132"/>
  <c r="BK129"/>
  <c r="J125"/>
  <c r="J123"/>
  <c r="J236"/>
  <c r="J234"/>
  <c r="BK232"/>
  <c r="J228"/>
  <c r="BK223"/>
  <c r="BK221"/>
  <c r="BK218"/>
  <c r="BK214"/>
  <c r="BK212"/>
  <c r="J210"/>
  <c r="BK208"/>
  <c r="BK206"/>
  <c r="BK203"/>
  <c r="BK199"/>
  <c r="J197"/>
  <c r="BK195"/>
  <c r="BK193"/>
  <c r="J186"/>
  <c r="BK234"/>
  <c r="BK230"/>
  <c r="J220"/>
  <c r="J219"/>
  <c r="BK215"/>
  <c r="BK210"/>
  <c r="BK207"/>
  <c r="BK204"/>
  <c r="J195"/>
  <c r="J189"/>
  <c r="J187"/>
  <c r="BK182"/>
  <c r="BK180"/>
  <c r="BK175"/>
  <c r="J172"/>
  <c r="J168"/>
  <c r="BK164"/>
  <c r="J161"/>
  <c r="BK158"/>
  <c r="J154"/>
  <c r="J151"/>
  <c r="BK147"/>
  <c r="J145"/>
  <c r="BK143"/>
  <c r="J135"/>
  <c r="J133"/>
  <c r="BK130"/>
  <c r="J126"/>
  <c r="J182"/>
  <c r="BK177"/>
  <c r="J175"/>
  <c r="J173"/>
  <c r="J171"/>
  <c r="J167"/>
  <c r="J164"/>
  <c r="J163"/>
  <c r="J158"/>
  <c r="BK156"/>
  <c r="J153"/>
  <c r="BK148"/>
  <c r="J143"/>
  <c r="BK142"/>
  <c r="BK134"/>
  <c r="J129"/>
  <c r="BK127"/>
  <c r="BK125"/>
  <c i="6" r="J212"/>
  <c r="BK205"/>
  <c r="BK197"/>
  <c r="BK190"/>
  <c r="BK187"/>
  <c r="J181"/>
  <c r="BK175"/>
  <c r="J165"/>
  <c r="J158"/>
  <c r="BK154"/>
  <c r="BK146"/>
  <c r="BK141"/>
  <c r="BK133"/>
  <c r="J125"/>
  <c r="BK212"/>
  <c r="J205"/>
  <c r="J197"/>
  <c r="BK193"/>
  <c r="J187"/>
  <c r="BK181"/>
  <c r="J175"/>
  <c r="BK165"/>
  <c r="BK158"/>
  <c r="J154"/>
  <c r="J146"/>
  <c r="J141"/>
  <c r="J133"/>
  <c r="BK121"/>
  <c i="7" r="J147"/>
  <c r="BK139"/>
  <c r="J133"/>
  <c r="BK130"/>
  <c r="BK121"/>
  <c r="BK147"/>
  <c r="J139"/>
  <c r="BK133"/>
  <c r="BK127"/>
  <c r="J121"/>
  <c i="8" r="J266"/>
  <c r="BK260"/>
  <c r="BK254"/>
  <c r="BK248"/>
  <c r="BK242"/>
  <c r="J239"/>
  <c r="J236"/>
  <c r="BK230"/>
  <c r="BK226"/>
  <c r="J218"/>
  <c r="BK212"/>
  <c r="BK205"/>
  <c r="BK198"/>
  <c r="J195"/>
  <c r="BK189"/>
  <c r="BK183"/>
  <c r="BK177"/>
  <c r="J269"/>
  <c r="J263"/>
  <c r="J257"/>
  <c r="BK251"/>
  <c r="J245"/>
  <c r="BK239"/>
  <c r="J230"/>
  <c r="J226"/>
  <c r="BK218"/>
  <c r="J212"/>
  <c r="J205"/>
  <c r="J198"/>
  <c r="BK192"/>
  <c r="BK186"/>
  <c r="J180"/>
  <c r="J174"/>
  <c r="J170"/>
  <c r="BK164"/>
  <c r="BK158"/>
  <c r="J151"/>
  <c r="BK144"/>
  <c r="J137"/>
  <c r="BK129"/>
  <c r="J164"/>
  <c r="J158"/>
  <c r="BK151"/>
  <c r="J144"/>
  <c r="BK137"/>
  <c r="J129"/>
  <c i="9" r="J200"/>
  <c r="BK194"/>
  <c r="J188"/>
  <c r="J185"/>
  <c r="J180"/>
  <c r="BK178"/>
  <c r="BK173"/>
  <c r="BK168"/>
  <c r="BK164"/>
  <c r="J159"/>
  <c r="BK156"/>
  <c r="BK152"/>
  <c r="J150"/>
  <c r="J144"/>
  <c r="BK139"/>
  <c r="J128"/>
  <c r="J194"/>
  <c r="BK188"/>
  <c r="J182"/>
  <c r="J179"/>
  <c r="BK175"/>
  <c r="J170"/>
  <c r="BK167"/>
  <c r="BK161"/>
  <c r="J157"/>
  <c r="J154"/>
  <c r="J153"/>
  <c r="J151"/>
  <c r="BK149"/>
  <c r="J139"/>
  <c r="BK132"/>
  <c i="10" r="BK426"/>
  <c r="BK418"/>
  <c r="J404"/>
  <c r="J399"/>
  <c r="BK397"/>
  <c r="J390"/>
  <c r="BK385"/>
  <c r="BK380"/>
  <c r="J368"/>
  <c r="BK365"/>
  <c r="BK361"/>
  <c r="J435"/>
  <c r="BK429"/>
  <c r="BK422"/>
  <c r="J418"/>
  <c r="BK406"/>
  <c r="BK403"/>
  <c r="BK400"/>
  <c r="J397"/>
  <c r="BK391"/>
  <c r="BK388"/>
  <c r="J386"/>
  <c r="BK384"/>
  <c r="J382"/>
  <c r="BK379"/>
  <c r="J377"/>
  <c r="BK368"/>
  <c r="J366"/>
  <c r="J363"/>
  <c r="J361"/>
  <c r="J357"/>
  <c r="J355"/>
  <c r="J352"/>
  <c r="BK349"/>
  <c r="BK347"/>
  <c r="BK345"/>
  <c r="BK333"/>
  <c r="J323"/>
  <c r="J316"/>
  <c r="J309"/>
  <c r="J302"/>
  <c r="J297"/>
  <c r="BK292"/>
  <c r="J277"/>
  <c r="J271"/>
  <c r="J261"/>
  <c r="J255"/>
  <c r="J249"/>
  <c r="J243"/>
  <c r="BK231"/>
  <c r="BK219"/>
  <c r="J210"/>
  <c r="J204"/>
  <c r="J193"/>
  <c r="BK183"/>
  <c r="J174"/>
  <c r="J170"/>
  <c r="BK160"/>
  <c r="J148"/>
  <c r="BK142"/>
  <c r="J130"/>
  <c r="BK435"/>
  <c r="BK430"/>
  <c r="J424"/>
  <c r="J420"/>
  <c r="BK407"/>
  <c r="J405"/>
  <c r="J403"/>
  <c r="J401"/>
  <c r="BK398"/>
  <c r="BK390"/>
  <c r="J388"/>
  <c r="J385"/>
  <c r="J383"/>
  <c r="J380"/>
  <c r="BK378"/>
  <c r="J374"/>
  <c r="BK371"/>
  <c r="BK364"/>
  <c r="BK362"/>
  <c r="J359"/>
  <c r="J358"/>
  <c r="BK352"/>
  <c r="J349"/>
  <c r="J347"/>
  <c r="J344"/>
  <c r="BK336"/>
  <c r="J329"/>
  <c r="J314"/>
  <c r="BK305"/>
  <c r="J292"/>
  <c r="BK286"/>
  <c r="BK274"/>
  <c r="BK243"/>
  <c r="J237"/>
  <c r="J222"/>
  <c r="J216"/>
  <c r="J196"/>
  <c r="J180"/>
  <c r="J166"/>
  <c r="BK154"/>
  <c r="BK148"/>
  <c r="BK133"/>
  <c r="BK357"/>
  <c r="BK355"/>
  <c r="BK353"/>
  <c r="J350"/>
  <c r="BK346"/>
  <c r="J343"/>
  <c r="BK341"/>
  <c r="J333"/>
  <c r="BK326"/>
  <c r="BK316"/>
  <c r="BK309"/>
  <c r="BK300"/>
  <c r="J289"/>
  <c r="BK283"/>
  <c r="BK277"/>
  <c r="BK267"/>
  <c r="BK261"/>
  <c r="BK255"/>
  <c r="BK249"/>
  <c r="BK240"/>
  <c r="BK234"/>
  <c r="BK228"/>
  <c r="BK222"/>
  <c r="BK213"/>
  <c r="BK207"/>
  <c r="BK196"/>
  <c r="J190"/>
  <c r="J183"/>
  <c r="J177"/>
  <c r="BK166"/>
  <c r="J157"/>
  <c r="J151"/>
  <c r="J142"/>
  <c r="J136"/>
  <c r="BK127"/>
  <c i="11" r="J140"/>
  <c r="BK136"/>
  <c r="BK130"/>
  <c r="BK126"/>
  <c r="J144"/>
  <c r="BK142"/>
  <c r="BK140"/>
  <c r="BK138"/>
  <c r="J134"/>
  <c r="BK133"/>
  <c r="BK127"/>
  <c r="J142"/>
  <c r="BK134"/>
  <c r="BK132"/>
  <c r="J126"/>
  <c r="BK145"/>
  <c r="J136"/>
  <c r="J133"/>
  <c r="J130"/>
  <c r="J129"/>
  <c i="2" r="J491"/>
  <c r="J490"/>
  <c r="BK453"/>
  <c r="J451"/>
  <c r="BK440"/>
  <c r="J436"/>
  <c r="J413"/>
  <c r="J391"/>
  <c r="J365"/>
  <c r="J345"/>
  <c r="J339"/>
  <c r="BK322"/>
  <c r="BK305"/>
  <c r="BK300"/>
  <c r="BK288"/>
  <c r="J271"/>
  <c r="J252"/>
  <c r="J241"/>
  <c r="J233"/>
  <c r="BK226"/>
  <c r="J203"/>
  <c r="BK194"/>
  <c r="J184"/>
  <c r="BK170"/>
  <c r="J150"/>
  <c r="BK491"/>
  <c r="J479"/>
  <c r="BK477"/>
  <c r="J471"/>
  <c r="J464"/>
  <c r="J453"/>
  <c r="BK450"/>
  <c r="J417"/>
  <c r="BK409"/>
  <c r="BK400"/>
  <c r="BK397"/>
  <c r="BK388"/>
  <c r="BK365"/>
  <c r="J358"/>
  <c r="J352"/>
  <c r="BK345"/>
  <c r="BK339"/>
  <c r="BK313"/>
  <c r="J304"/>
  <c r="BK297"/>
  <c r="J291"/>
  <c r="J283"/>
  <c r="J276"/>
  <c r="BK267"/>
  <c r="BK263"/>
  <c r="BK256"/>
  <c r="J247"/>
  <c r="BK241"/>
  <c r="BK230"/>
  <c r="J220"/>
  <c r="J214"/>
  <c r="J206"/>
  <c r="J194"/>
  <c r="BK175"/>
  <c r="BK162"/>
  <c r="BK156"/>
  <c r="BK150"/>
  <c r="J147"/>
  <c r="BK483"/>
  <c r="J476"/>
  <c r="J467"/>
  <c r="BK456"/>
  <c r="J400"/>
  <c r="BK394"/>
  <c i="3" r="BK340"/>
  <c r="BK336"/>
  <c r="BK333"/>
  <c r="J327"/>
  <c r="J323"/>
  <c r="J318"/>
  <c r="J311"/>
  <c r="BK302"/>
  <c r="J296"/>
  <c r="J290"/>
  <c r="J284"/>
  <c r="BK278"/>
  <c r="BK270"/>
  <c r="BK266"/>
  <c r="J262"/>
  <c r="BK256"/>
  <c r="J250"/>
  <c r="J244"/>
  <c r="BK237"/>
  <c r="J230"/>
  <c r="J225"/>
  <c r="BK220"/>
  <c r="BK212"/>
  <c r="J205"/>
  <c r="J199"/>
  <c r="BK194"/>
  <c r="J188"/>
  <c r="J180"/>
  <c r="BK174"/>
  <c r="BK167"/>
  <c r="J163"/>
  <c r="BK156"/>
  <c r="BK149"/>
  <c r="BK143"/>
  <c r="BK137"/>
  <c r="J333"/>
  <c r="BK327"/>
  <c r="BK323"/>
  <c r="BK318"/>
  <c r="BK311"/>
  <c r="J308"/>
  <c r="J302"/>
  <c r="BK296"/>
  <c r="BK290"/>
  <c r="BK284"/>
  <c r="J278"/>
  <c r="J270"/>
  <c r="J266"/>
  <c r="BK262"/>
  <c r="J256"/>
  <c r="BK250"/>
  <c r="BK244"/>
  <c r="BK240"/>
  <c r="BK233"/>
  <c r="J228"/>
  <c r="J223"/>
  <c r="BK216"/>
  <c r="BK209"/>
  <c r="J202"/>
  <c r="BK195"/>
  <c r="BK191"/>
  <c r="J184"/>
  <c r="BK177"/>
  <c r="J170"/>
  <c r="BK160"/>
  <c r="J153"/>
  <c r="BK146"/>
  <c r="J140"/>
  <c i="4" r="J203"/>
  <c r="J191"/>
  <c r="J175"/>
  <c r="BK165"/>
  <c r="J142"/>
  <c r="BK134"/>
  <c r="J202"/>
  <c r="BK186"/>
  <c r="J174"/>
  <c r="BK157"/>
  <c r="BK142"/>
  <c r="J137"/>
  <c r="J131"/>
  <c r="BK202"/>
  <c r="BK194"/>
  <c r="BK175"/>
  <c r="J168"/>
  <c r="BK151"/>
  <c r="BK147"/>
  <c r="BK203"/>
  <c r="BK197"/>
  <c r="J192"/>
  <c r="BK190"/>
  <c r="BK177"/>
  <c r="J165"/>
  <c r="BK154"/>
  <c r="BK145"/>
  <c r="J134"/>
  <c i="5" r="J235"/>
  <c r="J232"/>
  <c r="BK228"/>
  <c r="J222"/>
  <c r="J218"/>
  <c r="BK216"/>
  <c r="J214"/>
  <c r="J211"/>
  <c r="J204"/>
  <c r="J198"/>
  <c r="BK196"/>
  <c r="BK189"/>
  <c r="BK187"/>
  <c r="J185"/>
  <c r="BK181"/>
  <c r="BK179"/>
  <c r="J177"/>
  <c r="BK173"/>
  <c r="BK171"/>
  <c r="BK168"/>
  <c r="BK166"/>
  <c r="J157"/>
  <c r="J155"/>
  <c r="J152"/>
  <c r="BK150"/>
  <c r="J148"/>
  <c r="J146"/>
  <c r="J142"/>
  <c r="J140"/>
  <c r="J138"/>
  <c r="J136"/>
  <c r="BK131"/>
  <c r="J127"/>
  <c r="BK124"/>
  <c r="BK235"/>
  <c r="BK233"/>
  <c r="J230"/>
  <c r="J225"/>
  <c r="BK222"/>
  <c r="BK220"/>
  <c r="J217"/>
  <c r="J213"/>
  <c r="BK211"/>
  <c r="J209"/>
  <c r="J207"/>
  <c r="J205"/>
  <c r="J202"/>
  <c r="BK198"/>
  <c r="J196"/>
  <c r="J194"/>
  <c r="J188"/>
  <c r="BK184"/>
  <c r="J231"/>
  <c r="J221"/>
  <c r="J216"/>
  <c r="J212"/>
  <c r="J208"/>
  <c r="J206"/>
  <c r="BK205"/>
  <c r="J203"/>
  <c r="J193"/>
  <c r="BK185"/>
  <c r="J181"/>
  <c r="J179"/>
  <c r="BK174"/>
  <c r="J170"/>
  <c r="J166"/>
  <c r="BK163"/>
  <c r="BK155"/>
  <c r="BK152"/>
  <c r="BK149"/>
  <c r="BK146"/>
  <c r="J144"/>
  <c r="BK137"/>
  <c r="J134"/>
  <c r="J132"/>
  <c r="BK128"/>
  <c r="J124"/>
  <c r="J178"/>
  <c r="J176"/>
  <c r="J174"/>
  <c r="BK170"/>
  <c r="J169"/>
  <c r="J165"/>
  <c r="BK161"/>
  <c r="BK157"/>
  <c r="BK154"/>
  <c r="J150"/>
  <c r="BK144"/>
  <c r="J141"/>
  <c r="BK140"/>
  <c r="BK139"/>
  <c r="BK138"/>
  <c r="BK136"/>
  <c r="BK135"/>
  <c r="BK133"/>
  <c r="J131"/>
  <c r="J130"/>
  <c r="J128"/>
  <c r="BK126"/>
  <c r="BK123"/>
  <c i="6" r="J211"/>
  <c r="BK201"/>
  <c r="J193"/>
  <c r="BK184"/>
  <c r="BK178"/>
  <c r="BK172"/>
  <c r="BK168"/>
  <c r="J162"/>
  <c r="J150"/>
  <c r="BK142"/>
  <c r="J137"/>
  <c r="J129"/>
  <c r="J121"/>
  <c r="BK211"/>
  <c r="J201"/>
  <c r="J190"/>
  <c r="J184"/>
  <c r="J178"/>
  <c r="J172"/>
  <c r="J168"/>
  <c r="BK162"/>
  <c r="BK150"/>
  <c r="J142"/>
  <c r="BK137"/>
  <c r="BK129"/>
  <c r="BK125"/>
  <c i="7" r="J148"/>
  <c r="BK142"/>
  <c r="J136"/>
  <c r="J127"/>
  <c r="J124"/>
  <c r="BK148"/>
  <c r="J142"/>
  <c r="BK136"/>
  <c r="J130"/>
  <c r="BK124"/>
  <c i="8" r="BK269"/>
  <c r="BK263"/>
  <c r="BK257"/>
  <c r="J251"/>
  <c r="BK245"/>
  <c r="BK236"/>
  <c r="BK232"/>
  <c r="J227"/>
  <c r="J221"/>
  <c r="BK215"/>
  <c r="J209"/>
  <c r="BK202"/>
  <c r="J192"/>
  <c r="J186"/>
  <c r="BK180"/>
  <c r="BK174"/>
  <c r="BK266"/>
  <c r="J260"/>
  <c r="J254"/>
  <c r="J248"/>
  <c r="J242"/>
  <c r="J232"/>
  <c r="BK227"/>
  <c r="BK221"/>
  <c r="J215"/>
  <c r="BK209"/>
  <c r="J202"/>
  <c r="BK195"/>
  <c r="J189"/>
  <c r="J183"/>
  <c r="J177"/>
  <c r="BK170"/>
  <c r="BK167"/>
  <c r="J161"/>
  <c r="BK154"/>
  <c r="BK147"/>
  <c r="J140"/>
  <c r="BK133"/>
  <c r="J167"/>
  <c r="BK161"/>
  <c r="J154"/>
  <c r="J147"/>
  <c r="BK140"/>
  <c r="J133"/>
  <c i="9" r="BK200"/>
  <c r="BK197"/>
  <c r="BK191"/>
  <c r="BK182"/>
  <c r="BK179"/>
  <c r="J175"/>
  <c r="BK170"/>
  <c r="J167"/>
  <c r="J161"/>
  <c r="BK157"/>
  <c r="BK154"/>
  <c r="BK151"/>
  <c r="J149"/>
  <c r="BK135"/>
  <c r="J132"/>
  <c r="J197"/>
  <c r="J191"/>
  <c r="BK185"/>
  <c r="BK180"/>
  <c r="J178"/>
  <c r="J173"/>
  <c r="J168"/>
  <c r="J164"/>
  <c r="BK159"/>
  <c r="J156"/>
  <c r="BK153"/>
  <c r="J152"/>
  <c r="BK150"/>
  <c r="BK144"/>
  <c r="J135"/>
  <c r="BK128"/>
  <c i="10" r="J430"/>
  <c r="BK424"/>
  <c r="J408"/>
  <c r="BK401"/>
  <c r="J398"/>
  <c r="J391"/>
  <c r="BK386"/>
  <c r="BK382"/>
  <c r="BK374"/>
  <c r="J364"/>
  <c r="BK359"/>
  <c r="BK434"/>
  <c r="J426"/>
  <c r="BK420"/>
  <c r="J407"/>
  <c r="BK405"/>
  <c r="J402"/>
  <c r="BK399"/>
  <c r="BK396"/>
  <c r="J389"/>
  <c r="BK387"/>
  <c r="BK383"/>
  <c r="J381"/>
  <c r="J378"/>
  <c r="J371"/>
  <c r="J367"/>
  <c r="J365"/>
  <c r="J362"/>
  <c r="BK360"/>
  <c r="J356"/>
  <c r="J353"/>
  <c r="J351"/>
  <c r="J348"/>
  <c r="J346"/>
  <c r="J341"/>
  <c r="J326"/>
  <c r="J319"/>
  <c r="BK311"/>
  <c r="J305"/>
  <c r="J300"/>
  <c r="BK295"/>
  <c r="J283"/>
  <c r="J274"/>
  <c r="J264"/>
  <c r="J258"/>
  <c r="J252"/>
  <c r="J246"/>
  <c r="J234"/>
  <c r="J228"/>
  <c r="J213"/>
  <c r="J207"/>
  <c r="J199"/>
  <c r="J187"/>
  <c r="BK177"/>
  <c r="J163"/>
  <c r="BK157"/>
  <c r="J154"/>
  <c r="J145"/>
  <c r="BK136"/>
  <c r="J127"/>
  <c r="J434"/>
  <c r="J429"/>
  <c r="J422"/>
  <c r="BK408"/>
  <c r="J406"/>
  <c r="BK404"/>
  <c r="BK402"/>
  <c r="J400"/>
  <c r="J396"/>
  <c r="BK389"/>
  <c r="J387"/>
  <c r="J384"/>
  <c r="BK381"/>
  <c r="J379"/>
  <c r="BK377"/>
  <c r="BK367"/>
  <c r="BK366"/>
  <c r="BK363"/>
  <c r="J360"/>
  <c r="BK358"/>
  <c r="BK354"/>
  <c r="BK350"/>
  <c r="J345"/>
  <c r="BK343"/>
  <c r="J342"/>
  <c r="BK323"/>
  <c r="J311"/>
  <c r="BK297"/>
  <c r="BK289"/>
  <c r="J280"/>
  <c r="J267"/>
  <c r="J240"/>
  <c r="J225"/>
  <c r="J219"/>
  <c r="BK199"/>
  <c r="BK190"/>
  <c r="BK174"/>
  <c r="J160"/>
  <c r="BK151"/>
  <c r="BK139"/>
  <c r="BK130"/>
  <c r="BK356"/>
  <c r="J354"/>
  <c r="BK351"/>
  <c r="BK348"/>
  <c r="BK344"/>
  <c r="BK342"/>
  <c r="J336"/>
  <c r="BK329"/>
  <c r="BK319"/>
  <c r="BK314"/>
  <c r="BK302"/>
  <c r="J295"/>
  <c r="J286"/>
  <c r="BK280"/>
  <c r="BK271"/>
  <c r="BK264"/>
  <c r="BK258"/>
  <c r="BK252"/>
  <c r="BK246"/>
  <c r="BK237"/>
  <c r="J231"/>
  <c r="BK225"/>
  <c r="BK216"/>
  <c r="BK210"/>
  <c r="BK204"/>
  <c r="BK193"/>
  <c r="BK187"/>
  <c r="BK180"/>
  <c r="BK170"/>
  <c r="BK163"/>
  <c r="BK145"/>
  <c r="J139"/>
  <c r="J133"/>
  <c i="11" r="J145"/>
  <c r="J138"/>
  <c r="BK129"/>
  <c r="BK144"/>
  <c r="J132"/>
  <c r="J127"/>
  <c i="2" l="1" r="P142"/>
  <c r="R142"/>
  <c r="BK166"/>
  <c r="R166"/>
  <c r="BK174"/>
  <c r="J174"/>
  <c r="J99"/>
  <c r="R174"/>
  <c r="P193"/>
  <c r="T193"/>
  <c r="P202"/>
  <c r="T202"/>
  <c r="P213"/>
  <c r="R213"/>
  <c r="BK251"/>
  <c r="J251"/>
  <c r="J104"/>
  <c r="R251"/>
  <c r="BK275"/>
  <c r="J275"/>
  <c r="J105"/>
  <c r="T275"/>
  <c r="P287"/>
  <c r="R287"/>
  <c r="P338"/>
  <c r="R338"/>
  <c r="BK385"/>
  <c r="J385"/>
  <c r="J113"/>
  <c r="R385"/>
  <c r="R379"/>
  <c r="BK390"/>
  <c r="J390"/>
  <c r="J114"/>
  <c r="T390"/>
  <c r="P412"/>
  <c r="BK427"/>
  <c r="J427"/>
  <c r="J117"/>
  <c r="R427"/>
  <c r="BK452"/>
  <c r="J452"/>
  <c r="J118"/>
  <c r="T452"/>
  <c r="P472"/>
  <c r="R472"/>
  <c r="P482"/>
  <c r="P481"/>
  <c r="T482"/>
  <c r="T481"/>
  <c i="6" r="BK120"/>
  <c r="J120"/>
  <c r="J97"/>
  <c r="T120"/>
  <c r="BK210"/>
  <c r="J210"/>
  <c r="J99"/>
  <c r="R210"/>
  <c r="R209"/>
  <c i="7" r="P120"/>
  <c r="R120"/>
  <c r="R119"/>
  <c r="BK146"/>
  <c r="J146"/>
  <c r="J99"/>
  <c r="R146"/>
  <c r="R145"/>
  <c i="8" r="P136"/>
  <c r="P127"/>
  <c i="1" r="AU101"/>
  <c i="8" r="T136"/>
  <c r="T127"/>
  <c r="P143"/>
  <c r="R143"/>
  <c r="BK150"/>
  <c r="J150"/>
  <c r="J101"/>
  <c r="R150"/>
  <c r="BK157"/>
  <c r="J157"/>
  <c r="J102"/>
  <c r="T157"/>
  <c r="P201"/>
  <c r="R201"/>
  <c r="BK225"/>
  <c r="J225"/>
  <c r="J106"/>
  <c r="R225"/>
  <c r="R224"/>
  <c r="BK235"/>
  <c r="J235"/>
  <c r="J107"/>
  <c r="R235"/>
  <c i="9" r="BK148"/>
  <c r="J148"/>
  <c r="J103"/>
  <c r="R148"/>
  <c r="R142"/>
  <c r="R126"/>
  <c r="BK172"/>
  <c r="J172"/>
  <c r="J104"/>
  <c r="R172"/>
  <c r="BK177"/>
  <c r="J177"/>
  <c r="J105"/>
  <c r="R177"/>
  <c r="BK181"/>
  <c r="J181"/>
  <c r="J106"/>
  <c r="R181"/>
  <c i="3" r="BK136"/>
  <c r="J136"/>
  <c r="J97"/>
  <c r="R136"/>
  <c r="BK152"/>
  <c r="J152"/>
  <c r="J98"/>
  <c r="R152"/>
  <c r="BK159"/>
  <c r="J159"/>
  <c r="J99"/>
  <c r="R159"/>
  <c r="BK166"/>
  <c r="J166"/>
  <c r="J100"/>
  <c r="R166"/>
  <c r="BK173"/>
  <c r="J173"/>
  <c r="J101"/>
  <c r="R173"/>
  <c r="BK187"/>
  <c r="J187"/>
  <c r="J103"/>
  <c r="T187"/>
  <c r="P198"/>
  <c r="R198"/>
  <c r="BK208"/>
  <c r="J208"/>
  <c r="J105"/>
  <c r="T208"/>
  <c r="P219"/>
  <c r="T219"/>
  <c r="P236"/>
  <c r="R236"/>
  <c r="BK277"/>
  <c r="J277"/>
  <c r="J110"/>
  <c r="T277"/>
  <c r="BK320"/>
  <c r="J320"/>
  <c r="J113"/>
  <c r="T320"/>
  <c r="P329"/>
  <c r="R329"/>
  <c r="BK339"/>
  <c r="J339"/>
  <c r="J115"/>
  <c r="R339"/>
  <c i="4" r="BK127"/>
  <c r="J127"/>
  <c r="J98"/>
  <c r="R127"/>
  <c r="BK156"/>
  <c r="J156"/>
  <c r="J99"/>
  <c r="R156"/>
  <c r="BK173"/>
  <c r="J173"/>
  <c r="J100"/>
  <c r="R173"/>
  <c r="BK176"/>
  <c r="J176"/>
  <c r="J101"/>
  <c r="R176"/>
  <c r="BK185"/>
  <c r="J185"/>
  <c r="J102"/>
  <c r="T185"/>
  <c r="BK196"/>
  <c r="J196"/>
  <c r="J105"/>
  <c r="R196"/>
  <c r="R195"/>
  <c i="5" r="BK183"/>
  <c r="J183"/>
  <c r="J98"/>
  <c r="R183"/>
  <c r="R122"/>
  <c r="R121"/>
  <c r="BK192"/>
  <c r="J192"/>
  <c r="J99"/>
  <c r="R192"/>
  <c r="BK201"/>
  <c r="J201"/>
  <c r="J100"/>
  <c r="R201"/>
  <c r="BK224"/>
  <c r="J224"/>
  <c r="J101"/>
  <c r="R224"/>
  <c i="10" r="BK126"/>
  <c r="J126"/>
  <c r="J97"/>
  <c r="T126"/>
  <c r="P173"/>
  <c r="T173"/>
  <c r="P186"/>
  <c r="T186"/>
  <c r="P332"/>
  <c r="T332"/>
  <c r="P340"/>
  <c r="R340"/>
  <c r="BK417"/>
  <c r="R417"/>
  <c r="BK433"/>
  <c r="J433"/>
  <c r="J105"/>
  <c r="R433"/>
  <c i="11" r="BK125"/>
  <c r="T125"/>
  <c r="P143"/>
  <c i="2" r="BK142"/>
  <c r="J142"/>
  <c r="J97"/>
  <c r="T142"/>
  <c r="P166"/>
  <c r="T166"/>
  <c r="P174"/>
  <c r="T174"/>
  <c r="BK193"/>
  <c r="J193"/>
  <c r="J100"/>
  <c r="R193"/>
  <c r="BK202"/>
  <c r="J202"/>
  <c r="J101"/>
  <c r="R202"/>
  <c r="BK213"/>
  <c r="J213"/>
  <c r="J103"/>
  <c r="T213"/>
  <c r="P251"/>
  <c r="T251"/>
  <c r="P275"/>
  <c r="R275"/>
  <c r="BK287"/>
  <c r="J287"/>
  <c r="J106"/>
  <c r="T287"/>
  <c r="BK338"/>
  <c r="J338"/>
  <c r="J108"/>
  <c r="T338"/>
  <c r="P385"/>
  <c r="P379"/>
  <c r="T385"/>
  <c r="T379"/>
  <c r="P390"/>
  <c r="R390"/>
  <c r="T412"/>
  <c r="P427"/>
  <c r="T427"/>
  <c r="P452"/>
  <c r="R452"/>
  <c r="BK472"/>
  <c r="J472"/>
  <c r="J119"/>
  <c r="T472"/>
  <c r="BK482"/>
  <c r="J482"/>
  <c r="J121"/>
  <c r="R482"/>
  <c r="R481"/>
  <c i="3" r="P136"/>
  <c r="T136"/>
  <c r="P152"/>
  <c r="T152"/>
  <c r="P159"/>
  <c r="T159"/>
  <c r="P166"/>
  <c r="T166"/>
  <c r="P173"/>
  <c r="T173"/>
  <c r="P187"/>
  <c r="R187"/>
  <c r="BK198"/>
  <c r="J198"/>
  <c r="J104"/>
  <c r="T198"/>
  <c r="P208"/>
  <c r="R208"/>
  <c r="BK219"/>
  <c r="J219"/>
  <c r="J107"/>
  <c r="R219"/>
  <c r="BK236"/>
  <c r="J236"/>
  <c r="J108"/>
  <c r="T236"/>
  <c r="P277"/>
  <c r="R277"/>
  <c r="P320"/>
  <c r="P319"/>
  <c r="R320"/>
  <c r="R319"/>
  <c r="R135"/>
  <c r="BK329"/>
  <c r="J329"/>
  <c r="J114"/>
  <c r="T329"/>
  <c r="P339"/>
  <c r="T339"/>
  <c i="4" r="P127"/>
  <c r="T127"/>
  <c r="P156"/>
  <c r="T156"/>
  <c r="P173"/>
  <c r="T173"/>
  <c r="P176"/>
  <c r="T176"/>
  <c r="P185"/>
  <c r="R185"/>
  <c r="P196"/>
  <c r="P195"/>
  <c r="T196"/>
  <c r="T195"/>
  <c i="5" r="P183"/>
  <c r="P122"/>
  <c r="P121"/>
  <c i="1" r="AU98"/>
  <c i="5" r="T183"/>
  <c r="T122"/>
  <c r="T121"/>
  <c r="P192"/>
  <c r="T192"/>
  <c r="P201"/>
  <c r="T201"/>
  <c r="P224"/>
  <c r="T224"/>
  <c i="6" r="P120"/>
  <c r="P119"/>
  <c i="1" r="AU99"/>
  <c i="6" r="R120"/>
  <c r="R119"/>
  <c r="P210"/>
  <c r="P209"/>
  <c r="T210"/>
  <c r="T209"/>
  <c i="7" r="BK120"/>
  <c r="J120"/>
  <c r="J97"/>
  <c r="T120"/>
  <c r="P146"/>
  <c r="P145"/>
  <c r="T146"/>
  <c r="T145"/>
  <c i="8" r="BK136"/>
  <c r="J136"/>
  <c r="J99"/>
  <c r="R136"/>
  <c r="R127"/>
  <c r="BK143"/>
  <c r="J143"/>
  <c r="J100"/>
  <c r="T143"/>
  <c r="P150"/>
  <c r="T150"/>
  <c r="P157"/>
  <c r="R157"/>
  <c r="BK201"/>
  <c r="J201"/>
  <c r="J104"/>
  <c r="T201"/>
  <c r="P225"/>
  <c r="P224"/>
  <c r="T225"/>
  <c r="T224"/>
  <c r="P235"/>
  <c r="T235"/>
  <c i="9" r="P148"/>
  <c r="P142"/>
  <c r="P126"/>
  <c i="1" r="AU102"/>
  <c i="9" r="T148"/>
  <c r="T142"/>
  <c r="T126"/>
  <c r="P172"/>
  <c r="T172"/>
  <c r="P177"/>
  <c r="T177"/>
  <c r="P181"/>
  <c r="T181"/>
  <c i="10" r="P126"/>
  <c r="R126"/>
  <c r="BK173"/>
  <c r="J173"/>
  <c r="J99"/>
  <c r="R173"/>
  <c r="BK186"/>
  <c r="J186"/>
  <c r="J100"/>
  <c r="R186"/>
  <c r="BK332"/>
  <c r="J332"/>
  <c r="J101"/>
  <c r="R332"/>
  <c r="BK340"/>
  <c r="J340"/>
  <c r="J102"/>
  <c r="T340"/>
  <c r="P417"/>
  <c r="T417"/>
  <c r="T416"/>
  <c r="P433"/>
  <c r="T433"/>
  <c i="11" r="P125"/>
  <c r="P124"/>
  <c r="P123"/>
  <c i="1" r="AU104"/>
  <c i="11" r="R125"/>
  <c r="BK143"/>
  <c r="J143"/>
  <c r="J103"/>
  <c r="R143"/>
  <c r="T143"/>
  <c i="2" r="BK321"/>
  <c r="J321"/>
  <c r="J107"/>
  <c r="BK364"/>
  <c r="J364"/>
  <c r="J109"/>
  <c i="9" r="BK143"/>
  <c r="J143"/>
  <c r="J102"/>
  <c i="3" r="BK183"/>
  <c r="J183"/>
  <c r="J102"/>
  <c r="BK273"/>
  <c r="J273"/>
  <c r="J109"/>
  <c i="2" r="BK209"/>
  <c r="J209"/>
  <c r="J102"/>
  <c r="BK380"/>
  <c r="J380"/>
  <c r="J111"/>
  <c r="BK412"/>
  <c r="J412"/>
  <c r="J115"/>
  <c i="3" r="BK215"/>
  <c r="J215"/>
  <c r="J106"/>
  <c r="BK317"/>
  <c r="J317"/>
  <c r="J111"/>
  <c i="4" r="BK193"/>
  <c r="J193"/>
  <c r="J103"/>
  <c i="5" r="BK122"/>
  <c r="J122"/>
  <c r="J97"/>
  <c i="8" r="BK128"/>
  <c r="J128"/>
  <c r="J97"/>
  <c r="BK132"/>
  <c r="J132"/>
  <c r="J98"/>
  <c r="BK197"/>
  <c r="J197"/>
  <c r="J103"/>
  <c i="9" r="BK127"/>
  <c r="J127"/>
  <c r="J97"/>
  <c r="BK131"/>
  <c r="J131"/>
  <c r="J98"/>
  <c r="BK134"/>
  <c r="J134"/>
  <c r="J99"/>
  <c r="BK138"/>
  <c r="J138"/>
  <c r="J100"/>
  <c i="10" r="BK169"/>
  <c r="J169"/>
  <c r="J98"/>
  <c i="11" r="BK135"/>
  <c r="J135"/>
  <c r="J99"/>
  <c r="BK137"/>
  <c r="J137"/>
  <c r="J100"/>
  <c r="BK139"/>
  <c r="J139"/>
  <c r="J101"/>
  <c r="BK141"/>
  <c r="J141"/>
  <c r="J102"/>
  <c r="F92"/>
  <c r="BE126"/>
  <c r="BE130"/>
  <c r="BE132"/>
  <c r="BE134"/>
  <c r="BE136"/>
  <c r="BE140"/>
  <c i="10" r="J417"/>
  <c r="J104"/>
  <c i="11" r="J89"/>
  <c r="E113"/>
  <c r="BE127"/>
  <c r="BE133"/>
  <c r="BE138"/>
  <c r="BE129"/>
  <c r="BE145"/>
  <c r="BE142"/>
  <c r="BE144"/>
  <c i="10" r="E85"/>
  <c r="J119"/>
  <c r="F122"/>
  <c r="BE130"/>
  <c r="BE160"/>
  <c r="BE163"/>
  <c r="BE166"/>
  <c r="BE177"/>
  <c r="BE199"/>
  <c r="BE219"/>
  <c r="BE222"/>
  <c r="BE225"/>
  <c r="BE231"/>
  <c r="BE234"/>
  <c r="BE237"/>
  <c r="BE246"/>
  <c r="BE252"/>
  <c r="BE258"/>
  <c r="BE261"/>
  <c r="BE264"/>
  <c r="BE274"/>
  <c r="BE283"/>
  <c r="BE295"/>
  <c r="BE297"/>
  <c r="BE311"/>
  <c r="BE314"/>
  <c r="BE323"/>
  <c r="BE326"/>
  <c r="BE329"/>
  <c r="BE333"/>
  <c r="BE336"/>
  <c r="BE341"/>
  <c r="BE343"/>
  <c r="BE345"/>
  <c r="BE347"/>
  <c r="BE352"/>
  <c r="BE354"/>
  <c r="BE358"/>
  <c r="BE127"/>
  <c r="BE136"/>
  <c r="BE142"/>
  <c r="BE145"/>
  <c r="BE148"/>
  <c r="BE154"/>
  <c r="BE157"/>
  <c r="BE183"/>
  <c r="BE187"/>
  <c r="BE190"/>
  <c r="BE193"/>
  <c r="BE196"/>
  <c r="BE207"/>
  <c r="BE210"/>
  <c r="BE213"/>
  <c r="BE216"/>
  <c r="BE240"/>
  <c r="BE271"/>
  <c r="BE277"/>
  <c r="BE286"/>
  <c r="BE292"/>
  <c r="BE305"/>
  <c r="BE309"/>
  <c r="BE319"/>
  <c r="BE342"/>
  <c r="BE349"/>
  <c r="BE353"/>
  <c r="BE356"/>
  <c r="BE357"/>
  <c r="BE361"/>
  <c r="BE362"/>
  <c r="BE365"/>
  <c r="BE366"/>
  <c r="BE368"/>
  <c r="BE374"/>
  <c r="BE380"/>
  <c r="BE386"/>
  <c r="BE389"/>
  <c r="BE391"/>
  <c r="BE400"/>
  <c r="BE401"/>
  <c r="BE407"/>
  <c r="BE420"/>
  <c r="BE422"/>
  <c r="BE434"/>
  <c r="BE435"/>
  <c r="BE133"/>
  <c r="BE139"/>
  <c r="BE151"/>
  <c r="BE170"/>
  <c r="BE174"/>
  <c r="BE180"/>
  <c r="BE204"/>
  <c r="BE228"/>
  <c r="BE243"/>
  <c r="BE249"/>
  <c r="BE255"/>
  <c r="BE267"/>
  <c r="BE280"/>
  <c r="BE289"/>
  <c r="BE300"/>
  <c r="BE302"/>
  <c r="BE316"/>
  <c r="BE344"/>
  <c r="BE346"/>
  <c r="BE348"/>
  <c r="BE350"/>
  <c r="BE351"/>
  <c r="BE355"/>
  <c r="BE363"/>
  <c r="BE364"/>
  <c r="BE367"/>
  <c r="BE371"/>
  <c r="BE377"/>
  <c r="BE378"/>
  <c r="BE381"/>
  <c r="BE385"/>
  <c r="BE387"/>
  <c r="BE397"/>
  <c r="BE398"/>
  <c r="BE399"/>
  <c r="BE402"/>
  <c r="BE408"/>
  <c r="BE418"/>
  <c r="BE424"/>
  <c r="BE426"/>
  <c r="BE430"/>
  <c r="BE359"/>
  <c r="BE360"/>
  <c r="BE379"/>
  <c r="BE382"/>
  <c r="BE383"/>
  <c r="BE384"/>
  <c r="BE388"/>
  <c r="BE390"/>
  <c r="BE396"/>
  <c r="BE403"/>
  <c r="BE404"/>
  <c r="BE405"/>
  <c r="BE406"/>
  <c r="BE429"/>
  <c i="9" r="J120"/>
  <c r="BE135"/>
  <c r="BE139"/>
  <c r="BE149"/>
  <c r="BE153"/>
  <c r="BE157"/>
  <c r="BE159"/>
  <c r="BE164"/>
  <c r="BE167"/>
  <c r="BE170"/>
  <c r="BE173"/>
  <c r="BE180"/>
  <c r="BE194"/>
  <c r="BE200"/>
  <c r="E85"/>
  <c r="F92"/>
  <c r="BE128"/>
  <c r="BE132"/>
  <c r="BE144"/>
  <c r="BE150"/>
  <c r="BE151"/>
  <c r="BE152"/>
  <c r="BE154"/>
  <c r="BE156"/>
  <c r="BE161"/>
  <c r="BE168"/>
  <c r="BE175"/>
  <c r="BE178"/>
  <c r="BE179"/>
  <c r="BE182"/>
  <c r="BE185"/>
  <c r="BE188"/>
  <c r="BE191"/>
  <c r="BE197"/>
  <c i="8" r="F92"/>
  <c r="E117"/>
  <c r="BE137"/>
  <c r="BE154"/>
  <c r="J89"/>
  <c r="BE129"/>
  <c r="BE133"/>
  <c r="BE140"/>
  <c r="BE144"/>
  <c r="BE147"/>
  <c r="BE151"/>
  <c r="BE158"/>
  <c r="BE161"/>
  <c r="BE164"/>
  <c r="BE167"/>
  <c r="BE189"/>
  <c r="BE236"/>
  <c r="BE266"/>
  <c r="BE269"/>
  <c r="BE170"/>
  <c r="BE174"/>
  <c r="BE177"/>
  <c r="BE180"/>
  <c r="BE183"/>
  <c r="BE186"/>
  <c r="BE192"/>
  <c r="BE195"/>
  <c r="BE198"/>
  <c r="BE202"/>
  <c r="BE205"/>
  <c r="BE209"/>
  <c r="BE212"/>
  <c r="BE215"/>
  <c r="BE218"/>
  <c r="BE221"/>
  <c r="BE226"/>
  <c r="BE227"/>
  <c r="BE230"/>
  <c r="BE232"/>
  <c r="BE239"/>
  <c r="BE242"/>
  <c r="BE245"/>
  <c r="BE248"/>
  <c r="BE251"/>
  <c r="BE254"/>
  <c r="BE257"/>
  <c r="BE260"/>
  <c r="BE263"/>
  <c i="7" r="J89"/>
  <c r="E109"/>
  <c r="BE124"/>
  <c r="BE127"/>
  <c r="BE130"/>
  <c r="BE136"/>
  <c r="BE139"/>
  <c r="BE142"/>
  <c r="BE147"/>
  <c r="F92"/>
  <c r="BE121"/>
  <c r="BE133"/>
  <c r="BE148"/>
  <c i="6" r="J89"/>
  <c r="F92"/>
  <c r="BE121"/>
  <c r="BE125"/>
  <c r="BE133"/>
  <c r="BE146"/>
  <c r="BE158"/>
  <c r="BE162"/>
  <c r="BE165"/>
  <c r="BE172"/>
  <c r="BE178"/>
  <c r="BE187"/>
  <c r="BE205"/>
  <c r="BE211"/>
  <c r="E85"/>
  <c r="BE129"/>
  <c r="BE137"/>
  <c r="BE141"/>
  <c r="BE142"/>
  <c r="BE150"/>
  <c r="BE154"/>
  <c r="BE168"/>
  <c r="BE175"/>
  <c r="BE181"/>
  <c r="BE184"/>
  <c r="BE190"/>
  <c r="BE193"/>
  <c r="BE197"/>
  <c r="BE201"/>
  <c r="BE212"/>
  <c i="4" r="BK126"/>
  <c r="J126"/>
  <c r="J97"/>
  <c i="5" r="E85"/>
  <c r="F92"/>
  <c r="BE123"/>
  <c r="BE124"/>
  <c r="BE125"/>
  <c r="BE129"/>
  <c r="BE132"/>
  <c r="BE133"/>
  <c r="BE134"/>
  <c r="BE137"/>
  <c r="BE138"/>
  <c r="BE139"/>
  <c r="BE140"/>
  <c r="BE143"/>
  <c r="BE151"/>
  <c r="BE153"/>
  <c r="BE155"/>
  <c r="BE156"/>
  <c r="BE157"/>
  <c r="BE161"/>
  <c r="BE164"/>
  <c r="BE169"/>
  <c r="BE172"/>
  <c r="BE174"/>
  <c r="BE176"/>
  <c r="BE179"/>
  <c r="J89"/>
  <c r="BE127"/>
  <c r="BE135"/>
  <c r="BE136"/>
  <c r="BE141"/>
  <c r="BE142"/>
  <c r="BE147"/>
  <c r="BE148"/>
  <c r="BE167"/>
  <c r="BE171"/>
  <c r="BE173"/>
  <c r="BE177"/>
  <c r="BE178"/>
  <c r="BE181"/>
  <c r="BE182"/>
  <c r="BE188"/>
  <c r="BE189"/>
  <c r="BE196"/>
  <c r="BE197"/>
  <c r="BE198"/>
  <c r="BE213"/>
  <c r="BE221"/>
  <c r="BE223"/>
  <c r="BE233"/>
  <c r="BE185"/>
  <c r="BE187"/>
  <c r="BE202"/>
  <c r="BE204"/>
  <c r="BE205"/>
  <c r="BE206"/>
  <c r="BE207"/>
  <c r="BE209"/>
  <c r="BE211"/>
  <c r="BE216"/>
  <c r="BE217"/>
  <c r="BE219"/>
  <c r="BE220"/>
  <c r="BE225"/>
  <c r="BE231"/>
  <c r="BE232"/>
  <c r="BE235"/>
  <c r="BE236"/>
  <c i="4" r="BK195"/>
  <c r="J195"/>
  <c r="J104"/>
  <c i="5" r="BE126"/>
  <c r="BE128"/>
  <c r="BE130"/>
  <c r="BE131"/>
  <c r="BE144"/>
  <c r="BE145"/>
  <c r="BE146"/>
  <c r="BE149"/>
  <c r="BE150"/>
  <c r="BE152"/>
  <c r="BE154"/>
  <c r="BE158"/>
  <c r="BE163"/>
  <c r="BE165"/>
  <c r="BE166"/>
  <c r="BE168"/>
  <c r="BE170"/>
  <c r="BE175"/>
  <c r="BE180"/>
  <c r="BE184"/>
  <c r="BE186"/>
  <c r="BE193"/>
  <c r="BE194"/>
  <c r="BE195"/>
  <c r="BE199"/>
  <c r="BE203"/>
  <c r="BE208"/>
  <c r="BE210"/>
  <c r="BE212"/>
  <c r="BE214"/>
  <c r="BE215"/>
  <c r="BE218"/>
  <c r="BE222"/>
  <c r="BE228"/>
  <c r="BE230"/>
  <c r="BE234"/>
  <c i="3" r="BK319"/>
  <c r="J319"/>
  <c r="J112"/>
  <c i="4" r="E115"/>
  <c r="J119"/>
  <c r="F122"/>
  <c r="BE128"/>
  <c r="BE134"/>
  <c r="BE157"/>
  <c r="BE171"/>
  <c r="BE174"/>
  <c r="BE186"/>
  <c r="BE203"/>
  <c r="BE131"/>
  <c r="BE137"/>
  <c r="BE149"/>
  <c r="BE175"/>
  <c r="BE177"/>
  <c r="BE181"/>
  <c r="BE191"/>
  <c r="BE200"/>
  <c r="BE140"/>
  <c r="BE142"/>
  <c r="BE145"/>
  <c r="BE147"/>
  <c r="BE154"/>
  <c r="BE165"/>
  <c r="BE192"/>
  <c r="BE194"/>
  <c r="BE202"/>
  <c r="BE151"/>
  <c r="BE168"/>
  <c r="BE190"/>
  <c r="BE197"/>
  <c i="2" r="J166"/>
  <c r="J98"/>
  <c i="3" r="E85"/>
  <c r="J89"/>
  <c r="F92"/>
  <c r="BE153"/>
  <c r="BE160"/>
  <c r="BE167"/>
  <c r="BE170"/>
  <c r="BE174"/>
  <c r="BE205"/>
  <c r="BE223"/>
  <c r="BE237"/>
  <c r="BE259"/>
  <c r="BE274"/>
  <c r="BE290"/>
  <c r="BE293"/>
  <c r="BE299"/>
  <c r="BE305"/>
  <c r="BE314"/>
  <c r="BE318"/>
  <c r="BE330"/>
  <c r="BE336"/>
  <c i="2" r="BK481"/>
  <c r="J481"/>
  <c r="J120"/>
  <c i="3" r="BE137"/>
  <c r="BE140"/>
  <c r="BE143"/>
  <c r="BE146"/>
  <c r="BE149"/>
  <c r="BE156"/>
  <c r="BE163"/>
  <c r="BE177"/>
  <c r="BE180"/>
  <c r="BE184"/>
  <c r="BE188"/>
  <c r="BE191"/>
  <c r="BE194"/>
  <c r="BE195"/>
  <c r="BE199"/>
  <c r="BE202"/>
  <c r="BE209"/>
  <c r="BE212"/>
  <c r="BE216"/>
  <c r="BE220"/>
  <c r="BE225"/>
  <c r="BE228"/>
  <c r="BE230"/>
  <c r="BE233"/>
  <c r="BE240"/>
  <c r="BE241"/>
  <c r="BE244"/>
  <c r="BE247"/>
  <c r="BE250"/>
  <c r="BE253"/>
  <c r="BE256"/>
  <c r="BE262"/>
  <c r="BE263"/>
  <c r="BE266"/>
  <c r="BE267"/>
  <c r="BE270"/>
  <c r="BE278"/>
  <c r="BE281"/>
  <c r="BE284"/>
  <c r="BE287"/>
  <c r="BE296"/>
  <c r="BE302"/>
  <c r="BE308"/>
  <c r="BE311"/>
  <c r="BE321"/>
  <c r="BE323"/>
  <c r="BE325"/>
  <c r="BE327"/>
  <c r="BE333"/>
  <c r="BE340"/>
  <c r="BE343"/>
  <c i="2" r="BE361"/>
  <c r="BE428"/>
  <c r="BE471"/>
  <c r="BE476"/>
  <c r="BE478"/>
  <c r="BE479"/>
  <c r="E85"/>
  <c r="J89"/>
  <c r="F92"/>
  <c r="BE143"/>
  <c r="BE146"/>
  <c r="BE147"/>
  <c r="BE153"/>
  <c r="BE156"/>
  <c r="BE159"/>
  <c r="BE162"/>
  <c r="BE170"/>
  <c r="BE226"/>
  <c r="BE233"/>
  <c r="BE263"/>
  <c r="BE267"/>
  <c r="BE276"/>
  <c r="BE283"/>
  <c r="BE291"/>
  <c r="BE305"/>
  <c r="BE330"/>
  <c r="BE352"/>
  <c r="BE381"/>
  <c r="BE386"/>
  <c r="BE388"/>
  <c r="BE406"/>
  <c r="BE417"/>
  <c r="BE443"/>
  <c r="BE451"/>
  <c r="BE453"/>
  <c r="BE467"/>
  <c r="BE483"/>
  <c r="BE491"/>
  <c r="BE167"/>
  <c r="BE203"/>
  <c r="BE220"/>
  <c r="BE223"/>
  <c r="BE230"/>
  <c r="BE237"/>
  <c r="BE247"/>
  <c r="BE256"/>
  <c r="BE260"/>
  <c r="BE280"/>
  <c r="BE294"/>
  <c r="BE297"/>
  <c r="BE300"/>
  <c r="BE304"/>
  <c r="BE339"/>
  <c r="BE342"/>
  <c r="BE391"/>
  <c r="BE397"/>
  <c r="BE400"/>
  <c r="BE403"/>
  <c r="BE409"/>
  <c r="BE413"/>
  <c r="BE450"/>
  <c r="BE460"/>
  <c r="BE150"/>
  <c r="BE175"/>
  <c r="BE184"/>
  <c r="BE188"/>
  <c r="BE194"/>
  <c r="BE199"/>
  <c r="BE206"/>
  <c r="BE210"/>
  <c r="BE214"/>
  <c r="BE217"/>
  <c r="BE241"/>
  <c r="BE244"/>
  <c r="BE252"/>
  <c r="BE271"/>
  <c r="BE288"/>
  <c r="BE310"/>
  <c r="BE313"/>
  <c r="BE317"/>
  <c r="BE322"/>
  <c r="BE345"/>
  <c r="BE349"/>
  <c r="BE355"/>
  <c r="BE358"/>
  <c r="BE365"/>
  <c r="BE394"/>
  <c r="BE436"/>
  <c r="BE440"/>
  <c r="BE456"/>
  <c r="BE464"/>
  <c r="BE470"/>
  <c r="BE473"/>
  <c r="BE477"/>
  <c r="BE487"/>
  <c r="BE490"/>
  <c r="F34"/>
  <c i="1" r="BA95"/>
  <c i="2" r="F37"/>
  <c i="1" r="BD95"/>
  <c i="3" r="F37"/>
  <c i="1" r="BD96"/>
  <c i="4" r="F37"/>
  <c i="1" r="BD97"/>
  <c i="4" r="F34"/>
  <c i="1" r="BA97"/>
  <c i="5" r="F35"/>
  <c i="1" r="BB98"/>
  <c i="5" r="J34"/>
  <c i="1" r="AW98"/>
  <c i="6" r="F35"/>
  <c i="1" r="BB99"/>
  <c i="6" r="F36"/>
  <c i="1" r="BC99"/>
  <c i="7" r="F35"/>
  <c i="1" r="BB100"/>
  <c i="8" r="F37"/>
  <c i="1" r="BD101"/>
  <c i="8" r="F34"/>
  <c i="1" r="BA101"/>
  <c i="9" r="F36"/>
  <c i="1" r="BC102"/>
  <c i="9" r="F37"/>
  <c i="1" r="BD102"/>
  <c i="10" r="J34"/>
  <c i="1" r="AW103"/>
  <c i="10" r="F37"/>
  <c i="1" r="BD103"/>
  <c i="2" r="F35"/>
  <c i="1" r="BB95"/>
  <c i="3" r="J34"/>
  <c i="1" r="AW96"/>
  <c i="3" r="F36"/>
  <c i="1" r="BC96"/>
  <c i="3" r="F35"/>
  <c i="1" r="BB96"/>
  <c i="4" r="F36"/>
  <c i="1" r="BC97"/>
  <c i="5" r="F34"/>
  <c i="1" r="BA98"/>
  <c i="6" r="F34"/>
  <c i="1" r="BA99"/>
  <c i="6" r="J34"/>
  <c i="1" r="AW99"/>
  <c i="7" r="F34"/>
  <c i="1" r="BA100"/>
  <c i="7" r="F36"/>
  <c i="1" r="BC100"/>
  <c i="7" r="F37"/>
  <c i="1" r="BD100"/>
  <c i="8" r="F36"/>
  <c i="1" r="BC101"/>
  <c i="9" r="F34"/>
  <c i="1" r="BA102"/>
  <c i="9" r="F35"/>
  <c i="1" r="BB102"/>
  <c i="10" r="F35"/>
  <c i="1" r="BB103"/>
  <c i="11" r="J34"/>
  <c i="1" r="AW104"/>
  <c i="11" r="F34"/>
  <c i="1" r="BA104"/>
  <c i="11" r="F37"/>
  <c i="1" r="BD104"/>
  <c i="11" r="F36"/>
  <c i="1" r="BC104"/>
  <c i="11" r="F35"/>
  <c i="1" r="BB104"/>
  <c i="2" r="J34"/>
  <c i="1" r="AW95"/>
  <c i="2" r="F36"/>
  <c i="1" r="BC95"/>
  <c i="3" r="F34"/>
  <c i="1" r="BA96"/>
  <c i="4" r="J34"/>
  <c i="1" r="AW97"/>
  <c i="4" r="F35"/>
  <c i="1" r="BB97"/>
  <c i="5" r="F36"/>
  <c i="1" r="BC98"/>
  <c i="5" r="F37"/>
  <c i="1" r="BD98"/>
  <c i="6" r="F37"/>
  <c i="1" r="BD99"/>
  <c i="7" r="J34"/>
  <c i="1" r="AW100"/>
  <c i="8" r="J34"/>
  <c i="1" r="AW101"/>
  <c i="8" r="F35"/>
  <c i="1" r="BB101"/>
  <c i="9" r="J34"/>
  <c i="1" r="AW102"/>
  <c i="10" r="F34"/>
  <c i="1" r="BA103"/>
  <c i="10" r="F36"/>
  <c i="1" r="BC103"/>
  <c i="4" l="1" r="T126"/>
  <c r="T125"/>
  <c i="3" r="P135"/>
  <c i="1" r="AU96"/>
  <c i="2" r="T141"/>
  <c i="7" r="P119"/>
  <c i="1" r="AU100"/>
  <c i="11" r="R124"/>
  <c r="R123"/>
  <c i="4" r="P126"/>
  <c r="P125"/>
  <c i="1" r="AU97"/>
  <c i="11" r="BK124"/>
  <c r="J124"/>
  <c r="J97"/>
  <c i="10" r="BK416"/>
  <c r="J416"/>
  <c r="J103"/>
  <c i="3" r="T319"/>
  <c r="T135"/>
  <c i="2" r="P141"/>
  <c i="1" r="AU95"/>
  <c i="10" r="P416"/>
  <c r="P125"/>
  <c i="1" r="AU103"/>
  <c i="7" r="T119"/>
  <c i="11" r="T124"/>
  <c r="T123"/>
  <c i="10" r="R416"/>
  <c r="R125"/>
  <c r="T125"/>
  <c i="4" r="R126"/>
  <c r="R125"/>
  <c i="6" r="T119"/>
  <c i="2" r="R141"/>
  <c r="BK379"/>
  <c r="J379"/>
  <c r="J110"/>
  <c i="7" r="BK145"/>
  <c r="J145"/>
  <c r="J98"/>
  <c i="8" r="BK127"/>
  <c r="J127"/>
  <c r="J96"/>
  <c r="BK224"/>
  <c r="J224"/>
  <c r="J105"/>
  <c i="11" r="J125"/>
  <c r="J98"/>
  <c i="5" r="BK121"/>
  <c r="J121"/>
  <c r="J96"/>
  <c i="6" r="BK119"/>
  <c r="J119"/>
  <c r="J96"/>
  <c r="BK209"/>
  <c r="J209"/>
  <c r="J98"/>
  <c i="9" r="BK142"/>
  <c r="J142"/>
  <c r="J101"/>
  <c i="4" r="BK125"/>
  <c r="J125"/>
  <c r="J96"/>
  <c i="3" r="BK135"/>
  <c r="J135"/>
  <c r="J96"/>
  <c i="2" r="BK141"/>
  <c r="J141"/>
  <c r="J96"/>
  <c r="F33"/>
  <c i="1" r="AZ95"/>
  <c i="4" r="F33"/>
  <c i="1" r="AZ97"/>
  <c i="6" r="F33"/>
  <c i="1" r="AZ99"/>
  <c i="7" r="J33"/>
  <c i="1" r="AV100"/>
  <c r="AT100"/>
  <c i="9" r="F33"/>
  <c i="1" r="AZ102"/>
  <c i="10" r="J33"/>
  <c i="1" r="AV103"/>
  <c r="AT103"/>
  <c i="2" r="J33"/>
  <c i="1" r="AV95"/>
  <c r="AT95"/>
  <c i="4" r="J33"/>
  <c i="1" r="AV97"/>
  <c r="AT97"/>
  <c i="5" r="F33"/>
  <c i="1" r="AZ98"/>
  <c i="7" r="F33"/>
  <c i="1" r="AZ100"/>
  <c i="8" r="F33"/>
  <c i="1" r="AZ101"/>
  <c i="10" r="F33"/>
  <c i="1" r="AZ103"/>
  <c i="3" r="J33"/>
  <c i="1" r="AV96"/>
  <c r="AT96"/>
  <c i="3" r="F33"/>
  <c i="1" r="AZ96"/>
  <c i="5" r="J33"/>
  <c i="1" r="AV98"/>
  <c r="AT98"/>
  <c i="6" r="J33"/>
  <c i="1" r="AV99"/>
  <c r="AT99"/>
  <c i="8" r="J33"/>
  <c i="1" r="AV101"/>
  <c r="AT101"/>
  <c i="9" r="J33"/>
  <c i="1" r="AV102"/>
  <c r="AT102"/>
  <c i="11" r="F33"/>
  <c i="1" r="AZ104"/>
  <c r="BA94"/>
  <c r="AW94"/>
  <c r="AK30"/>
  <c r="BD94"/>
  <c r="W33"/>
  <c i="11" r="J33"/>
  <c i="1" r="AV104"/>
  <c r="AT104"/>
  <c r="BC94"/>
  <c r="W32"/>
  <c r="BB94"/>
  <c r="W31"/>
  <c i="7" l="1" r="BK119"/>
  <c r="J119"/>
  <c r="J96"/>
  <c i="9" r="BK126"/>
  <c r="J126"/>
  <c r="J96"/>
  <c i="10" r="BK125"/>
  <c r="J125"/>
  <c r="J96"/>
  <c i="11" r="BK123"/>
  <c r="J123"/>
  <c r="J96"/>
  <c i="1" r="AU94"/>
  <c i="6" r="J30"/>
  <c i="1" r="AG99"/>
  <c i="8" r="J30"/>
  <c i="1" r="AG101"/>
  <c i="2" r="J30"/>
  <c i="1" r="AG95"/>
  <c r="AZ94"/>
  <c r="AV94"/>
  <c r="AK29"/>
  <c i="5" r="J30"/>
  <c i="1" r="AG98"/>
  <c i="4" r="J30"/>
  <c i="1" r="AG97"/>
  <c r="AN97"/>
  <c r="W30"/>
  <c r="AY94"/>
  <c i="3" r="J30"/>
  <c i="1" r="AG96"/>
  <c r="AN96"/>
  <c r="AX94"/>
  <c i="5" l="1" r="J39"/>
  <c i="8" r="J39"/>
  <c i="6" r="J39"/>
  <c i="4" r="J39"/>
  <c i="3" r="J39"/>
  <c i="2" r="J39"/>
  <c i="1" r="AN95"/>
  <c r="AN98"/>
  <c r="AN99"/>
  <c r="AN101"/>
  <c i="7" r="J30"/>
  <c i="1" r="AG100"/>
  <c i="11" r="J30"/>
  <c i="1" r="AG104"/>
  <c i="9" r="J30"/>
  <c i="1" r="AG102"/>
  <c i="10" r="J30"/>
  <c i="1" r="AG103"/>
  <c r="AN103"/>
  <c r="W29"/>
  <c r="AT94"/>
  <c i="10" l="1" r="J39"/>
  <c i="11" r="J39"/>
  <c i="7" r="J39"/>
  <c i="9" r="J39"/>
  <c i="1" r="AN100"/>
  <c r="AN102"/>
  <c r="AN10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<sst xmlns="http://schemas.openxmlformats.org/spreadsheetml/2006/main">
  <si>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</si>
  <si>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</si>
  <si>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</si>
  <si>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</si>
  <si>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</si>
  <si>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{8111769f-5042-4101-ad76-54a849bdf401}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</si>
  <si>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</si>
  <si>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</si>
  <si>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</si>
  <si>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</si>
  <si>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</si>
  <si>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</si>
  <si>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</si>
  <si>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</si>
  <si>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Sa2023_09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</si>
  <si>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</si>
  <si>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</si>
  <si>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Mánesovy sady</t>
  </si>
  <si>
    <t>KSO:</t>
  </si>
  <si>
    <t>CC-CZ:</t>
  </si>
  <si>
    <t>Místo:</t>
  </si>
  <si>
    <t>Ústí nad Labem</t>
  </si>
  <si>
    <t>Datum:</t>
  </si>
  <si>
    <t>19. 9. 2023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</si>
  <si>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</si>
  <si>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</si>
  <si>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</si>
  <si>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</si>
  <si>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</si>
  <si>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</si>
  <si>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</si>
  <si>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</si>
  <si>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</si>
  <si>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</si>
  <si>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</si>
  <si>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</si>
  <si>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</si>
  <si>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</si>
  <si>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</si>
  <si>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</si>
  <si>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</si>
  <si>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</si>
  <si>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</si>
  <si>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</si>
  <si>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</si>
  <si>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</si>
  <si>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</si>
  <si>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</si>
  <si>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</si>
  <si>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</si>
  <si>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</si>
  <si>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</si>
  <si>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</si>
  <si>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</si>
  <si>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</si>
  <si>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</si>
  <si>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</si>
  <si>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</si>
  <si>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</si>
  <si>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</si>
  <si>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</si>
  <si>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</si>
  <si>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</si>
  <si>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</si>
  <si>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</si>
  <si>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</si>
  <si>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</si>
  <si>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</si>
  <si>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</si>
  <si>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</si>
  <si>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</si>
  <si>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</si>
  <si>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</si>
  <si>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</si>
  <si>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</si>
  <si>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</si>
  <si>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</si>
  <si>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</si>
  <si>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</si>
  <si>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</si>
  <si>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Hlavní stavební objekty</t>
  </si>
  <si>
    <t>STA</t>
  </si>
  <si>
    <t>1</t>
  </si>
  <si>
    <t>{e89de157-3539-427f-aaf5-985803ea4f19}</t>
  </si>
  <si>
    <t>2</t>
  </si>
  <si>
    <t>SO.I.01</t>
  </si>
  <si>
    <t>Přípojka vody a kanalizace</t>
  </si>
  <si>
    <t>{cd66152a-4aff-410e-a9dd-4d889b4b0905}</t>
  </si>
  <si>
    <t>SO.I.02</t>
  </si>
  <si>
    <t>Veřejné WC a přístřešek údržby</t>
  </si>
  <si>
    <t>{774577f9-8a5c-415c-a504-9894f021874d}</t>
  </si>
  <si>
    <t>SO.I.03</t>
  </si>
  <si>
    <t>Veřejné osvětlení</t>
  </si>
  <si>
    <t>{2593d55c-b951-4c0f-98b3-bf94b8c03132}</t>
  </si>
  <si>
    <t>SO.M.01</t>
  </si>
  <si>
    <t>Mobiliář</t>
  </si>
  <si>
    <t>{859fd0a0-b705-4006-ba80-8d109509dc2f}</t>
  </si>
  <si>
    <t>SO.M.02</t>
  </si>
  <si>
    <t>Dětské hřiště</t>
  </si>
  <si>
    <t>{54d203a7-40d2-4f85-9647-1770645fad9d}</t>
  </si>
  <si>
    <t>SO.M.03</t>
  </si>
  <si>
    <t>Sportoviště</t>
  </si>
  <si>
    <t>{6ca8f350-c058-4d29-8e2a-819aa317dcc6}</t>
  </si>
  <si>
    <t>SO.M.04</t>
  </si>
  <si>
    <t>Psí louka</t>
  </si>
  <si>
    <t>{96e00404-56b3-48f5-9775-ca4707e44830}</t>
  </si>
  <si>
    <t>SO.02</t>
  </si>
  <si>
    <t>Sadové úpravy</t>
  </si>
  <si>
    <t>{0f13f537-352e-4756-b137-68c596bc3493}</t>
  </si>
  <si>
    <t>VON</t>
  </si>
  <si>
    <t>Vedlejší a ostatní náklady</t>
  </si>
  <si>
    <t>{bc036c17-d9eb-49dd-9b26-7758ced8ee1f}</t>
  </si>
  <si>
    <t>KRYCÍ LIST SOUPISU PRACÍ</t>
  </si>
  <si>
    <t>Objekt:</t>
  </si>
  <si>
    <t>SO.01 - Hlavní stavební objekty</t>
  </si>
  <si>
    <t>REKAPITULACE ČLENĚNÍ SOUPISU PRACÍ</t>
  </si>
  <si>
    <t>Kód dílu - Popis</t>
  </si>
  <si>
    <t>Cena celkem [CZK]</t>
  </si>
  <si>
    <t>Náklady ze soupisu prací</t>
  </si>
  <si>
    <t>-1</t>
  </si>
  <si>
    <t>11 - Zemní práce - přípravné a přidružené práce</t>
  </si>
  <si>
    <t>12 - Zemní práce - odkopávky a prokopávky</t>
  </si>
  <si>
    <t>13 - Zemní práce - hloubené vykopávky</t>
  </si>
  <si>
    <t>16 - Zemní práce - přemístění výkopku</t>
  </si>
  <si>
    <t>17 - Zemní práce - konstrukce ze zemin</t>
  </si>
  <si>
    <t>19 - Zemní práce - ražení a hloubení důlní</t>
  </si>
  <si>
    <t>27 - Zakládání - základy</t>
  </si>
  <si>
    <t>56 - Podkladní vrstvy komunikací, letišť a ploch</t>
  </si>
  <si>
    <t>57 - Kryty pozemních komunikací letišť a ploch z kameniva nebo živičné</t>
  </si>
  <si>
    <t>59 - Kryty pozemních komunikací, letišť a ploch dlážděné</t>
  </si>
  <si>
    <t>91 - Doplňující konstrukce a práce pozemních komunikací, letišť a ploch</t>
  </si>
  <si>
    <t>96 - Bourání konstrukcí</t>
  </si>
  <si>
    <t>H22 - Komunikace pozemní a letiště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</si>
  <si>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</si>
  <si>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</si>
  <si>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</si>
  <si>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</si>
  <si>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</si>
  <si>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M21 - Elektromontáže</t>
  </si>
  <si>
    <t>M23 - Montáže potrubí-ochrana imženýrských sítí</t>
  </si>
  <si>
    <t>711 - Izolace proti vodě, vlhkosti a plynům</t>
  </si>
  <si>
    <t>766 - Konstrukce truhlářské</t>
  </si>
  <si>
    <t>767 - Konstrukce zámečnické</t>
  </si>
  <si>
    <t>PSV - Práce a dodávky PSV</t>
  </si>
  <si>
    <t xml:space="preserve">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</si>
  <si>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</si>
  <si>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</si>
  <si>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</si>
  <si>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</si>
  <si>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</si>
  <si>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</si>
  <si>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</si>
  <si>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</si>
  <si>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</si>
  <si>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</si>
  <si>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</si>
  <si>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</si>
  <si>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</si>
  <si>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</si>
  <si>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Zemní práce - přípravné a přidružené práce</t>
  </si>
  <si>
    <t>ROZPOCET</t>
  </si>
  <si>
    <t>K</t>
  </si>
  <si>
    <t>113106271</t>
  </si>
  <si>
    <t>Rozebrání dlažeb vozovek ze zámkové dlažby s ložem z kameniva strojně pl přes 50 do 200 m2</t>
  </si>
  <si>
    <t>m2</t>
  </si>
  <si>
    <t>CS ÚRS 2023 02</t>
  </si>
  <si>
    <t>4</t>
  </si>
  <si>
    <t>-1772364274</t>
  </si>
  <si>
    <t>VV</t>
  </si>
  <si>
    <t xml:space="preserve">45"předláždění plochy na jihu </t>
  </si>
  <si>
    <t>Součet</t>
  </si>
  <si>
    <t>113107181</t>
  </si>
  <si>
    <t>Odstranění podkladu živičného tl do 50 mm strojně pl přes 50 do 200 m2</t>
  </si>
  <si>
    <t>76076931</t>
  </si>
  <si>
    <t>3</t>
  </si>
  <si>
    <t>113107312</t>
  </si>
  <si>
    <t>Odstranění podkladu z kameniva těženého tl přes 100 do 200 mm strojně pl do 50 m2</t>
  </si>
  <si>
    <t>-1079589787</t>
  </si>
  <si>
    <t>430</t>
  </si>
  <si>
    <t>113107152</t>
  </si>
  <si>
    <t>Odstranění podkladu z kameniva těženého tl přes 100 do 200 mm strojně pl přes 50 do 200 m2</t>
  </si>
  <si>
    <t>1897875327</t>
  </si>
  <si>
    <t>956</t>
  </si>
  <si>
    <t>5</t>
  </si>
  <si>
    <t>113151111</t>
  </si>
  <si>
    <t>Rozebrání zpevněných ploch ze silničních dílců</t>
  </si>
  <si>
    <t>-1074538791</t>
  </si>
  <si>
    <t>85</t>
  </si>
  <si>
    <t>6</t>
  </si>
  <si>
    <t>966051111</t>
  </si>
  <si>
    <t>Bourání betonových palisád osazovaných v řadě</t>
  </si>
  <si>
    <t>m3</t>
  </si>
  <si>
    <t>1036582017</t>
  </si>
  <si>
    <t>152*0,2*0,2*1</t>
  </si>
  <si>
    <t>7</t>
  </si>
  <si>
    <t>113202111</t>
  </si>
  <si>
    <t>Vytrhání obrub krajníků obrubníků stojatých</t>
  </si>
  <si>
    <t>m</t>
  </si>
  <si>
    <t>518689191</t>
  </si>
  <si>
    <t>690</t>
  </si>
  <si>
    <t>8</t>
  </si>
  <si>
    <t>113200.R01</t>
  </si>
  <si>
    <t>Odstranění pamětní desky</t>
  </si>
  <si>
    <t>kus</t>
  </si>
  <si>
    <t>nabídková cena projektanta</t>
  </si>
  <si>
    <t>-1041314705</t>
  </si>
  <si>
    <t>"Odstranění pamětní deskyručně s naložením na dopravní prostředek</t>
  </si>
  <si>
    <t>12</t>
  </si>
  <si>
    <t>Zemní práce - odkopávky a prokopávky</t>
  </si>
  <si>
    <t>9</t>
  </si>
  <si>
    <t>121151103</t>
  </si>
  <si>
    <t>Sejmutí ornice plochy do 100 m2 tl vrstvy do 200 mm strojně</t>
  </si>
  <si>
    <t>1080657416</t>
  </si>
  <si>
    <t>25,32/0,2</t>
  </si>
  <si>
    <t>10</t>
  </si>
  <si>
    <t>122311101</t>
  </si>
  <si>
    <t>Odkopávky a prokopávky v hornině třídy těžitelnosti II, skupiny 4 ručně</t>
  </si>
  <si>
    <t>588772662</t>
  </si>
  <si>
    <t>"C1,C2,C3</t>
  </si>
  <si>
    <t>(90+90+14)*0,6</t>
  </si>
  <si>
    <t>13</t>
  </si>
  <si>
    <t>Zemní práce - hloubené vykopávky</t>
  </si>
  <si>
    <t>131351105</t>
  </si>
  <si>
    <t>Hloubení jam nezapažených v hornině třídy těžitelnosti II skupiny 4 objem do 1000 m3 strojně</t>
  </si>
  <si>
    <t>-1639503188</t>
  </si>
  <si>
    <t>653*0,66"C1</t>
  </si>
  <si>
    <t>740*0,66"C2</t>
  </si>
  <si>
    <t>510*0,66"C3</t>
  </si>
  <si>
    <t>67*0,3"příjez do dvora</t>
  </si>
  <si>
    <t>-380*0,3"místa původních cest které se neodkopávají</t>
  </si>
  <si>
    <t>710*0,25"plocha mlatu(odstranění stávající hlíny)</t>
  </si>
  <si>
    <t>460*0,25"plocha štěrkového trávníku(odstranění stávající hlíny,bez části na původní cestě)</t>
  </si>
  <si>
    <t>132351102</t>
  </si>
  <si>
    <t>Hloubení rýh nezapažených š do 800 mm v hornině třídy těžitelnosti II skupiny 4 objem do 50 m3 strojně</t>
  </si>
  <si>
    <t>380797448</t>
  </si>
  <si>
    <t>118*0,5*0,85"pro základ zídky Z1</t>
  </si>
  <si>
    <t>2,2*0,5*0,7"pro vrchní základ schodiště Z4</t>
  </si>
  <si>
    <t>132351252</t>
  </si>
  <si>
    <t>Hloubení rýh nezapažených š do 2000 mm v hornině třídy těžitelnosti II skupiny 4 objem do 50 m3 strojně</t>
  </si>
  <si>
    <t>-1283875525</t>
  </si>
  <si>
    <t>41*0,8*0,85"pro základ zídky Z2</t>
  </si>
  <si>
    <t>2,2*1,1*0,85"pro základ schodu Z3</t>
  </si>
  <si>
    <t>2,2*0,8*0,85"   pro spodní základ schoišťového ramene Z4</t>
  </si>
  <si>
    <t>16</t>
  </si>
  <si>
    <t>Zemní práce - přemístění výkopku</t>
  </si>
  <si>
    <t>14</t>
  </si>
  <si>
    <t>162751135</t>
  </si>
  <si>
    <t>Vodorovné přemístění přes 7 000 do 8000 m výkopku/sypaniny z horniny třídy těžitelnosti II skupiny 4 a 5</t>
  </si>
  <si>
    <t>-833341190</t>
  </si>
  <si>
    <t>Vodorovné přemístění výkopku z hor.1-4 do 8000 m s uložením</t>
  </si>
  <si>
    <t>1454,58+50,92+31,433</t>
  </si>
  <si>
    <t>25,32+116,4+77,6</t>
  </si>
  <si>
    <t>167151112</t>
  </si>
  <si>
    <t>Nakládání výkopku z hornin třídy těžitelnosti II skupiny 4 a 5 přes 100 m3</t>
  </si>
  <si>
    <t>1487711598</t>
  </si>
  <si>
    <t>1756,23</t>
  </si>
  <si>
    <t>17</t>
  </si>
  <si>
    <t>Zemní práce - konstrukce ze zemin</t>
  </si>
  <si>
    <t>171151111</t>
  </si>
  <si>
    <t>Uložení sypaniny z hornin nesoudržných sypkých do násypů zhutněných strojně</t>
  </si>
  <si>
    <t>450170867</t>
  </si>
  <si>
    <t>174151101</t>
  </si>
  <si>
    <t>Zásyp jam, šachet rýh nebo kolem objektů sypaninou se zhutněním</t>
  </si>
  <si>
    <t>2086495131</t>
  </si>
  <si>
    <t>45,053+16,8</t>
  </si>
  <si>
    <t>19</t>
  </si>
  <si>
    <t>Zemní práce - ražení a hloubení důlní</t>
  </si>
  <si>
    <t>18</t>
  </si>
  <si>
    <t>171201221</t>
  </si>
  <si>
    <t>Poplatek za uložení na skládce (skládkovné) zeminy a kamení kód odpadu 17 05 04</t>
  </si>
  <si>
    <t>t</t>
  </si>
  <si>
    <t>-2137786277</t>
  </si>
  <si>
    <t>135*1,6</t>
  </si>
  <si>
    <t>27</t>
  </si>
  <si>
    <t>Zakládání - základy</t>
  </si>
  <si>
    <t>271532211</t>
  </si>
  <si>
    <t>Podsyp pod základové konstrukce se zhutněním z hrubého kameniva frakce 32 až 63 mm</t>
  </si>
  <si>
    <t>-1808442369</t>
  </si>
  <si>
    <t>(50,92+31,433)-62,975</t>
  </si>
  <si>
    <t>20</t>
  </si>
  <si>
    <t>274261115</t>
  </si>
  <si>
    <t>Osazování bloků základových pásů z betonu prostého nebo ŽB objemu přes 0,10 do 0,20 m3</t>
  </si>
  <si>
    <t>-1383427649</t>
  </si>
  <si>
    <t>118</t>
  </si>
  <si>
    <t>274261121</t>
  </si>
  <si>
    <t>Osazování bloků základových pásů z betonu prostého nebo ŽB objemu přes 0,20 do 0,30 m3</t>
  </si>
  <si>
    <t>-1562405095</t>
  </si>
  <si>
    <t>41</t>
  </si>
  <si>
    <t>22</t>
  </si>
  <si>
    <t>274261135</t>
  </si>
  <si>
    <t>Osazování bloků základových pásů z betonu prostého nebo ŽB objemu přes 0,60 do 0,80 m3</t>
  </si>
  <si>
    <t>-538924744</t>
  </si>
  <si>
    <t>23</t>
  </si>
  <si>
    <t>274261141.R01</t>
  </si>
  <si>
    <t>Osazování bloků základových pásů z betonu prostého nebo ŽB objemu přes 1,3 do 1,7 m3</t>
  </si>
  <si>
    <t>321906474</t>
  </si>
  <si>
    <t>schodiště z4</t>
  </si>
  <si>
    <t>24</t>
  </si>
  <si>
    <t>274313611</t>
  </si>
  <si>
    <t>Základové pásy z betonu tř. C 16/20</t>
  </si>
  <si>
    <t>-2000470361</t>
  </si>
  <si>
    <t>85,922"   pasy pod opěrné bloky zídek a schodiště.</t>
  </si>
  <si>
    <t>25</t>
  </si>
  <si>
    <t>275315.R02</t>
  </si>
  <si>
    <t>Z-1 prefabrikovaný blok opěrné stěny 100x30x61</t>
  </si>
  <si>
    <t>-1085997991</t>
  </si>
  <si>
    <t>Základové bloky z betonu blok</t>
  </si>
  <si>
    <t>"Z1"(0,61*0,3)*118</t>
  </si>
  <si>
    <t>26</t>
  </si>
  <si>
    <t>275315.R03</t>
  </si>
  <si>
    <t xml:space="preserve">_x000d_
Z-2  prefabrikovaný blok opěrné stěny 100x60/30x61/106</t>
  </si>
  <si>
    <t>-763080874</t>
  </si>
  <si>
    <t>"Z2"(1,06*0,3+0,61*0,3)*41</t>
  </si>
  <si>
    <t>275315.R04</t>
  </si>
  <si>
    <t xml:space="preserve">Z-3 schodišťový blok 220x90x61 3x nášlap 30cm,písk.pruh, pohledový vyztužený beton min. C30/37 </t>
  </si>
  <si>
    <t>2024263664</t>
  </si>
  <si>
    <t>"Z3"1</t>
  </si>
  <si>
    <t>28</t>
  </si>
  <si>
    <t>275315.R05</t>
  </si>
  <si>
    <t xml:space="preserve">Z-4 schodišťové rameno 220x2600x25/30 7x nášlap30cm,písk.pruh, pohledový vyztužený beton min. C30/37 </t>
  </si>
  <si>
    <t>698066757</t>
  </si>
  <si>
    <t>"Schodišťové rameno Z4"1</t>
  </si>
  <si>
    <t>29</t>
  </si>
  <si>
    <t>275315.R06</t>
  </si>
  <si>
    <t>Doprava bet.prvků z výrobního podniku</t>
  </si>
  <si>
    <t>714465461</t>
  </si>
  <si>
    <t>2,5*(56,994+39,114)+2,5*0,9*0,55*2+2,6*2*0,3*2,5</t>
  </si>
  <si>
    <t>56</t>
  </si>
  <si>
    <t>Podkladní vrstvy komunikací, letišť a ploch</t>
  </si>
  <si>
    <t>30</t>
  </si>
  <si>
    <t>564861011</t>
  </si>
  <si>
    <t>Podklad ze štěrkodrtě ŠD plochy do 100 m2 tl 200 mm</t>
  </si>
  <si>
    <t>713837236</t>
  </si>
  <si>
    <t>"Podklad ze štěrkodrti po zhutnění tloušťky 20 cm</t>
  </si>
  <si>
    <t>1903+67</t>
  </si>
  <si>
    <t>31</t>
  </si>
  <si>
    <t>571907118</t>
  </si>
  <si>
    <t>Posyp krytu kamenivem drceným nebo těženým přes 65 do 70 kg/m2</t>
  </si>
  <si>
    <t>-1724755777</t>
  </si>
  <si>
    <t>"Mlatová krytová vrstva fr.0/8 po zhutnění tloušťky 4 cm</t>
  </si>
  <si>
    <t>525"mlatový povrch dle PD skladba G</t>
  </si>
  <si>
    <t>32</t>
  </si>
  <si>
    <t>291111112</t>
  </si>
  <si>
    <t>Podklad pro zpevněné plochy z mechanicky zpevněného kameniva MZK</t>
  </si>
  <si>
    <t>-1936091405</t>
  </si>
  <si>
    <t>(375+150)*0,04"dle PD skladba G</t>
  </si>
  <si>
    <t>33</t>
  </si>
  <si>
    <t>564932111</t>
  </si>
  <si>
    <t>Podklad z mechanicky zpevněného kameniva MZK tl 100 mm</t>
  </si>
  <si>
    <t>-429288993</t>
  </si>
  <si>
    <t>"Mlatová mezi vrstva z mech.zpevněného kameniva tl. 6 cm</t>
  </si>
  <si>
    <t>(375+150)*0,6"dle PD skladba G</t>
  </si>
  <si>
    <t>34</t>
  </si>
  <si>
    <t>564251111</t>
  </si>
  <si>
    <t>Podklad nebo podsyp ze štěrkopísku ŠP plochy přes 100 m2 tl 150 mm</t>
  </si>
  <si>
    <t>1296998438</t>
  </si>
  <si>
    <t xml:space="preserve">"Mlatová nosná vrstva fr.0/32  tl. 15 cm</t>
  </si>
  <si>
    <t>375+150"dle PD skladba G</t>
  </si>
  <si>
    <t>35</t>
  </si>
  <si>
    <t>M</t>
  </si>
  <si>
    <t>58981108</t>
  </si>
  <si>
    <t>recyklát směsný frakce 0/32</t>
  </si>
  <si>
    <t>-1439805736</t>
  </si>
  <si>
    <t>"Materiál nenamrzavý vhodný do aktivní zony</t>
  </si>
  <si>
    <t>(653+740+510+67)*0,3*1,8"C1-C3+příjezd dod dvora</t>
  </si>
  <si>
    <t>57</t>
  </si>
  <si>
    <t>Kryty pozemních komunikací letišť a ploch z kameniva nebo živičné</t>
  </si>
  <si>
    <t>36</t>
  </si>
  <si>
    <t>56427.R07</t>
  </si>
  <si>
    <t>Štěrkový trávník 90% štěrkopísku ,10% kompost po zhutnění tloušťky 25 cm</t>
  </si>
  <si>
    <t>-1618298463</t>
  </si>
  <si>
    <t>"Štěrkový trávník 90% štěrkopísku ,10% kompost po zhutnění tloušťky 25 cm</t>
  </si>
  <si>
    <t>560"   skladba H</t>
  </si>
  <si>
    <t>37</t>
  </si>
  <si>
    <t>5811.R08</t>
  </si>
  <si>
    <t>Probarvený drenážní beton – charakteristiky CBIII</t>
  </si>
  <si>
    <t>-397918181</t>
  </si>
  <si>
    <t>38</t>
  </si>
  <si>
    <t>767995.R09</t>
  </si>
  <si>
    <t>Osazení a dodávka ocelových obrub z pásoviny pomocí trnů R-14 dle PD</t>
  </si>
  <si>
    <t>1165644276</t>
  </si>
  <si>
    <t>664"H-štěrkový trávník -pásovina 8x200mm,trny R-14 po 50cm</t>
  </si>
  <si>
    <t>"spojovací materiál a výroba dle PD</t>
  </si>
  <si>
    <t>59</t>
  </si>
  <si>
    <t>Kryty pozemních komunikací, letišť a ploch dlážděné</t>
  </si>
  <si>
    <t>39</t>
  </si>
  <si>
    <t>132153301</t>
  </si>
  <si>
    <t>Hloubení rýh pro sběrné a svodné drény rýhovačem hl do 1,0 m v hornině třídy těžitelnosti I a II skupiny 1 až 4</t>
  </si>
  <si>
    <t>-1081928971</t>
  </si>
  <si>
    <t>7*10</t>
  </si>
  <si>
    <t>40</t>
  </si>
  <si>
    <t>212572121</t>
  </si>
  <si>
    <t>Lože pro trativody z kameniva drobného těženého</t>
  </si>
  <si>
    <t>1378376336</t>
  </si>
  <si>
    <t>70*0,4*0,4</t>
  </si>
  <si>
    <t>212755214</t>
  </si>
  <si>
    <t>Trativody z drenážních trubek plastových flexibilních D 100 mm bez lože</t>
  </si>
  <si>
    <t>1808038383</t>
  </si>
  <si>
    <t>42</t>
  </si>
  <si>
    <t>564261111</t>
  </si>
  <si>
    <t>Podklad nebo podsyp ze štěrkopísku ŠP plochy přes 100 m2 tl 200 mm</t>
  </si>
  <si>
    <t>1890005086</t>
  </si>
  <si>
    <t>75</t>
  </si>
  <si>
    <t>43</t>
  </si>
  <si>
    <t>721219621</t>
  </si>
  <si>
    <t>Montáž vpustí dvorních DN 110/160 ostatní typ</t>
  </si>
  <si>
    <t>2050791037</t>
  </si>
  <si>
    <t>"dvorní vpust 300x300, B 125 kN</t>
  </si>
  <si>
    <t>44</t>
  </si>
  <si>
    <t>59223150</t>
  </si>
  <si>
    <t>vpusť dvorní polymerbetonová B125 300x300mm litinový rošt</t>
  </si>
  <si>
    <t>-986569736</t>
  </si>
  <si>
    <t>45</t>
  </si>
  <si>
    <t>596211220</t>
  </si>
  <si>
    <t>Kladení zámkové dlažby komunikací pro pěší ručně tl 80 mm skupiny B pl do 50 m2</t>
  </si>
  <si>
    <t>1748734946</t>
  </si>
  <si>
    <t xml:space="preserve">"Dlažba zámková  20x16,5x8 cm přírodní</t>
  </si>
  <si>
    <t>65"   předláždění plochy na jihu-20m2 nová,45m2 stávající</t>
  </si>
  <si>
    <t>10"   v místě nových vstupů</t>
  </si>
  <si>
    <t>46</t>
  </si>
  <si>
    <t>59245015</t>
  </si>
  <si>
    <t>dlažba zámková tvaru I 200x165x60mm přírodní</t>
  </si>
  <si>
    <t>485785502</t>
  </si>
  <si>
    <t>90</t>
  </si>
  <si>
    <t>47</t>
  </si>
  <si>
    <t>597661111</t>
  </si>
  <si>
    <t>Rigol dlážděný do lože z betonu tl 100 mm z dlažebních kostek drobných</t>
  </si>
  <si>
    <t>-1852872234</t>
  </si>
  <si>
    <t>"Rigol dlážděn.do lože C-/7,5 tl.10cm kostky drobné</t>
  </si>
  <si>
    <t>62,4+23</t>
  </si>
  <si>
    <t>48</t>
  </si>
  <si>
    <t>919726123</t>
  </si>
  <si>
    <t>Geotextilie pro ochranu, separaci a filtraci netkaná měrná hm přes 300 do 500 g/m2</t>
  </si>
  <si>
    <t>-1956341028</t>
  </si>
  <si>
    <t>"Geotextilie silniční 80 314 g/m2</t>
  </si>
  <si>
    <t>1,1*(185+29,12)</t>
  </si>
  <si>
    <t>91</t>
  </si>
  <si>
    <t>Doplňující konstrukce a práce pozemních komunikací, letišť a ploch</t>
  </si>
  <si>
    <t>49</t>
  </si>
  <si>
    <t>916331112</t>
  </si>
  <si>
    <t>Osazení zahradního obrubníku betonového do lože z betonu s boční opěrou</t>
  </si>
  <si>
    <t>1256831392</t>
  </si>
  <si>
    <t>314"   C1</t>
  </si>
  <si>
    <t>380"   C2</t>
  </si>
  <si>
    <t>436,5"   C3</t>
  </si>
  <si>
    <t>43"   příjezd do dvora</t>
  </si>
  <si>
    <t>9,5"   kolem stromu-obloukové</t>
  </si>
  <si>
    <t>30"   předláždění plochy na jihu</t>
  </si>
  <si>
    <t>50</t>
  </si>
  <si>
    <t>59217008</t>
  </si>
  <si>
    <t>obrubník betonový parkový 1000x80x200mm</t>
  </si>
  <si>
    <t>1448287131</t>
  </si>
  <si>
    <t>96</t>
  </si>
  <si>
    <t>Bourání konstrukcí</t>
  </si>
  <si>
    <t>51</t>
  </si>
  <si>
    <t>22896.R11</t>
  </si>
  <si>
    <t>Demontáž sloupu s basketbalovým košem</t>
  </si>
  <si>
    <t>1084885373</t>
  </si>
  <si>
    <t>2"Demontáž sloupu s basketbalovým košem</t>
  </si>
  <si>
    <t>52</t>
  </si>
  <si>
    <t>962033121</t>
  </si>
  <si>
    <t>Bourání zdiva z tvárnic ztraceného bednění včetně výplně z betonu přes 1 m3</t>
  </si>
  <si>
    <t>-464829502</t>
  </si>
  <si>
    <t>(6,75+10,5)*0,25*0,5"v místě nových vstupů</t>
  </si>
  <si>
    <t>53</t>
  </si>
  <si>
    <t>963022819</t>
  </si>
  <si>
    <t>Bourání kamenných schodišťových stupňů zhotovených na místě</t>
  </si>
  <si>
    <t>-157793401</t>
  </si>
  <si>
    <t>"pískovcový schod š.37,délky 130,140,160,190-deponie města</t>
  </si>
  <si>
    <t>1,3+1,4+1,6+1,9</t>
  </si>
  <si>
    <t>54</t>
  </si>
  <si>
    <t>113102211</t>
  </si>
  <si>
    <t>Odstranění umělého trávníku z multisportovního hřiště výšky vlasu do 25 mm</t>
  </si>
  <si>
    <t>72203596</t>
  </si>
  <si>
    <t>200"umělý trávník</t>
  </si>
  <si>
    <t>55</t>
  </si>
  <si>
    <t>966006132</t>
  </si>
  <si>
    <t>Odstranění značek dopravních nebo orientačních se sloupky s betonovými patkami</t>
  </si>
  <si>
    <t>1210990807</t>
  </si>
  <si>
    <t>966001311</t>
  </si>
  <si>
    <t>Odstranění odpadkového koše s betonovou patkou</t>
  </si>
  <si>
    <t>-1372965570</t>
  </si>
  <si>
    <t>8"předat městu</t>
  </si>
  <si>
    <t>966001211</t>
  </si>
  <si>
    <t>Odstranění lavičky stabilní zabetonované</t>
  </si>
  <si>
    <t>-2110794870</t>
  </si>
  <si>
    <t>58</t>
  </si>
  <si>
    <t>228960004</t>
  </si>
  <si>
    <t>Demontáž sloupku ručního řízení</t>
  </si>
  <si>
    <t>963729163</t>
  </si>
  <si>
    <t>2"Demontáž sloupů po starých lampách</t>
  </si>
  <si>
    <t>H22</t>
  </si>
  <si>
    <t>Komunikace pozemní a letiště</t>
  </si>
  <si>
    <t>998225111</t>
  </si>
  <si>
    <t>Přesun hmot pro pozemní komunikace s krytem z kamene, monolitickým betonovým nebo živičným</t>
  </si>
  <si>
    <t>1253326295</t>
  </si>
  <si>
    <t>"podkladní konstrukce</t>
  </si>
  <si>
    <t>2520,21</t>
  </si>
  <si>
    <t>"živičné povrchy</t>
  </si>
  <si>
    <t>255,43</t>
  </si>
  <si>
    <t>"kryty dlážděné</t>
  </si>
  <si>
    <t>93,70</t>
  </si>
  <si>
    <t>"doplňující konstrukce</t>
  </si>
  <si>
    <t>270,77</t>
  </si>
  <si>
    <t>"betonové konstrukce, zídky, opěrky, schodiště</t>
  </si>
  <si>
    <t>338,04</t>
  </si>
  <si>
    <t>"lávky</t>
  </si>
  <si>
    <t>7,373</t>
  </si>
  <si>
    <t>HSV</t>
  </si>
  <si>
    <t>Práce a dodávky HSV</t>
  </si>
  <si>
    <t>Zemní práce</t>
  </si>
  <si>
    <t>60</t>
  </si>
  <si>
    <t>132212132</t>
  </si>
  <si>
    <t>Hloubení nezapažených rýh šířky do 800 mm v nesoudržných horninách třídy těžitelnosti I skupiny 3 ručně</t>
  </si>
  <si>
    <t>-1690925624</t>
  </si>
  <si>
    <t>(90+90+14)*0,4</t>
  </si>
  <si>
    <t>Zakládání</t>
  </si>
  <si>
    <t>Ostatní konstrukce a práce, bourání</t>
  </si>
  <si>
    <t>61</t>
  </si>
  <si>
    <t>936.OST01</t>
  </si>
  <si>
    <t xml:space="preserve">Umělecké dílo - pomník E.G. Doerella </t>
  </si>
  <si>
    <t>1118602542</t>
  </si>
  <si>
    <t>62</t>
  </si>
  <si>
    <t>936009113</t>
  </si>
  <si>
    <t>Bezpečnostní dopadová plocha venkovní na dětském hřišti tl 30 cm z kačírku</t>
  </si>
  <si>
    <t>1132077042</t>
  </si>
  <si>
    <t>185</t>
  </si>
  <si>
    <t>997</t>
  </si>
  <si>
    <t>Přesun sutě</t>
  </si>
  <si>
    <t>63</t>
  </si>
  <si>
    <t>997221551</t>
  </si>
  <si>
    <t>Vodorovná doprava suti ze sypkých materiálů do 1 km</t>
  </si>
  <si>
    <t>2045958780</t>
  </si>
  <si>
    <t>96,628+129+286,8</t>
  </si>
  <si>
    <t>64</t>
  </si>
  <si>
    <t>997221559</t>
  </si>
  <si>
    <t>Příplatek ZKD 1 km u vodorovné dopravy suti ze sypkých materiálů</t>
  </si>
  <si>
    <t>150114523</t>
  </si>
  <si>
    <t>512,428*5</t>
  </si>
  <si>
    <t>65</t>
  </si>
  <si>
    <t>997221571</t>
  </si>
  <si>
    <t>Vodorovná doprava vybouraných hmot do 1 km</t>
  </si>
  <si>
    <t>-1377128686</t>
  </si>
  <si>
    <t>728,432-512,428</t>
  </si>
  <si>
    <t>66</t>
  </si>
  <si>
    <t>997221579</t>
  </si>
  <si>
    <t>Příplatek ZKD 1 km u vodorovné dopravy vybouraných hmot</t>
  </si>
  <si>
    <t>-2071390289</t>
  </si>
  <si>
    <t>216,004*5</t>
  </si>
  <si>
    <t>67</t>
  </si>
  <si>
    <t>997221615</t>
  </si>
  <si>
    <t>Poplatek za uložení na skládce (skládkovné) stavebního odpadu betonového kód odpadu 17 01 01</t>
  </si>
  <si>
    <t>-1154179591</t>
  </si>
  <si>
    <t>216,004-80,825</t>
  </si>
  <si>
    <t>68</t>
  </si>
  <si>
    <t>997221645</t>
  </si>
  <si>
    <t>Poplatek za uložení na skládce (skládkovné) odpadu asfaltového bez dehtu kód odpadu 17 03 02</t>
  </si>
  <si>
    <t>-850321223</t>
  </si>
  <si>
    <t>80,825</t>
  </si>
  <si>
    <t>69</t>
  </si>
  <si>
    <t>997221655</t>
  </si>
  <si>
    <t>-798308161</t>
  </si>
  <si>
    <t>512,428</t>
  </si>
  <si>
    <t>M21</t>
  </si>
  <si>
    <t>Elektromontáže</t>
  </si>
  <si>
    <t>70</t>
  </si>
  <si>
    <t>119001423</t>
  </si>
  <si>
    <t>Dočasné zajištění kabelů a kabelových tratí z více než 6 volně ložených kabelů</t>
  </si>
  <si>
    <t>-941149077</t>
  </si>
  <si>
    <t>30"nové vstupy na severu,obnažení kabelů,podkop,uložení do chráničky níže,zásypy a hutnění</t>
  </si>
  <si>
    <t>M23</t>
  </si>
  <si>
    <t>Montáže potrubí-ochrana imženýrských sítí</t>
  </si>
  <si>
    <t>71</t>
  </si>
  <si>
    <t>460771122</t>
  </si>
  <si>
    <t>Osazení multikanálů plastových do rýhy s obsypem z písku bez výkopových prací 6-cestných</t>
  </si>
  <si>
    <t>989696581</t>
  </si>
  <si>
    <t>32,4"Teta</t>
  </si>
  <si>
    <t>37,7"Cetin</t>
  </si>
  <si>
    <t>16,1"ČD Telematika</t>
  </si>
  <si>
    <t>41+100"ČEZ VN</t>
  </si>
  <si>
    <t>47,8"ČEZ NN</t>
  </si>
  <si>
    <t>9,3"Veřejné osvětlení</t>
  </si>
  <si>
    <t>"viz. výkres č.10, reálná potřeba bude upravena dle projednání se správci</t>
  </si>
  <si>
    <t>"Chránička kabelová dělená , DN 110 mm</t>
  </si>
  <si>
    <t>711</t>
  </si>
  <si>
    <t>Izolace proti vodě, vlhkosti a plynům</t>
  </si>
  <si>
    <t>72</t>
  </si>
  <si>
    <t>711113117</t>
  </si>
  <si>
    <t>Izolace proti vlhkosti vodorovná za studena těsnicí stěrkou jednosložkovou na bázi cementu</t>
  </si>
  <si>
    <t>-578753346</t>
  </si>
  <si>
    <t>66*0,3"   Z1</t>
  </si>
  <si>
    <t>26*0,3"   Z1</t>
  </si>
  <si>
    <t>40,5*0,6"   Z2</t>
  </si>
  <si>
    <t>2,2*0,6"   Z4 schodiště</t>
  </si>
  <si>
    <t>2,2*0,5</t>
  </si>
  <si>
    <t>2,2*0,9"   Z3 schodiště</t>
  </si>
  <si>
    <t>73</t>
  </si>
  <si>
    <t>711161215</t>
  </si>
  <si>
    <t>Izolace proti zemní vlhkosti nopovou fólií svislá, výška nopu 20,0 mm, tl do 1,0 mm</t>
  </si>
  <si>
    <t>CS ÚRS 2025 02</t>
  </si>
  <si>
    <t>-218988579</t>
  </si>
  <si>
    <t>118*0,8</t>
  </si>
  <si>
    <t>41*1,2</t>
  </si>
  <si>
    <t>74</t>
  </si>
  <si>
    <t>711161383</t>
  </si>
  <si>
    <t>Izolace proti zemní vlhkosti nopovou fólií ukončení horní lištou</t>
  </si>
  <si>
    <t>1892700165</t>
  </si>
  <si>
    <t>118+41</t>
  </si>
  <si>
    <t>711771111</t>
  </si>
  <si>
    <t>Izolace proti vodě provedení zpětných spojů termoplasty</t>
  </si>
  <si>
    <t>868493408</t>
  </si>
  <si>
    <t>0,5*66"   Z1</t>
  </si>
  <si>
    <t>0,5*26"  Z1</t>
  </si>
  <si>
    <t>1*40,5"   Z2</t>
  </si>
  <si>
    <t>2,2*0,55"   Z3 schodiště</t>
  </si>
  <si>
    <t>76</t>
  </si>
  <si>
    <t>998711101</t>
  </si>
  <si>
    <t>Přesun hmot tonážní pro izolace proti vodě, vlhkosti a plynům v objektech v do 6 m</t>
  </si>
  <si>
    <t>1101450955</t>
  </si>
  <si>
    <t>77</t>
  </si>
  <si>
    <t>998711181</t>
  </si>
  <si>
    <t>Příplatek k přesunu hmot tonážní 711 prováděný bez použití mechanizace</t>
  </si>
  <si>
    <t>1927306680</t>
  </si>
  <si>
    <t>766</t>
  </si>
  <si>
    <t>Konstrukce truhlářské</t>
  </si>
  <si>
    <t>78</t>
  </si>
  <si>
    <t>767995115</t>
  </si>
  <si>
    <t>Montáž atypických zámečnických konstrukcí hm přes 50 do 100 kg</t>
  </si>
  <si>
    <t>kg</t>
  </si>
  <si>
    <t>2121887320</t>
  </si>
  <si>
    <t>984"   nosný rám lávek L1 a L2</t>
  </si>
  <si>
    <t>79</t>
  </si>
  <si>
    <t>14550442</t>
  </si>
  <si>
    <t>profil ocelový svařovaný jakost S355 průřez obdelníkový 160x90x5mm, pozink</t>
  </si>
  <si>
    <t>-1081977078</t>
  </si>
  <si>
    <t>(5,6*3+4*3,3)*14,20*0,001"   L1</t>
  </si>
  <si>
    <t>(7*3+3,3*4)*14,20*0,001"   L2</t>
  </si>
  <si>
    <t>80</t>
  </si>
  <si>
    <t>233211117</t>
  </si>
  <si>
    <t>Zemní vrut pro plotové brány D 114 mm dl 1300 mm</t>
  </si>
  <si>
    <t>584860848</t>
  </si>
  <si>
    <t>"Zavrtání zemního vrutu průměr 114 mm,délka 1300 mm,včetně dodávky</t>
  </si>
  <si>
    <t>12+12 "L1+L2</t>
  </si>
  <si>
    <t>81</t>
  </si>
  <si>
    <t>5971_R01</t>
  </si>
  <si>
    <t>hranol z exotického dřeva 60x100mm (vodící linie na hraně lávek)</t>
  </si>
  <si>
    <t>atyp, nabídková cena projektanta</t>
  </si>
  <si>
    <t>1101648804</t>
  </si>
  <si>
    <t>5,6*2+7*2</t>
  </si>
  <si>
    <t>82</t>
  </si>
  <si>
    <t>5971_R02</t>
  </si>
  <si>
    <t xml:space="preserve">dubová fošna  vč. montáže – fošny do země pro odvod vody v rámci cesty ze štěrkového trávníku</t>
  </si>
  <si>
    <t>-1485194200</t>
  </si>
  <si>
    <t>83</t>
  </si>
  <si>
    <t>998766201</t>
  </si>
  <si>
    <t>Přesun hmot procentní pro kce truhlářské v objektech v do 6 m</t>
  </si>
  <si>
    <t>%</t>
  </si>
  <si>
    <t>117820776</t>
  </si>
  <si>
    <t>84</t>
  </si>
  <si>
    <t>998766294</t>
  </si>
  <si>
    <t>Příplatek k přesunu hmot procentní 766 za zvětšený přesun do 1000 m</t>
  </si>
  <si>
    <t>-1981211688</t>
  </si>
  <si>
    <t>767</t>
  </si>
  <si>
    <t>Konstrukce zámečnické</t>
  </si>
  <si>
    <t>76716.R13</t>
  </si>
  <si>
    <t>Dodávka a montáž zábradlí z prof.oceli na schodišti,pozink+práškové lakování(RAL 3020), tr. 35 mm</t>
  </si>
  <si>
    <t>-38441625</t>
  </si>
  <si>
    <t>5*2</t>
  </si>
  <si>
    <t>86</t>
  </si>
  <si>
    <t>767996.R14</t>
  </si>
  <si>
    <t>Demontáž atypických ocelových konstr. lanová pyramida</t>
  </si>
  <si>
    <t>1813284917</t>
  </si>
  <si>
    <t>87</t>
  </si>
  <si>
    <t>998767201</t>
  </si>
  <si>
    <t>Přesun hmot procentní pro zámečnické konstrukce v objektech v do 6 m</t>
  </si>
  <si>
    <t>-17820680</t>
  </si>
  <si>
    <t>88</t>
  </si>
  <si>
    <t>998767294</t>
  </si>
  <si>
    <t>Příplatek k přesunu hmot procentní 767 za zvětšený přesun do 1000 m</t>
  </si>
  <si>
    <t>1875576238</t>
  </si>
  <si>
    <t>89</t>
  </si>
  <si>
    <t>998767299</t>
  </si>
  <si>
    <t>Příplatek k přesunu hmot procentní 767 za zvětšený přesun ZKD 1000 m přes 1000 m</t>
  </si>
  <si>
    <t>-1198955527</t>
  </si>
  <si>
    <t>1118*50 "Přepočtené koeficientem množství</t>
  </si>
  <si>
    <t>PSV</t>
  </si>
  <si>
    <t>Práce a dodávky PSV</t>
  </si>
  <si>
    <t>762</t>
  </si>
  <si>
    <t>Konstrukce tesařské</t>
  </si>
  <si>
    <t>762952024</t>
  </si>
  <si>
    <t>Montáž teras z prken přes 135 mm z dřevin tvrdých skrytým spojem broušených bez povrchové úpravy</t>
  </si>
  <si>
    <t>-967255326</t>
  </si>
  <si>
    <t>5,6*3,3"   L1</t>
  </si>
  <si>
    <t>7*3,3"   L2</t>
  </si>
  <si>
    <t>3012010182</t>
  </si>
  <si>
    <t>Prkno terasové Garapa 22×145×5 490 mm</t>
  </si>
  <si>
    <t>385272554</t>
  </si>
  <si>
    <t>7*(5,6+7)</t>
  </si>
  <si>
    <t>92</t>
  </si>
  <si>
    <t>998762201</t>
  </si>
  <si>
    <t>Přesun hmot procentní pro kce tesařské v objektech v do 6 m</t>
  </si>
  <si>
    <t>1992482432</t>
  </si>
  <si>
    <t>93</t>
  </si>
  <si>
    <t>998762294</t>
  </si>
  <si>
    <t>Příplatek k přesunu hmot procentní 762 za zvětšený přesun do 1000 m</t>
  </si>
  <si>
    <t>55622935</t>
  </si>
  <si>
    <t>SO.I.01 - Přípojka vody a kanalizace</t>
  </si>
  <si>
    <t>15 - Zemní práce - zajištění výkopu, násypu a svahu</t>
  </si>
  <si>
    <t>45 - Podkladní a vedlejší konstrukce kromě vozovek a železničního svršku</t>
  </si>
  <si>
    <t>87 - Potrubí z trub plastických a skleněných</t>
  </si>
  <si>
    <t>89 - Ostatní konstrukce</t>
  </si>
  <si>
    <t>90 - VRN</t>
  </si>
  <si>
    <t>D4 - Ostatní materiál</t>
  </si>
  <si>
    <t>H27 - Vedení trubní dálková a přípojná</t>
  </si>
  <si>
    <t xml:space="preserve">    8 - Trubní vedení</t>
  </si>
  <si>
    <t>725 - Zdravotechnika - zařizovací předměty</t>
  </si>
  <si>
    <t>113106023</t>
  </si>
  <si>
    <t>Rozebrání dlažeb při překopech komunikací pro pěší ze zámkové dlažby ručně</t>
  </si>
  <si>
    <t>-20757859</t>
  </si>
  <si>
    <t>113107122</t>
  </si>
  <si>
    <t>Odstranění podkladu z kameniva drceného tl přes 100 do 200 mm ručně</t>
  </si>
  <si>
    <t>-1077292059</t>
  </si>
  <si>
    <t>113154124</t>
  </si>
  <si>
    <t>Frézování živičného krytu tl 100 mm pruh š přes 0,5 do 1 m pl do 500 m2 bez překážek v trase</t>
  </si>
  <si>
    <t>386302842</t>
  </si>
  <si>
    <t>113201112</t>
  </si>
  <si>
    <t>Vytrhání obrub silničních ležatých</t>
  </si>
  <si>
    <t>352040932</t>
  </si>
  <si>
    <t>119001421</t>
  </si>
  <si>
    <t>Dočasné zajištění kabelů a kabelových tratí ze 3 volně ložených kabelů</t>
  </si>
  <si>
    <t>443708288</t>
  </si>
  <si>
    <t>460241111</t>
  </si>
  <si>
    <t>Příplatek za ztížení vykopávky při elektromontážích v blízkosti podzemního vedení</t>
  </si>
  <si>
    <t>-752528732</t>
  </si>
  <si>
    <t>132354202</t>
  </si>
  <si>
    <t>Hloubení zapažených rýh š do 2000 mm v hornině třídy těžitelnosti II skupiny 4 objem do 50 m3</t>
  </si>
  <si>
    <t>-2018947715</t>
  </si>
  <si>
    <t>Zemní práce - zajištění výkopu, násypu a svahu</t>
  </si>
  <si>
    <t>151101101</t>
  </si>
  <si>
    <t>Zřízení příložného pažení a rozepření stěn rýh hl do 2 m</t>
  </si>
  <si>
    <t>1137774794</t>
  </si>
  <si>
    <t>156</t>
  </si>
  <si>
    <t>151101111</t>
  </si>
  <si>
    <t>Odstranění příložného pažení a rozepření stěn rýh hl do 2 m</t>
  </si>
  <si>
    <t>-298816354</t>
  </si>
  <si>
    <t>162651132</t>
  </si>
  <si>
    <t>Vodorovné přemístění přes 4 000 do 5000 m výkopku/sypaniny z horniny třídy těžitelnosti II skupiny 4 a 5</t>
  </si>
  <si>
    <t>-1991549940</t>
  </si>
  <si>
    <t>167151102</t>
  </si>
  <si>
    <t>Nakládání výkopku z hornin třídy těžitelnosti II skupiny 4 a 5 do 100 m3</t>
  </si>
  <si>
    <t>-1704052365</t>
  </si>
  <si>
    <t>171251201</t>
  </si>
  <si>
    <t>Uložení sypaniny na skládky nebo meziskládky</t>
  </si>
  <si>
    <t>-1288813367</t>
  </si>
  <si>
    <t>174111101</t>
  </si>
  <si>
    <t>Zásyp jam, šachet rýh nebo kolem objektů sypaninou se zhutněním ručně</t>
  </si>
  <si>
    <t>420531289</t>
  </si>
  <si>
    <t>175111101</t>
  </si>
  <si>
    <t>Obsypání potrubí ručně sypaninou bez prohození, uloženou do 3 m</t>
  </si>
  <si>
    <t>-1951135540</t>
  </si>
  <si>
    <t>40-27</t>
  </si>
  <si>
    <t>199000005R00</t>
  </si>
  <si>
    <t>Poplatek za skládku zeminy 1- 4</t>
  </si>
  <si>
    <t>1057209007</t>
  </si>
  <si>
    <t>40*1,8</t>
  </si>
  <si>
    <t>Podkladní a vedlejší konstrukce kromě vozovek a železničního svršku</t>
  </si>
  <si>
    <t>451573111</t>
  </si>
  <si>
    <t>Lože pod potrubí otevřený výkop ze štěrkopísku</t>
  </si>
  <si>
    <t>1078579357</t>
  </si>
  <si>
    <t>452112132</t>
  </si>
  <si>
    <t>Osazení betonových prstenců nebo rámů v přes 200 mm pod poklopy a mříže</t>
  </si>
  <si>
    <t>841844819</t>
  </si>
  <si>
    <t>59223864.R01</t>
  </si>
  <si>
    <t>prstenec betonový pro poklop</t>
  </si>
  <si>
    <t>-767997093</t>
  </si>
  <si>
    <t>452321131</t>
  </si>
  <si>
    <t>Podkladní desky ze ŽB bez zvýšených nároků na prostředí tř. C 12/15 otevřený výkop</t>
  </si>
  <si>
    <t>1026361890</t>
  </si>
  <si>
    <t>564681111</t>
  </si>
  <si>
    <t>Podklad z kameniva hrubého drceného vel. 63-125 mm plochy přes 100 m2 tl 300 mm</t>
  </si>
  <si>
    <t>-1045107930</t>
  </si>
  <si>
    <t>564851111</t>
  </si>
  <si>
    <t>Podklad ze štěrkodrtě ŠD plochy přes 100 m2 tl 150 mm</t>
  </si>
  <si>
    <t>-939164894</t>
  </si>
  <si>
    <t>452311141</t>
  </si>
  <si>
    <t>Podkladní desky z betonu prostého bez zvýšených nároků na prostředí tř. C 16/20 otevřený výkop</t>
  </si>
  <si>
    <t>-366230940</t>
  </si>
  <si>
    <t>16*0,15</t>
  </si>
  <si>
    <t>572340112</t>
  </si>
  <si>
    <t>Vyspravení krytu komunikací po překopech pl do 15 m2 asfaltovým betonem ACO (AB) tl přes 50 do 70 mm</t>
  </si>
  <si>
    <t>1882328508</t>
  </si>
  <si>
    <t>573211111</t>
  </si>
  <si>
    <t>Postřik živičný spojovací z asfaltu v množství 0,60 kg/m2</t>
  </si>
  <si>
    <t>268543541</t>
  </si>
  <si>
    <t>596211210</t>
  </si>
  <si>
    <t>Kladení zámkové dlažby komunikací pro pěší ručně tl 80 mm skupiny A pl do 50 m2</t>
  </si>
  <si>
    <t>-640485575</t>
  </si>
  <si>
    <t>Potrubí z trub plastických a skleněných</t>
  </si>
  <si>
    <t>871161141</t>
  </si>
  <si>
    <t>Montáž potrubí z PE100 SDR 11 otevřený výkop svařovaných na tupo D 32 x 3,0 mm</t>
  </si>
  <si>
    <t>-1015428433</t>
  </si>
  <si>
    <t>28613421</t>
  </si>
  <si>
    <t>potrubí kanalizační jednovrstvé PE100 RC SDR11 32x3,0mm</t>
  </si>
  <si>
    <t>944454243</t>
  </si>
  <si>
    <t>18*1,1 'Přepočtené koeficientem množství</t>
  </si>
  <si>
    <t>871171141</t>
  </si>
  <si>
    <t>Montáž potrubí z PE100 SDR 11 otevřený výkop svařovaných na tupo D 40 x 3,7 mm</t>
  </si>
  <si>
    <t>2053918977</t>
  </si>
  <si>
    <t>28613422</t>
  </si>
  <si>
    <t>potrubí kanalizační jednovrstvé PE100 RC SDR11 40x3,7mm</t>
  </si>
  <si>
    <t>1949234554</t>
  </si>
  <si>
    <t>14*1,1 'Přepočtené koeficientem množství</t>
  </si>
  <si>
    <t>871313121</t>
  </si>
  <si>
    <t>Montáž kanalizačního potrubí z PVC těsněné gumovým kroužkem otevřený výkop sklon do 20 % DN 160</t>
  </si>
  <si>
    <t>1970586414</t>
  </si>
  <si>
    <t>877395121</t>
  </si>
  <si>
    <t>Výřez a montáž tvarovek odbočných na potrubí z kanalizačních trub z PVC DN 400</t>
  </si>
  <si>
    <t>1103374192</t>
  </si>
  <si>
    <t>Ostatní konstrukce</t>
  </si>
  <si>
    <t>891161321</t>
  </si>
  <si>
    <t>Montáž vodovodních šoupátek domovní přípojky se závitovými konci PN16 otevřený výkop G 1"</t>
  </si>
  <si>
    <t>2006167534</t>
  </si>
  <si>
    <t>891319111</t>
  </si>
  <si>
    <t>Montáž navrtávacích pasů na potrubí z jakýchkoli trub DN 160</t>
  </si>
  <si>
    <t>2109458180</t>
  </si>
  <si>
    <t>892233122</t>
  </si>
  <si>
    <t>Proplach a dezinfekce vodovodního potrubí DN od 40 do 70</t>
  </si>
  <si>
    <t>-1630968103</t>
  </si>
  <si>
    <t>892241111</t>
  </si>
  <si>
    <t>Tlaková zkouška vodou potrubí DN do 80</t>
  </si>
  <si>
    <t>873873740</t>
  </si>
  <si>
    <t>893212111</t>
  </si>
  <si>
    <t>Šachty armaturní z prostého betonu se stropem z dílců půdorysné pl do 1,50 m2</t>
  </si>
  <si>
    <t>1455447283</t>
  </si>
  <si>
    <t>894211111</t>
  </si>
  <si>
    <t>Šachty kanalizační kruhové z prostého betonu na potrubí DN 200 dno beton tř. C 25/30</t>
  </si>
  <si>
    <t>-1295420377</t>
  </si>
  <si>
    <t>894410203</t>
  </si>
  <si>
    <t>Osazení betonových dílců pro kanalizační šachty DN 800 skruž rovná výšky 1000 mm</t>
  </si>
  <si>
    <t>-565590827</t>
  </si>
  <si>
    <t>894812522</t>
  </si>
  <si>
    <t>Revizní a čistící šachta z PP DN 1000 šachtová roura korugovaná světlé hloubky 2400 mm</t>
  </si>
  <si>
    <t>863317687</t>
  </si>
  <si>
    <t>899103112</t>
  </si>
  <si>
    <t>Osazení poklopů litinových, ocelových nebo železobetonových včetně rámů pro třídu zatížení B125, C250</t>
  </si>
  <si>
    <t>2097966028</t>
  </si>
  <si>
    <t>28661700.R01</t>
  </si>
  <si>
    <t>poklop litinový</t>
  </si>
  <si>
    <t>-997440148</t>
  </si>
  <si>
    <t>899401113</t>
  </si>
  <si>
    <t>Osazení poklopů litinových hydrantových</t>
  </si>
  <si>
    <t>945900196</t>
  </si>
  <si>
    <t>28610585.R01</t>
  </si>
  <si>
    <t>poklop litinový hydrantový</t>
  </si>
  <si>
    <t>298556766</t>
  </si>
  <si>
    <t>899722113</t>
  </si>
  <si>
    <t>Krytí potrubí z plastů výstražnou fólií z PVC 34cm</t>
  </si>
  <si>
    <t>-205929609</t>
  </si>
  <si>
    <t>899721112</t>
  </si>
  <si>
    <t>Signalizační vodič DN přes 150 mm na potrubí</t>
  </si>
  <si>
    <t>-1374805256</t>
  </si>
  <si>
    <t>VRN</t>
  </si>
  <si>
    <t>HZS4232</t>
  </si>
  <si>
    <t>Hodinová zúčtovací sazba technik odborný</t>
  </si>
  <si>
    <t>hod</t>
  </si>
  <si>
    <t>-161467353</t>
  </si>
  <si>
    <t>D4</t>
  </si>
  <si>
    <t>Ostatní materiál</t>
  </si>
  <si>
    <t>28611132</t>
  </si>
  <si>
    <t>trubka kanalizační PVC DN 160x2000mm SN4</t>
  </si>
  <si>
    <t>-68573123</t>
  </si>
  <si>
    <t>28615100</t>
  </si>
  <si>
    <t>trubka tlaková PPR řada PN 10 20x2,2x4000mm</t>
  </si>
  <si>
    <t>1429275311</t>
  </si>
  <si>
    <t>PRG.E095032100</t>
  </si>
  <si>
    <t>Přechodka 32x1" vně</t>
  </si>
  <si>
    <t>352024432</t>
  </si>
  <si>
    <t>28615011</t>
  </si>
  <si>
    <t>elektrotvarovka T-kus rovnoramenný PE 100 PN16 D 32mm</t>
  </si>
  <si>
    <t>610577088</t>
  </si>
  <si>
    <t>28617220</t>
  </si>
  <si>
    <t>odbočka kanalizační PP SN16 45° DN 400/200</t>
  </si>
  <si>
    <t>1385156088</t>
  </si>
  <si>
    <t>34141027</t>
  </si>
  <si>
    <t>vodič propojovací flexibilní jádro Cu lanované izolace PVC 450/750V (H07V-K) 1x6mm2</t>
  </si>
  <si>
    <t>-79831142</t>
  </si>
  <si>
    <t>42273456.R01</t>
  </si>
  <si>
    <t>pás navrtávací z tvárné litiny DN 160, univerzální, se závitovým výstupem 1"</t>
  </si>
  <si>
    <t>862308995</t>
  </si>
  <si>
    <t>AVK.7731050</t>
  </si>
  <si>
    <t>Zemní teleskopická souprava 7.7 , přípojková, rozsah 1,05-1,75 m</t>
  </si>
  <si>
    <t>226093479</t>
  </si>
  <si>
    <t>42290100</t>
  </si>
  <si>
    <t>souprava vodoměrná závitová se šroubením kohouty a zpětnou klapkou 1"-1"</t>
  </si>
  <si>
    <t>-67517664</t>
  </si>
  <si>
    <t>6000727001</t>
  </si>
  <si>
    <t>Kohout kulový zahradní Antifrost 3/4" s pákou</t>
  </si>
  <si>
    <t>517819720</t>
  </si>
  <si>
    <t>59224047</t>
  </si>
  <si>
    <t>dno betonové šachtové DN 600 betonový žlab i nástupnice 100x108,5x23cm</t>
  </si>
  <si>
    <t>465437277</t>
  </si>
  <si>
    <t>59224102</t>
  </si>
  <si>
    <t>skruž betonová studniční 100x50x9cm</t>
  </si>
  <si>
    <t>-797336064</t>
  </si>
  <si>
    <t>59224414</t>
  </si>
  <si>
    <t>konus betonové šachty DN 1000 kanalizační 100x62,5x58cm tl stěny 10, stupadla poplastovaná</t>
  </si>
  <si>
    <t>-279612675</t>
  </si>
  <si>
    <t>H27</t>
  </si>
  <si>
    <t>Vedení trubní dálková a přípojná</t>
  </si>
  <si>
    <t>998276101</t>
  </si>
  <si>
    <t>Přesun hmot pro trubní vedení z trub z plastických hmot otevřený výkop</t>
  </si>
  <si>
    <t>-1760740623</t>
  </si>
  <si>
    <t>Trubní vedení</t>
  </si>
  <si>
    <t>894812501</t>
  </si>
  <si>
    <t>Revizní a čistící šachta z PP typ DN 1000/160 šachtové dno průtočné 90°</t>
  </si>
  <si>
    <t>1017313789</t>
  </si>
  <si>
    <t>894812529</t>
  </si>
  <si>
    <t>Příplatek k rourám revizní a čistící šachty z PP DN 1000 za uříznutí šachtové skruže</t>
  </si>
  <si>
    <t>-1039486869</t>
  </si>
  <si>
    <t>894812535</t>
  </si>
  <si>
    <t>Revizní a čistící šachta z PP DN 1000 poklop litinový pro třídu zatížení A15 na plastovém konusu</t>
  </si>
  <si>
    <t>1527540722</t>
  </si>
  <si>
    <t>894812612</t>
  </si>
  <si>
    <t>Vyříznutí a utěsnění otvoru ve stěně šachty DN 160</t>
  </si>
  <si>
    <t>-1963815</t>
  </si>
  <si>
    <t>-592286304</t>
  </si>
  <si>
    <t>11,56</t>
  </si>
  <si>
    <t>-802594174</t>
  </si>
  <si>
    <t>11,56*5</t>
  </si>
  <si>
    <t>2010071795</t>
  </si>
  <si>
    <t>725</t>
  </si>
  <si>
    <t>Zdravotechnika - zařizovací předměty</t>
  </si>
  <si>
    <t>725819.R01</t>
  </si>
  <si>
    <t>Montáž pítka se základem a zem.pracemi</t>
  </si>
  <si>
    <t>nabídková cena</t>
  </si>
  <si>
    <t>868867347</t>
  </si>
  <si>
    <t>725819.R02</t>
  </si>
  <si>
    <t>Pítko dodávka(mosazný ventil stlačovací)</t>
  </si>
  <si>
    <t>1904054445</t>
  </si>
  <si>
    <t>SO.I.02 - Veřejné WC a přístřešek údržby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</si>
  <si>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</si>
  <si>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</si>
  <si>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</si>
  <si>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713 - Izolace tepelné</t>
  </si>
  <si>
    <t>1375861625</t>
  </si>
  <si>
    <t>8*5</t>
  </si>
  <si>
    <t>132312132</t>
  </si>
  <si>
    <t>Hloubení nezapažených rýh šířky do 800 mm v nesoudržných horninách třídy těžitelnosti II skupiny 4 ručně</t>
  </si>
  <si>
    <t>-1500129621</t>
  </si>
  <si>
    <t>2*(6+3)*0,8*1,2</t>
  </si>
  <si>
    <t>133312811</t>
  </si>
  <si>
    <t>Hloubení nezapažených šachet v hornině třídy těžitelnosti II skupiny 4 plocha výkopu do 4 m2 ručně</t>
  </si>
  <si>
    <t>-2096956202</t>
  </si>
  <si>
    <t>0,5*0,5*pi*0,85</t>
  </si>
  <si>
    <t>162211321</t>
  </si>
  <si>
    <t>Vodorovné přemístění výkopku z horniny třídy těžitelnosti II skupiny 4 a 5 stavebním kolečkem do 10 m</t>
  </si>
  <si>
    <t>2054856641</t>
  </si>
  <si>
    <t>2*8,64+0,668+40*0,2</t>
  </si>
  <si>
    <t>162211329</t>
  </si>
  <si>
    <t>Příplatek k vodorovnému přemístění výkopku z horniny třídy těžitelnosti II skupiny 4 a 5 stavebním kolečkem za každých dalších 10 m</t>
  </si>
  <si>
    <t>295700048</t>
  </si>
  <si>
    <t>25,948*40</t>
  </si>
  <si>
    <t>162751134</t>
  </si>
  <si>
    <t>Vodorovné přemístění přes 6 000 do 7000 m výkopku/sypaniny z horniny třídy těžitelnosti II skupiny 4 a 5</t>
  </si>
  <si>
    <t>-72314408</t>
  </si>
  <si>
    <t>25,948-(4,011+8,64+0,6*0,6*pi*0,75)</t>
  </si>
  <si>
    <t>167111102</t>
  </si>
  <si>
    <t>Nakládání výkopku z hornin třídy těžitelnosti II skupiny 4 a 5 ručně</t>
  </si>
  <si>
    <t>-1265105745</t>
  </si>
  <si>
    <t>12,449</t>
  </si>
  <si>
    <t>1118420879</t>
  </si>
  <si>
    <t>12,449*1,6</t>
  </si>
  <si>
    <t>-704846333</t>
  </si>
  <si>
    <t>-1267247768</t>
  </si>
  <si>
    <t>25,948-12,449</t>
  </si>
  <si>
    <t>174111109</t>
  </si>
  <si>
    <t>Příplatek k zásypu za ruční prohození sypaniny sítem</t>
  </si>
  <si>
    <t>-1496110757</t>
  </si>
  <si>
    <t>13,449</t>
  </si>
  <si>
    <t>271542211</t>
  </si>
  <si>
    <t>Podsyp pod základové konstrukce se zhutněním z netříděné štěrkodrtě</t>
  </si>
  <si>
    <t>-550233053</t>
  </si>
  <si>
    <t>"pod pasy</t>
  </si>
  <si>
    <t>2*(6+3)*0,4*0,15</t>
  </si>
  <si>
    <t>"pod modul</t>
  </si>
  <si>
    <t>6*3*0,15</t>
  </si>
  <si>
    <t>"šachtu</t>
  </si>
  <si>
    <t>0,7*0,7*pi*0,15</t>
  </si>
  <si>
    <t>-196299601</t>
  </si>
  <si>
    <t>2*(6+3)*0,4*1,2</t>
  </si>
  <si>
    <t>274351121</t>
  </si>
  <si>
    <t>Zřízení bednění základových pasů rovného</t>
  </si>
  <si>
    <t>1374832614</t>
  </si>
  <si>
    <t>2*(6+3)*1,2*2</t>
  </si>
  <si>
    <t>274351122</t>
  </si>
  <si>
    <t>Odstranění bednění základových pasů rovného</t>
  </si>
  <si>
    <t>1567845957</t>
  </si>
  <si>
    <t>43,2</t>
  </si>
  <si>
    <t>Svislé a kompletní konstrukce</t>
  </si>
  <si>
    <t>381181001</t>
  </si>
  <si>
    <t>Montáž univerzálních mobilních buněk samostatně stojících</t>
  </si>
  <si>
    <t>745822753</t>
  </si>
  <si>
    <t>RMAT0001</t>
  </si>
  <si>
    <t xml:space="preserve">buňka WC -	Železobetonový korpus vybavený zvedacími háky, úpravy formy -	Střecha plochá vč. kompletního oplechování, okapního žlabu a svodu (RAL 7022) -	Fasáda, extrudovaný polystyren 60 mm, silikonová točená omítka o zrnitosti 1,5 mm (RAL 7022) -	Montáž </t>
  </si>
  <si>
    <t>cena projektanta</t>
  </si>
  <si>
    <t>1338555589</t>
  </si>
  <si>
    <t>Úpravy povrchů, podlahy a osazování výplní</t>
  </si>
  <si>
    <t>619996145</t>
  </si>
  <si>
    <t>Ochrana konstrukcí nebo samostatných prvků obalením geotextilií</t>
  </si>
  <si>
    <t>2041331902</t>
  </si>
  <si>
    <t>"tepelná izolace pasů</t>
  </si>
  <si>
    <t>2*(6+3)*1,2*1,2</t>
  </si>
  <si>
    <t>631311134</t>
  </si>
  <si>
    <t>Mazanina tl přes 120 do 240 mm z betonu prostého bez zvýšených nároků na prostředí tř. C 16/20</t>
  </si>
  <si>
    <t>-792421153</t>
  </si>
  <si>
    <t>"pod dno šachty tl 100 mm</t>
  </si>
  <si>
    <t>0,7*0,7*pi*0,1</t>
  </si>
  <si>
    <t>894201113</t>
  </si>
  <si>
    <t>Dno šachet tl přes 200 mm z prostého betonu bez zvýšených nároků na prostředí tř. C 16/20</t>
  </si>
  <si>
    <t>424985681</t>
  </si>
  <si>
    <t>"dno šachty tl 100 mm</t>
  </si>
  <si>
    <t>0,5*0,5*pi*0,1</t>
  </si>
  <si>
    <t>894411311</t>
  </si>
  <si>
    <t>Osazení betonových nebo železobetonových dílců pro šachty skruží rovných</t>
  </si>
  <si>
    <t>1387621289</t>
  </si>
  <si>
    <t>59224000</t>
  </si>
  <si>
    <t>dílec betonový pro vstupní šachty 100x25x9cm</t>
  </si>
  <si>
    <t>-763036985</t>
  </si>
  <si>
    <t>59224001</t>
  </si>
  <si>
    <t>dílec betonový pro vstupní šachty 100x50x9cm</t>
  </si>
  <si>
    <t>824028818</t>
  </si>
  <si>
    <t>998</t>
  </si>
  <si>
    <t>Přesun hmot</t>
  </si>
  <si>
    <t>998014011</t>
  </si>
  <si>
    <t>Přesun hmot pro budovy jednopodlažní z betonových dílců s nezděným pláštěm</t>
  </si>
  <si>
    <t>-2021086017</t>
  </si>
  <si>
    <t>713</t>
  </si>
  <si>
    <t>Izolace tepelné</t>
  </si>
  <si>
    <t>713123211</t>
  </si>
  <si>
    <t>Montáž tepelné izolace z XPS tepelně izolačního systému základové desky svisle 1 vrstva do 100 mm</t>
  </si>
  <si>
    <t>1763571734</t>
  </si>
  <si>
    <t>2*(6+3)*0,6</t>
  </si>
  <si>
    <t>28376454</t>
  </si>
  <si>
    <t>deska XPS hrana polodrážková a hladký povrch 500kPA λ=0,035 tl 60mm</t>
  </si>
  <si>
    <t>87767753</t>
  </si>
  <si>
    <t>10,8*1,08 "Přepočtené koeficientem množství</t>
  </si>
  <si>
    <t>998713201</t>
  </si>
  <si>
    <t>Přesun hmot procentní pro izolace tepelné v objektech v do 6 m</t>
  </si>
  <si>
    <t>1050685236</t>
  </si>
  <si>
    <t>998713294</t>
  </si>
  <si>
    <t>Příplatek k přesunu hmot procentní 713 za zvětšený přesun do 1000 m</t>
  </si>
  <si>
    <t>52265093</t>
  </si>
  <si>
    <t>SO.I.03 - Veřejné osvětlení</t>
  </si>
  <si>
    <t>21-M - Elektromontáže</t>
  </si>
  <si>
    <t xml:space="preserve">    ŘS - Řídící systém</t>
  </si>
  <si>
    <t xml:space="preserve">    W - Wifi</t>
  </si>
  <si>
    <t>46-M - Zemní práce při extr.mont.pracích</t>
  </si>
  <si>
    <t>VRN - Vedlejší rozpočtové náklady</t>
  </si>
  <si>
    <t>21-M</t>
  </si>
  <si>
    <t>011464000</t>
  </si>
  <si>
    <t>Měření (monitoring) úrovně osvětlení</t>
  </si>
  <si>
    <t>výkon</t>
  </si>
  <si>
    <t>-1166090887</t>
  </si>
  <si>
    <t>21005R01</t>
  </si>
  <si>
    <t xml:space="preserve">Dodávka a montáž energosloupků nadzemních s rozvaděčem  rozvaděč 230V/400V, 6kW, IP min. 44, vnitřní vybavení - zásuvky 4x 16A/230V a 1x16A/400V</t>
  </si>
  <si>
    <t>individuální kalkulace</t>
  </si>
  <si>
    <t>-695940959</t>
  </si>
  <si>
    <t>210100096</t>
  </si>
  <si>
    <t>Ukončení vodičů na svorkovnici s otevřením a uzavřením krytu včetně zapojení průřezu žíly do 2,5 mm2</t>
  </si>
  <si>
    <t>-1599768268</t>
  </si>
  <si>
    <t>210100101</t>
  </si>
  <si>
    <t>Ukončení vodičů na svorkovnici s otevřením a uzavřením krytu včetně zapojení průřezu žíly do 16 mm2</t>
  </si>
  <si>
    <t>-729332745</t>
  </si>
  <si>
    <t>210100252</t>
  </si>
  <si>
    <t>Ukončení kabelů smršťovací záklopkou nebo páskou se zapojením bez letování žíly do 4x25 mm2</t>
  </si>
  <si>
    <t>-1333965130</t>
  </si>
  <si>
    <t>KSCZ4X 6-25</t>
  </si>
  <si>
    <t xml:space="preserve">Koncovka  6-25</t>
  </si>
  <si>
    <t>ks</t>
  </si>
  <si>
    <t>256</t>
  </si>
  <si>
    <t>1921667595</t>
  </si>
  <si>
    <t>210202013</t>
  </si>
  <si>
    <t>Montáž svítidlo výbojkové průmyslové nebo venkovní na výložník</t>
  </si>
  <si>
    <t>122098247</t>
  </si>
  <si>
    <t>M019</t>
  </si>
  <si>
    <t xml:space="preserve">Svítidlo  LED, 90 W, CRI≥70, 4000 K, lenses L02, LEDs, RAL 9006 console post top / side-entry ±15° 60 mm, No dimming, 6 kV ... 10kV, class I</t>
  </si>
  <si>
    <t>95669422</t>
  </si>
  <si>
    <t>M020</t>
  </si>
  <si>
    <t>Svítidlo LED street luminaire, pedestrian crossing, 90 W, CRI≥70, 4000 K, lenses L11, 32 LEDs, RAL 9006, console post top / side-entry ±15° 60 mm, No dimming, 6 kV, class I</t>
  </si>
  <si>
    <t>24598970</t>
  </si>
  <si>
    <t>A</t>
  </si>
  <si>
    <t xml:space="preserve">A - SvítidloLED street luminaire, 18 W, CRI≥80, 2700 K, lens L22, 32 LEDs, DB703, side entry, Zhaga(DALI), 6 kV, class II, </t>
  </si>
  <si>
    <t>1820853509</t>
  </si>
  <si>
    <t>B</t>
  </si>
  <si>
    <t xml:space="preserve">B - Svítidlo LED street luminaire, 60 W, CRI≥80, 2700 K, lens L22, 32 LEDs, DB703 , hanging, , 6kV, class II, </t>
  </si>
  <si>
    <t>-676010307</t>
  </si>
  <si>
    <t>R</t>
  </si>
  <si>
    <t>SvítidloLED Reflektorové svítidlo, 60 W, CRI≥80, 2700 K, optika L37, 32 LED čipů, barva DB703 , závěsné, průměr svítidla 380mm, výška svítidla včetně závěsu 309mm, příslušenství, konektory 6kV, class II,PSensor SSI 31 2xPIR</t>
  </si>
  <si>
    <t>1200880210</t>
  </si>
  <si>
    <t>210204011</t>
  </si>
  <si>
    <t>Montáž stožárů osvětlení ocelových samostatně stojících délky do 12 m</t>
  </si>
  <si>
    <t>489782596</t>
  </si>
  <si>
    <t>M021</t>
  </si>
  <si>
    <t xml:space="preserve">Stožár  11 - 159/114/89</t>
  </si>
  <si>
    <t>50439658</t>
  </si>
  <si>
    <t>M001.1</t>
  </si>
  <si>
    <t>Stožár, průměr 114, Hc = 6000, H = 5200, E = 800, v 5000 včetně výložníku 300 mm, vrchol zátka Z 114, 2 x dvířka 400x90 Barva DB703 včetně svorkovnice</t>
  </si>
  <si>
    <t>-115152522</t>
  </si>
  <si>
    <t>M001.0</t>
  </si>
  <si>
    <t xml:space="preserve">Stožár  průměr 114, Hc = 6000, H = 5200, E = 800, v 5000, vrchol zátka Z 114, 2 x dvířka 400x90 Barva DB703 včetně svorkovnice</t>
  </si>
  <si>
    <t>-1753735415</t>
  </si>
  <si>
    <t>210204103</t>
  </si>
  <si>
    <t>Montáž výložníků osvětlení jednoramenných sloupových hmotnosti do 35 kg</t>
  </si>
  <si>
    <t>-985086001</t>
  </si>
  <si>
    <t>M022</t>
  </si>
  <si>
    <t>Výložník 1-2000</t>
  </si>
  <si>
    <t>209219715</t>
  </si>
  <si>
    <t>M023</t>
  </si>
  <si>
    <t>Výložník na stožár atyp</t>
  </si>
  <si>
    <t>-1563522193</t>
  </si>
  <si>
    <t>210204201</t>
  </si>
  <si>
    <t>Montáž elektrovýzbroje stožárů osvětlení 1 okruh</t>
  </si>
  <si>
    <t>-1521509878</t>
  </si>
  <si>
    <t>210220021</t>
  </si>
  <si>
    <t>Montáž uzemňovacího vedení vodičů FeZn pomocí svorek v zemi páskou do 120 mm2 v průmyslové výstavbě</t>
  </si>
  <si>
    <t>1916687668</t>
  </si>
  <si>
    <t>35442062</t>
  </si>
  <si>
    <t>pás zemnící 30x4mm FeZn</t>
  </si>
  <si>
    <t>1604330874</t>
  </si>
  <si>
    <t>210220022</t>
  </si>
  <si>
    <t>Montáž uzemňovacího vedení vodičů FeZn pomocí svorek v zemi drátem průměru do 10 mm ve městské zástavbě</t>
  </si>
  <si>
    <t>-1314099481</t>
  </si>
  <si>
    <t>35441073</t>
  </si>
  <si>
    <t>drát D 10mm FeZn</t>
  </si>
  <si>
    <t>-842007328</t>
  </si>
  <si>
    <t>210220301</t>
  </si>
  <si>
    <t>Montáž svorek hromosvodných se 2 šrouby</t>
  </si>
  <si>
    <t>2050120018</t>
  </si>
  <si>
    <t>35441895</t>
  </si>
  <si>
    <t>svorka připojovací k připojení kovových částí</t>
  </si>
  <si>
    <t>556191574</t>
  </si>
  <si>
    <t>35441996</t>
  </si>
  <si>
    <t>svorka odbočovací a spojovací pro spojování kruhových a páskových vodičů, FeZn</t>
  </si>
  <si>
    <t>-85682269</t>
  </si>
  <si>
    <t>210220302</t>
  </si>
  <si>
    <t>Montáž svorek hromosvodných se 3 a více šrouby</t>
  </si>
  <si>
    <t>1885765447</t>
  </si>
  <si>
    <t>35441986</t>
  </si>
  <si>
    <t>svorka odbočovací a spojovací pro pásek 30x4 mm, FeZn</t>
  </si>
  <si>
    <t>-222748665</t>
  </si>
  <si>
    <t>21026000R</t>
  </si>
  <si>
    <t>Montáž Cu kabelů závěsných ((CYKYZ)) do 1 kV žíly 4x10 mm2 nahození s napnutím nosného lana</t>
  </si>
  <si>
    <t>474621239</t>
  </si>
  <si>
    <t>34113045</t>
  </si>
  <si>
    <t>kabel Instalační závěsný s nosným lankem jádro Cu izolace PVC plášť PVC 450/750V (CYKYz) 3x2,5mm2</t>
  </si>
  <si>
    <t>-1066145308</t>
  </si>
  <si>
    <t>210280003</t>
  </si>
  <si>
    <t>Zkoušky a prohlídky el rozvodů a zařízení celková prohlídka pro objem montážních prací přes 500 do 1 000 tis Kč</t>
  </si>
  <si>
    <t>-148210762</t>
  </si>
  <si>
    <t>210812011</t>
  </si>
  <si>
    <t>Montáž kabelu Cu plného nebo laněného do 1 kV žíly 3x1,5 až 6 mm2 (např. CYKY) bez ukončení uloženého volně nebo v liště</t>
  </si>
  <si>
    <t>1888055779</t>
  </si>
  <si>
    <t>34111030</t>
  </si>
  <si>
    <t>kabel instalační jádro Cu plné izolace PVC plášť PVC 450/750V (CYKY) 3x1,5mm2</t>
  </si>
  <si>
    <t>-646664810</t>
  </si>
  <si>
    <t>34111042</t>
  </si>
  <si>
    <t>kabel instalační jádro Cu plné izolace PVC plášť PVC 450/750V (CYKY) 3x4mm2</t>
  </si>
  <si>
    <t>-2051593060</t>
  </si>
  <si>
    <t>210812033</t>
  </si>
  <si>
    <t>Montáž kabelu Cu plného nebo laněného do 1 kV žíly 4x6 až 10 mm2 (např. CYKY) bez ukončení uloženého volně nebo v liště</t>
  </si>
  <si>
    <t>1442183873</t>
  </si>
  <si>
    <t>275</t>
  </si>
  <si>
    <t>34111076</t>
  </si>
  <si>
    <t>kabel instalační jádro Cu plné izolace PVC plášť PVC 450/750V (CYKY) 4x10mm2</t>
  </si>
  <si>
    <t>128</t>
  </si>
  <si>
    <t>-494217553</t>
  </si>
  <si>
    <t>275*1,15 "Přepočtené koeficientem množství</t>
  </si>
  <si>
    <t>210812035</t>
  </si>
  <si>
    <t>Montáž kabelu Cu plného nebo laněného do 1 kV žíly 4x16 mm2 (např. CYKY) bez ukončení uloženého volně nebo v liště</t>
  </si>
  <si>
    <t>1374822963</t>
  </si>
  <si>
    <t>34111080</t>
  </si>
  <si>
    <t>kabel instalační jádro Cu plné izolace PVC plášť PVC 450/750V (CYKY) 4x16mm2</t>
  </si>
  <si>
    <t>-786003718</t>
  </si>
  <si>
    <t>218100096</t>
  </si>
  <si>
    <t>Odpojení vodičů ze svorkovnice průřezu žíly do 2,5 mm2</t>
  </si>
  <si>
    <t>1745888711</t>
  </si>
  <si>
    <t>218100101</t>
  </si>
  <si>
    <t>Odpojení vodičů ze svorkovnice průřezu žíly do 16 mm2</t>
  </si>
  <si>
    <t>-414871444</t>
  </si>
  <si>
    <t>218202016</t>
  </si>
  <si>
    <t>Demontáž svítidla výbojkového průmyslového nebo venkovního ze sloupku parkového</t>
  </si>
  <si>
    <t>-1405288678</t>
  </si>
  <si>
    <t>218204011</t>
  </si>
  <si>
    <t>Demontáž stožárů osvětlení ocelových samostatně stojících délky do 12 m</t>
  </si>
  <si>
    <t>1903277891</t>
  </si>
  <si>
    <t>218204103</t>
  </si>
  <si>
    <t>Demontáž výložníků osvětlení jednoramenných sloupových hmotnosti do 35 kg</t>
  </si>
  <si>
    <t>-196317995</t>
  </si>
  <si>
    <t>218204201</t>
  </si>
  <si>
    <t>Demontáž elektrovýzbroje stožárů osvětlení 1 okruh</t>
  </si>
  <si>
    <t>597988252</t>
  </si>
  <si>
    <t>218220301</t>
  </si>
  <si>
    <t>Demontáž svorek hromosvodných se 2 šrouby</t>
  </si>
  <si>
    <t>-1787979900</t>
  </si>
  <si>
    <t>220260102</t>
  </si>
  <si>
    <t>Montáž krabicové rozvodky ACIDUR se 3 vývody</t>
  </si>
  <si>
    <t>1441558015</t>
  </si>
  <si>
    <t>34571480</t>
  </si>
  <si>
    <t>krabice v uzavřeném provedení PP s krytím IP 66 čtvercová 125x125mm</t>
  </si>
  <si>
    <t>-1446899773</t>
  </si>
  <si>
    <t>220280221</t>
  </si>
  <si>
    <t>Montáž kabelu bytového uloženého v trubkách nebo lištách SYKFY 5 x 2 x 0,5 mm</t>
  </si>
  <si>
    <t>1412182359</t>
  </si>
  <si>
    <t>Pol61</t>
  </si>
  <si>
    <t>Instalační kabelCAT6 UTP LSOH</t>
  </si>
  <si>
    <t>1436705598</t>
  </si>
  <si>
    <t>741210102</t>
  </si>
  <si>
    <t>Montáž rozváděčů litinových, hliníkových nebo plastových sestava do 100 kg</t>
  </si>
  <si>
    <t>-2082884940</t>
  </si>
  <si>
    <t>741374061</t>
  </si>
  <si>
    <t>Montáž svítidlo halogenové posuvné - nosný drát a lanko</t>
  </si>
  <si>
    <t>-77193634</t>
  </si>
  <si>
    <t>741374</t>
  </si>
  <si>
    <t>Nosné lanko včetně závězů</t>
  </si>
  <si>
    <t>1727733948</t>
  </si>
  <si>
    <t>945421110</t>
  </si>
  <si>
    <t>Hydraulická zvedací plošina na automobilovém podvozku výška zdvihu do 18 m včetně obsluhy</t>
  </si>
  <si>
    <t>126793780</t>
  </si>
  <si>
    <t>K023</t>
  </si>
  <si>
    <t>Zapojení rozvaděče RVO</t>
  </si>
  <si>
    <t>-538516656</t>
  </si>
  <si>
    <t>M024</t>
  </si>
  <si>
    <t>Rozvaděč RVO (Např ER122+RVO+ZS+DIN/NKP7P/A008VvS)</t>
  </si>
  <si>
    <t>1490178878</t>
  </si>
  <si>
    <t>K024</t>
  </si>
  <si>
    <t>Úprava napájecího bodu</t>
  </si>
  <si>
    <t>1649319166</t>
  </si>
  <si>
    <t>ŘS</t>
  </si>
  <si>
    <t>Řídící systém</t>
  </si>
  <si>
    <t>M001</t>
  </si>
  <si>
    <t>Řídící jednotka - Gateway</t>
  </si>
  <si>
    <t>874368994</t>
  </si>
  <si>
    <t>K002</t>
  </si>
  <si>
    <t>Provoz CMS - SW licence per Node - za 1 rok</t>
  </si>
  <si>
    <t>-168750659</t>
  </si>
  <si>
    <t>K003</t>
  </si>
  <si>
    <t>Implementace</t>
  </si>
  <si>
    <t>1172596720</t>
  </si>
  <si>
    <t>K004</t>
  </si>
  <si>
    <t>Režijní náklady (doprava atd.)</t>
  </si>
  <si>
    <t>kč</t>
  </si>
  <si>
    <t>-1567056779</t>
  </si>
  <si>
    <t>K005</t>
  </si>
  <si>
    <t>Zaškolení obsluhy/správce CMS</t>
  </si>
  <si>
    <t>-1416288766</t>
  </si>
  <si>
    <t>K006</t>
  </si>
  <si>
    <t>Vzdálená podpora - obsahuje 30 hodin/rok</t>
  </si>
  <si>
    <t>83531315</t>
  </si>
  <si>
    <t>12*5</t>
  </si>
  <si>
    <t>W</t>
  </si>
  <si>
    <t>Wifi</t>
  </si>
  <si>
    <t>9U1-T310-WW51</t>
  </si>
  <si>
    <t xml:space="preserve">Outdoor přístupový bod, (např.Unleashed AP T310s - 802.11 a/b/g/n/ac 2x2:2 wave2 dual-radio  sektorová anténa, PoE) 12VDC, USB</t>
  </si>
  <si>
    <t>-610029449</t>
  </si>
  <si>
    <t>806-RUNL-1U00</t>
  </si>
  <si>
    <t>Podpora pro koncové zákazníky pro 1 instalaci Unleashed přistupových bodů 1 rok</t>
  </si>
  <si>
    <t>1453679304</t>
  </si>
  <si>
    <t>902-0162-EU00</t>
  </si>
  <si>
    <t>PoE zdroj 10/100/1000 dle 802.3af pro ZoneFlex 7731, R700, R600, 7025, 7055, T300, T301</t>
  </si>
  <si>
    <t>69138051</t>
  </si>
  <si>
    <t>M002</t>
  </si>
  <si>
    <t>drobný montážní materiál</t>
  </si>
  <si>
    <t>bal</t>
  </si>
  <si>
    <t>1268560977</t>
  </si>
  <si>
    <t>K007</t>
  </si>
  <si>
    <t>montáž WiFi AP</t>
  </si>
  <si>
    <t>1338428979</t>
  </si>
  <si>
    <t>K008</t>
  </si>
  <si>
    <t>nastavení a konfigurace WiFi AP</t>
  </si>
  <si>
    <t>1689260958</t>
  </si>
  <si>
    <t>K009</t>
  </si>
  <si>
    <t>dopravní náklady</t>
  </si>
  <si>
    <t>km</t>
  </si>
  <si>
    <t>-1896667782</t>
  </si>
  <si>
    <t>120</t>
  </si>
  <si>
    <t>46-M</t>
  </si>
  <si>
    <t>Zemní práce při extr.mont.pracích</t>
  </si>
  <si>
    <t>460010023</t>
  </si>
  <si>
    <t>Vytyčení trasy vedení kabelového podzemního v terénu volném</t>
  </si>
  <si>
    <t>456271492</t>
  </si>
  <si>
    <t>460080013</t>
  </si>
  <si>
    <t>Základové konstrukce při elektromontážích z monolitického betonu tř. C 12/15</t>
  </si>
  <si>
    <t>-51102585</t>
  </si>
  <si>
    <t>460131114</t>
  </si>
  <si>
    <t>Hloubení nezapažených jam při elektromontážích ručně v hornině tř II skupiny 4</t>
  </si>
  <si>
    <t>-277922824</t>
  </si>
  <si>
    <t>460161173</t>
  </si>
  <si>
    <t>Hloubení kabelových rýh ručně š 35 cm hl 80 cm v hornině tř II skupiny 4</t>
  </si>
  <si>
    <t>-434254674</t>
  </si>
  <si>
    <t>460161273</t>
  </si>
  <si>
    <t>Hloubení kabelových rýh ručně š 50 cm hl 80 cm v hornině tř II skupiny 4</t>
  </si>
  <si>
    <t>853793393</t>
  </si>
  <si>
    <t>460391123</t>
  </si>
  <si>
    <t>Zásyp jam při elektromontážích ručně se zhutněním z hornin třídy I skupiny 3</t>
  </si>
  <si>
    <t>1882218211</t>
  </si>
  <si>
    <t>460431183</t>
  </si>
  <si>
    <t>Zásyp kabelových rýh ručně se zhutněním š 35 cm hl 80 cm z horniny tř II skupiny 4</t>
  </si>
  <si>
    <t>-1432273539</t>
  </si>
  <si>
    <t>460431283</t>
  </si>
  <si>
    <t>Zásyp kabelových rýh ručně se zhutněním š 50 cm hl 80 cm z horniny tř II skupiny 4</t>
  </si>
  <si>
    <t>1310020248</t>
  </si>
  <si>
    <t>460520172</t>
  </si>
  <si>
    <t>Montáž trubek ochranných plastových uložených volně do rýhy ohebných přes 32 do 50 mm</t>
  </si>
  <si>
    <t>-1069662706</t>
  </si>
  <si>
    <t>34571350</t>
  </si>
  <si>
    <t>trubka elektroinstalační ohebná dvouplášťová korugovaná (chránička) D 32/40mm, HDPE+LDPE</t>
  </si>
  <si>
    <t>-1114711349</t>
  </si>
  <si>
    <t>460661111</t>
  </si>
  <si>
    <t>Kabelové lože z písku pro kabely nn bez zakrytí š lože do 35 cm</t>
  </si>
  <si>
    <t>501929382</t>
  </si>
  <si>
    <t>460661112</t>
  </si>
  <si>
    <t>Kabelové lože z písku pro kabely nn bez zakrytí š lože přes 35 do 50 cm</t>
  </si>
  <si>
    <t>837073127</t>
  </si>
  <si>
    <t>859505768941</t>
  </si>
  <si>
    <t>Trubka 06032 HDPE</t>
  </si>
  <si>
    <t>514973795</t>
  </si>
  <si>
    <t>460671113</t>
  </si>
  <si>
    <t>Výstražná fólie pro krytí kabelů šířky 34 cm</t>
  </si>
  <si>
    <t>794084718</t>
  </si>
  <si>
    <t>KD00000050</t>
  </si>
  <si>
    <t>Plát KD 300</t>
  </si>
  <si>
    <t>2081287149</t>
  </si>
  <si>
    <t>460791112</t>
  </si>
  <si>
    <t>Montáž trubek ochranných plastových uložených volně do rýhy tuhých D přes 32 do 50 mm</t>
  </si>
  <si>
    <t>1941440564</t>
  </si>
  <si>
    <t>859505768940</t>
  </si>
  <si>
    <t>Trubka 06040 HDPE</t>
  </si>
  <si>
    <t>-1412293208</t>
  </si>
  <si>
    <t>460791213</t>
  </si>
  <si>
    <t>Montáž trubek ochranných plastových uložených volně do rýhy ohebných přes 50 do 90 mm</t>
  </si>
  <si>
    <t>123462417</t>
  </si>
  <si>
    <t>34571353</t>
  </si>
  <si>
    <t>trubka elektroinstalační ohebná dvouplášťová korugovaná (chránička) D 61/75mm, HDPE+LDPE</t>
  </si>
  <si>
    <t>-461336135</t>
  </si>
  <si>
    <t>468051121</t>
  </si>
  <si>
    <t>Bourání základu betonového při elektromontážích</t>
  </si>
  <si>
    <t>-1530173530</t>
  </si>
  <si>
    <t>871361101</t>
  </si>
  <si>
    <t>Montáž potrubí z PVC SDR 11 těsněných gumovým kroužkem otevřený výkop D 280 x 10,8 mm</t>
  </si>
  <si>
    <t>-1017432727</t>
  </si>
  <si>
    <t>28611140</t>
  </si>
  <si>
    <t>trubka kanalizační PVC DN 250x1000mm SN4</t>
  </si>
  <si>
    <t>1449693686</t>
  </si>
  <si>
    <t>Vedlejší rozpočtové náklady</t>
  </si>
  <si>
    <t>00R00</t>
  </si>
  <si>
    <t>Likvidace odpadu, odvoz suti a vybouraných hmot na skládku,</t>
  </si>
  <si>
    <t>627415587</t>
  </si>
  <si>
    <t>94</t>
  </si>
  <si>
    <t>012002000</t>
  </si>
  <si>
    <t>Geodetické práce</t>
  </si>
  <si>
    <t>351402748</t>
  </si>
  <si>
    <t>95</t>
  </si>
  <si>
    <t>141R00</t>
  </si>
  <si>
    <t>Přirážka za podružný materiál</t>
  </si>
  <si>
    <t>1352659776</t>
  </si>
  <si>
    <t>013254000</t>
  </si>
  <si>
    <t>Dokumentace skutečného provedení stavby</t>
  </si>
  <si>
    <t>1925981109</t>
  </si>
  <si>
    <t>97</t>
  </si>
  <si>
    <t>034002000</t>
  </si>
  <si>
    <t>Zabezpečení staveniště</t>
  </si>
  <si>
    <t>492813600</t>
  </si>
  <si>
    <t>98</t>
  </si>
  <si>
    <t>065002000</t>
  </si>
  <si>
    <t>Mimostaveništní doprava materiálů</t>
  </si>
  <si>
    <t>-1928698452</t>
  </si>
  <si>
    <t>99</t>
  </si>
  <si>
    <t>071103000</t>
  </si>
  <si>
    <t>Provoz investora</t>
  </si>
  <si>
    <t>584549754</t>
  </si>
  <si>
    <t>100</t>
  </si>
  <si>
    <t>201R00</t>
  </si>
  <si>
    <t>Podíl přidružených výkonů</t>
  </si>
  <si>
    <t>2098406629</t>
  </si>
  <si>
    <t>101</t>
  </si>
  <si>
    <t>202R00</t>
  </si>
  <si>
    <t>Zednické výpomoci</t>
  </si>
  <si>
    <t>-2112344002</t>
  </si>
  <si>
    <t>SO.M.01 - Mobiliář</t>
  </si>
  <si>
    <t xml:space="preserve">    766 - Konstrukce truhlářské</t>
  </si>
  <si>
    <t>D4.1</t>
  </si>
  <si>
    <t>Grafický návrh jednotného informačního systému informačních cedulí v parku</t>
  </si>
  <si>
    <t>-835686713</t>
  </si>
  <si>
    <t>1"   provozní řád,piktogramy,historie,sportoviště,dětské hřiště a pod.</t>
  </si>
  <si>
    <t xml:space="preserve">Vypracování profesionálního grafického návrhu jednotného informačního systému parku - popisy, infotabule, informace o historii apod. Jednotný návrh </t>
  </si>
  <si>
    <t>D4.2</t>
  </si>
  <si>
    <t>Osazení lavičky dle PD</t>
  </si>
  <si>
    <t>321562224</t>
  </si>
  <si>
    <t>"Založení,výkopy,betonové patky B C12/15,montáže,doprava,podsypy</t>
  </si>
  <si>
    <t>D4.23</t>
  </si>
  <si>
    <t>Ptačí budka Typ A – pro modřinku (malý sýkorník)</t>
  </si>
  <si>
    <t>1592092025</t>
  </si>
  <si>
    <t>"Rozměry dna: min. 12 x 12, Hloubka: 20 - 25</t>
  </si>
  <si>
    <t>D4.24</t>
  </si>
  <si>
    <t>Ptačí budka Typ B – pro koňadru (velký sýkorník)</t>
  </si>
  <si>
    <t>710281286</t>
  </si>
  <si>
    <t>"Rozměry dna: min. 14 x 14, Hloubka: 20 - 25</t>
  </si>
  <si>
    <t>D4.25</t>
  </si>
  <si>
    <t>Ptačí budka Typ D – pro špačka (špačkovník)</t>
  </si>
  <si>
    <t>-1650012494</t>
  </si>
  <si>
    <t>"Rozměry dna: min. 15 x 15, Hloubka: 25-30</t>
  </si>
  <si>
    <t>D4.3</t>
  </si>
  <si>
    <t>Osazení budek-výškové práce</t>
  </si>
  <si>
    <t>1579362743</t>
  </si>
  <si>
    <t>D4.4</t>
  </si>
  <si>
    <t>Ptačí budka pro sovy dle PD</t>
  </si>
  <si>
    <t>-210799580</t>
  </si>
  <si>
    <t>"konstrukce směs dřevěných pilin a cementu,vletový otvor 11x12cm,vnitřní průměr budky 20cm</t>
  </si>
  <si>
    <t>D4.5</t>
  </si>
  <si>
    <t>Ptačí budka pro netopýry 1FF malá dle PD</t>
  </si>
  <si>
    <t>-487872242</t>
  </si>
  <si>
    <t>"konstrukce směs dřevěných pilin a cementu,14x27x43cm</t>
  </si>
  <si>
    <t>D4.6</t>
  </si>
  <si>
    <t xml:space="preserve">Ptačí budka pro netopýry velká  1FW dle PD</t>
  </si>
  <si>
    <t>1055845079</t>
  </si>
  <si>
    <t>"konstrukce směs dřevěných pilin a cementu,38x50"</t>
  </si>
  <si>
    <t>D4.7</t>
  </si>
  <si>
    <t>K4 Zásobník papírových sáčků na psí exkrementy</t>
  </si>
  <si>
    <t>1662066991</t>
  </si>
  <si>
    <t>"včetně osazení a montáže</t>
  </si>
  <si>
    <t>D4.8</t>
  </si>
  <si>
    <t>Koš odpadkový K1 kovový válcový s víkem,objem 50l,RAL7022</t>
  </si>
  <si>
    <t>1024998612</t>
  </si>
  <si>
    <t>15"   s osazením</t>
  </si>
  <si>
    <t xml:space="preserve">"koš kruhového tvaru ocelové konstrukce se stříškou.opláštění je tvořeno z ocelovýchkulatin,konstrukce žárově zinkovaná a následně lakováno barvou </t>
  </si>
  <si>
    <t>D4.9</t>
  </si>
  <si>
    <t>Koš odpadkový K2 kovový válcový s víkem objem 50l ral 3020</t>
  </si>
  <si>
    <t>1604677493</t>
  </si>
  <si>
    <t>3"   s montáží</t>
  </si>
  <si>
    <t>D4.10</t>
  </si>
  <si>
    <t>Koš odpadkový K3 kovový válcový s víkem objem50l ral1023</t>
  </si>
  <si>
    <t>1656138075</t>
  </si>
  <si>
    <t>4"   s montáží</t>
  </si>
  <si>
    <t>D4.11</t>
  </si>
  <si>
    <t>Lavička L8 kruhová průměr kruhu 3m ocelová konstrukce,tropické dřevo</t>
  </si>
  <si>
    <t>-462975997</t>
  </si>
  <si>
    <t>"založení,beton patek,podsypy,montáže,RAL 7022</t>
  </si>
  <si>
    <t>D4.12</t>
  </si>
  <si>
    <t>Lavička L7 masivní dubová lavička 2m bez opěradla</t>
  </si>
  <si>
    <t>9111520</t>
  </si>
  <si>
    <t>D4.13</t>
  </si>
  <si>
    <t>Lavička L1 masivní dubová lavička 2m s opěradlem</t>
  </si>
  <si>
    <t>-770314179</t>
  </si>
  <si>
    <t>D4.14</t>
  </si>
  <si>
    <t>Lavička L2 masivní dubová lavička 2m s opěradlem</t>
  </si>
  <si>
    <t>1765883755</t>
  </si>
  <si>
    <t>D4.15</t>
  </si>
  <si>
    <t>Lavička L3 masivní dubová lavička 2 m s opěradlem</t>
  </si>
  <si>
    <t>-938607855</t>
  </si>
  <si>
    <t>D4.16</t>
  </si>
  <si>
    <t>Lavička L4 masivní dubová lavička s opěradlem 3m</t>
  </si>
  <si>
    <t>1565451612</t>
  </si>
  <si>
    <t>D4.17</t>
  </si>
  <si>
    <t>Lavička L5 masivní dubová lavička s opěradlem 3m</t>
  </si>
  <si>
    <t>-406455861</t>
  </si>
  <si>
    <t>D4.18</t>
  </si>
  <si>
    <t>Lavička L6 masivní dubová lavička 3m s opěradlem</t>
  </si>
  <si>
    <t>95035437</t>
  </si>
  <si>
    <t>D4.19</t>
  </si>
  <si>
    <t>P1 Informační panel velký-RAL7022(šedá)</t>
  </si>
  <si>
    <t>359567922</t>
  </si>
  <si>
    <t>"kovová konstrukce RAL 7022 a sendvičový panel s tiskem,rozměr tisku1200x1000mm,dodávka a osazení dle PD</t>
  </si>
  <si>
    <t>D4.20</t>
  </si>
  <si>
    <t>P2 Informační panel velký-RAL3020(červená)</t>
  </si>
  <si>
    <t>-414056568</t>
  </si>
  <si>
    <t xml:space="preserve">"kovová konstrukce  RAL 3020 a sendvičový panel s tiskem,rozměr tisku 1200x1000mm,osazení a dodávky dle PD</t>
  </si>
  <si>
    <t>D4.21</t>
  </si>
  <si>
    <t>Stůl parkový masivní dubový</t>
  </si>
  <si>
    <t>-1460885972</t>
  </si>
  <si>
    <t>"zemní práce,betonáže patek,osazení,doprava a montáž s dodávkou</t>
  </si>
  <si>
    <t>D4.22</t>
  </si>
  <si>
    <t>Stojan na kola</t>
  </si>
  <si>
    <t>-1919854976</t>
  </si>
  <si>
    <t>-466709161</t>
  </si>
  <si>
    <t>-1174290249</t>
  </si>
  <si>
    <t>SO.M.02 - Dětské hřiště</t>
  </si>
  <si>
    <t>M43 - Montáže herních prvků</t>
  </si>
  <si>
    <t xml:space="preserve">    767 - Konstrukce zámečnické</t>
  </si>
  <si>
    <t>M43</t>
  </si>
  <si>
    <t>Montáže herních prvků</t>
  </si>
  <si>
    <t>M43.1</t>
  </si>
  <si>
    <t>H1 -hora.Výroba, dodávka a montáž kompletního atypického herního prvku - specifikace dle PD.</t>
  </si>
  <si>
    <t>kpl</t>
  </si>
  <si>
    <t>-1237816168</t>
  </si>
  <si>
    <t>1"hřiště-dodávka včetně montáží</t>
  </si>
  <si>
    <t>M43.2</t>
  </si>
  <si>
    <t>H2-úl. Výroba, dodávka a montáž kompletního atypického herního prvku - specifikace dle PD.</t>
  </si>
  <si>
    <t>-1159503704</t>
  </si>
  <si>
    <t>1"   včetně dodávky a montáží</t>
  </si>
  <si>
    <t>M43.3</t>
  </si>
  <si>
    <t>H3-brýle. Výroba, dodávka a montáž kompletního atypického herního prvku - specifikace dle PD.</t>
  </si>
  <si>
    <t>588181436</t>
  </si>
  <si>
    <t>M43.4</t>
  </si>
  <si>
    <t>H4 lastura. Výroba, dodávka a montáž kompletního atypického herního prvku - specifikace dle PD.</t>
  </si>
  <si>
    <t>-721012813</t>
  </si>
  <si>
    <t>1"   včetně dodávky a montáže</t>
  </si>
  <si>
    <t>M43.5</t>
  </si>
  <si>
    <t>H5 ruka. Výroba, dodávka a montáž kompletního atypického herního prvku - specifikace dle PD.</t>
  </si>
  <si>
    <t>-1267799339</t>
  </si>
  <si>
    <t>M43.6</t>
  </si>
  <si>
    <t>H6 strom. Výroba, dodávka a montáž kompletního atypického herního prvku - specifikace dle PD.</t>
  </si>
  <si>
    <t>1343809217</t>
  </si>
  <si>
    <t>1"   dodávka včetně montáží</t>
  </si>
  <si>
    <t>M43.7</t>
  </si>
  <si>
    <t>H7 geometrické těleso. Výroba, dodávka a montáž kompletního atypického herního prvku - specifikace dle PD.</t>
  </si>
  <si>
    <t>-82950062</t>
  </si>
  <si>
    <t>M43.8</t>
  </si>
  <si>
    <t xml:space="preserve">Certifikace. Certifikace herního prvku dle příslušných norem. </t>
  </si>
  <si>
    <t>-1291880075</t>
  </si>
  <si>
    <t>-1610238699</t>
  </si>
  <si>
    <t>1868582280</t>
  </si>
  <si>
    <t>SO.M.03 - Sportoviště</t>
  </si>
  <si>
    <t>1 - Zemní práce</t>
  </si>
  <si>
    <t>58 - Kryty pozemních komunikací, letišť a ploch z betonu a ostatních hmot</t>
  </si>
  <si>
    <t>H15 - Objekty pozemní zvláštní</t>
  </si>
  <si>
    <t>M43 - Dodávky a montáže sportovních prvků</t>
  </si>
  <si>
    <t>181111111</t>
  </si>
  <si>
    <t>Plošná úprava terénu do 500 m2 zemina skupiny 1 až 4 nerovnosti přes 50 do 100 mm v rovinně a svahu do 1:5</t>
  </si>
  <si>
    <t>-2124793788</t>
  </si>
  <si>
    <t>494</t>
  </si>
  <si>
    <t>121103111</t>
  </si>
  <si>
    <t>Skrývka zemin schopných zúrodnění v rovině a svahu do 1:5</t>
  </si>
  <si>
    <t>1993738343</t>
  </si>
  <si>
    <t>494*0,2</t>
  </si>
  <si>
    <t>162751115</t>
  </si>
  <si>
    <t>Vodorovné přemístění přes 7 000 do 8000 m výkopku/sypaniny z horniny třídy těžitelnosti I skupiny 1 až 3</t>
  </si>
  <si>
    <t>2045362543</t>
  </si>
  <si>
    <t>98,8</t>
  </si>
  <si>
    <t>1814894764</t>
  </si>
  <si>
    <t>275123901</t>
  </si>
  <si>
    <t>Montáž ŽB základových patek pro skelet hmotnosti do 2,5 t</t>
  </si>
  <si>
    <t>379850108</t>
  </si>
  <si>
    <t>59319000</t>
  </si>
  <si>
    <t>hlavice ŽB včetně výztuže do 200kg/m3 objem prefabrikátu do 1m3</t>
  </si>
  <si>
    <t>-389289973</t>
  </si>
  <si>
    <t>0,5*0,5*1*2</t>
  </si>
  <si>
    <t>564801111</t>
  </si>
  <si>
    <t>Podklad ze štěrkodrtě ŠD plochy přes 100 m2 tl 30 mm</t>
  </si>
  <si>
    <t>614140742</t>
  </si>
  <si>
    <t>494+9</t>
  </si>
  <si>
    <t>564851112</t>
  </si>
  <si>
    <t>Podklad ze štěrkodrtě ŠD plochy přes 100 m2 tl 160 mm</t>
  </si>
  <si>
    <t>465943092</t>
  </si>
  <si>
    <t>Kryty pozemních komunikací, letišť a ploch z betonu a ostatních hmot</t>
  </si>
  <si>
    <t>589181.R1</t>
  </si>
  <si>
    <t>bezpečný polyuretanový povrch EPDM 35 mm</t>
  </si>
  <si>
    <t>96768072</t>
  </si>
  <si>
    <t>578+9" (25mm SBR+10mmEPDM)-HIC 1,6m v dané barevnosti</t>
  </si>
  <si>
    <t>589181.R2</t>
  </si>
  <si>
    <t>bezpečný polyuretanový povrch EPDM 70 mm</t>
  </si>
  <si>
    <t>-577615141</t>
  </si>
  <si>
    <t>9"(60mmSBR+10mmEPDM)HIC 2,1m v dané barvě</t>
  </si>
  <si>
    <t>589181.R3</t>
  </si>
  <si>
    <t>bezpečný polyuretanový povrchEPDM 90mm</t>
  </si>
  <si>
    <t>-1930820227</t>
  </si>
  <si>
    <t>98"80mmSBR+10mm EPDM)HIC 2,77m v dané barvě</t>
  </si>
  <si>
    <t>589651.R4</t>
  </si>
  <si>
    <t>rozměření grafických motivů na ploše</t>
  </si>
  <si>
    <t>-838150670</t>
  </si>
  <si>
    <t>589651.R5</t>
  </si>
  <si>
    <t>práce na grafice a instalace grafických motivů a prvků</t>
  </si>
  <si>
    <t>1659079364</t>
  </si>
  <si>
    <t>1"do plochy dle grafického návrhu(zahrnuje i speciální polyuretanovou hmotu</t>
  </si>
  <si>
    <t>   pro lepení grafických motivů)</t>
  </si>
  <si>
    <t>589651.R6</t>
  </si>
  <si>
    <t>grafika z celoprobarveného EPDM -skok z místa</t>
  </si>
  <si>
    <t>1698214569</t>
  </si>
  <si>
    <t>1"nejedná se o nástřik</t>
  </si>
  <si>
    <t>589651.R7</t>
  </si>
  <si>
    <t>grafika z celoprobarveného EPDM-skákací panák soutěžní</t>
  </si>
  <si>
    <t>2111572310</t>
  </si>
  <si>
    <t>589651.R8</t>
  </si>
  <si>
    <t>grafika z celoprobarveného EPDM-skok žebřík</t>
  </si>
  <si>
    <t>-916858862</t>
  </si>
  <si>
    <t>1"   nejedná se o nástřik</t>
  </si>
  <si>
    <t>589651.R9</t>
  </si>
  <si>
    <t>grafika z celoprobarveného EPDM-symbol stopa vkruhu</t>
  </si>
  <si>
    <t>1147171468</t>
  </si>
  <si>
    <t>11"nejedná se o nástřik</t>
  </si>
  <si>
    <t>589651.R10</t>
  </si>
  <si>
    <t>grafika z celoprobarveného EPDM-start-cíl,80x55cm</t>
  </si>
  <si>
    <t>-1603162977</t>
  </si>
  <si>
    <t>2"nejedná se o nástřik</t>
  </si>
  <si>
    <t>589651.R11</t>
  </si>
  <si>
    <t>Lajnování -barevný nástřik sportovních lajn vč.dopravy lajnaře</t>
  </si>
  <si>
    <t>1877015142</t>
  </si>
  <si>
    <t>130</t>
  </si>
  <si>
    <t>58965.R12</t>
  </si>
  <si>
    <t>grafika z celoprobarvenáho EPDM-lajna s číslem</t>
  </si>
  <si>
    <t>1744795934</t>
  </si>
  <si>
    <t>14"nejedná se o nástřik</t>
  </si>
  <si>
    <t>589181.R13</t>
  </si>
  <si>
    <t>Doprava a režie-umělý povrch</t>
  </si>
  <si>
    <t>559812398</t>
  </si>
  <si>
    <t>637311131</t>
  </si>
  <si>
    <t>Okapový chodník z betonových záhonových obrubníků lože beton</t>
  </si>
  <si>
    <t>1040568824</t>
  </si>
  <si>
    <t>210"včetně obrubníků 50/5/25 do bet.lože</t>
  </si>
  <si>
    <t>H15</t>
  </si>
  <si>
    <t>Objekty pozemní zvláštní</t>
  </si>
  <si>
    <t>592891.R15</t>
  </si>
  <si>
    <t>Branka 3x2m Fe,Zn s basketbalovou deskou včetně kotvení do připraveného základu</t>
  </si>
  <si>
    <t>-2072742992</t>
  </si>
  <si>
    <t>592891.R16</t>
  </si>
  <si>
    <t>Výroba sloupku(pozink+lak RAL 3020)</t>
  </si>
  <si>
    <t>157650174</t>
  </si>
  <si>
    <t>17"délka 4800mm(80x80x3)vč.úchytů pro vodící tyče pro sítě oplocení</t>
  </si>
  <si>
    <t>   (viz výkres)+plastové víčko</t>
  </si>
  <si>
    <t>592891.R17</t>
  </si>
  <si>
    <t>Osazení sloupů do betonu vč.hloubení jam a betonu(sloupky4,8m)</t>
  </si>
  <si>
    <t>184432729</t>
  </si>
  <si>
    <t>592891.R18</t>
  </si>
  <si>
    <t>Výroba vodící tyče(pozink+RAL3020)40x40x2 délka 3000mm</t>
  </si>
  <si>
    <t>-552535300</t>
  </si>
  <si>
    <t>30"pro uchycení sítí na připravené úchytysloupů(zahrnuje 15% prořez)</t>
  </si>
  <si>
    <t>592891.R19</t>
  </si>
  <si>
    <t>Montáž vodící tyče na sloupky včetně spojovacího materiálu</t>
  </si>
  <si>
    <t>-887693555</t>
  </si>
  <si>
    <t>592891.R20</t>
  </si>
  <si>
    <t>Dodávka a montáž sítě PP síla 4mm oka 45x45mm</t>
  </si>
  <si>
    <t>-1756745223</t>
  </si>
  <si>
    <t>184"vázací šňůra PP křížová5mm(barva bílá)</t>
  </si>
  <si>
    <t>998151.R21</t>
  </si>
  <si>
    <t>Přesun hmot, oplocení -doprava a režie</t>
  </si>
  <si>
    <t>1799012651</t>
  </si>
  <si>
    <t>949211111</t>
  </si>
  <si>
    <t>Montáž lešeňové podlahy s příčníky nebo podélníky pro trubková lešení v do 10 m</t>
  </si>
  <si>
    <t>82322416</t>
  </si>
  <si>
    <t>949211211</t>
  </si>
  <si>
    <t>Příplatek k lešeňové podlaze s příčníky nebo podélníky pro trubková lešení v do 10 m za každý den použití</t>
  </si>
  <si>
    <t>-1586144895</t>
  </si>
  <si>
    <t>18*30</t>
  </si>
  <si>
    <t>949211811</t>
  </si>
  <si>
    <t>Demontáž lešeňové podlahy s příčníky nebo podélníky pro trubková lešení v do 10 m</t>
  </si>
  <si>
    <t>-1243438455</t>
  </si>
  <si>
    <t>943111111</t>
  </si>
  <si>
    <t>Montáž lešení prostorového trubkového lehkého bez podlah zatížení do 200 kg/m2 v do 10 m</t>
  </si>
  <si>
    <t>750734333</t>
  </si>
  <si>
    <t>3*3*3</t>
  </si>
  <si>
    <t>Dodávky a montáže sportovních prvků</t>
  </si>
  <si>
    <t>430861.R22</t>
  </si>
  <si>
    <t>W1 -kruhy. Výroba, dodávka a montáž kompletního atypického workoutového prvku - specifikace dle PD.</t>
  </si>
  <si>
    <t>-510105306</t>
  </si>
  <si>
    <t>430861.R23</t>
  </si>
  <si>
    <t>W2 koza. Výroba, dodávka a montáž kompletního atypického workoutového prvku - specifikace dle PD.</t>
  </si>
  <si>
    <t>-560116842</t>
  </si>
  <si>
    <t>430861.R24</t>
  </si>
  <si>
    <t>W3 bradla. Výroba, dodávka a montáž kompletního atypického workoutového prvku - specifikace dle PD.</t>
  </si>
  <si>
    <t>1301877193</t>
  </si>
  <si>
    <t>430861.R25</t>
  </si>
  <si>
    <t>W4 žebřiny. Výroba, dodávka a montáž kompletního atypického workoutového prvku - specifikace dle PD.</t>
  </si>
  <si>
    <t>2115070040</t>
  </si>
  <si>
    <t>430861.R26</t>
  </si>
  <si>
    <t xml:space="preserve">W5  kůň. Výroba, dodávka a montáž kompletního atypického workoutového prvku - specifikace dle PD.</t>
  </si>
  <si>
    <t>1276218487</t>
  </si>
  <si>
    <t>430861.R27</t>
  </si>
  <si>
    <t>W6 kladina. Výroba, dodávka a montáž kompletního atypického workoutového prvku - specifikace dle PD.</t>
  </si>
  <si>
    <t>-1812787541</t>
  </si>
  <si>
    <t>430861.R28</t>
  </si>
  <si>
    <t>W7 hrazda. Výroba, dodávka a montáž kompletního atypického workoutového prvku - specifikace dle PD.</t>
  </si>
  <si>
    <t>-1586671820</t>
  </si>
  <si>
    <t>430861.R29</t>
  </si>
  <si>
    <t xml:space="preserve">Parkourový prvek – hrazda 01 </t>
  </si>
  <si>
    <t>-359367302</t>
  </si>
  <si>
    <t>430861.R30</t>
  </si>
  <si>
    <t xml:space="preserve">Parkourový prvek – hrazda 02 </t>
  </si>
  <si>
    <t>-208159249</t>
  </si>
  <si>
    <t>430861.R31</t>
  </si>
  <si>
    <t>Parkourový prvek – hrazda 03</t>
  </si>
  <si>
    <t>-1985624444</t>
  </si>
  <si>
    <t>430861.R32</t>
  </si>
  <si>
    <t>Parkourový prvek – betonové zídky</t>
  </si>
  <si>
    <t>-1909061</t>
  </si>
  <si>
    <t>430861.R33</t>
  </si>
  <si>
    <t xml:space="preserve"> Certifikace. Certifikace prvku dle příslušných norem. </t>
  </si>
  <si>
    <t>612420886</t>
  </si>
  <si>
    <t>SO.M.04 - Psí louka</t>
  </si>
  <si>
    <t>18 - Zemní práce - povrchové úpravy terénu</t>
  </si>
  <si>
    <t>D9 - Ochrana stromů</t>
  </si>
  <si>
    <t xml:space="preserve">    5 - Komunikace pozemní</t>
  </si>
  <si>
    <t>762 - Konstrukce tesařské</t>
  </si>
  <si>
    <t>1360917180</t>
  </si>
  <si>
    <t>6,6</t>
  </si>
  <si>
    <t>Zemní práce - povrchové úpravy terénu</t>
  </si>
  <si>
    <t>181951114</t>
  </si>
  <si>
    <t>Úprava pláně v hornině třídy těžitelnosti II skupiny 4 a 5 se zhutněním strojně</t>
  </si>
  <si>
    <t>1686119251</t>
  </si>
  <si>
    <t>564841113</t>
  </si>
  <si>
    <t>Podklad ze štěrkodrtě ŠD plochy přes 100 m2 tl 140 mm</t>
  </si>
  <si>
    <t>-1646542767</t>
  </si>
  <si>
    <t>4,6"frakce 16/36</t>
  </si>
  <si>
    <t>D9</t>
  </si>
  <si>
    <t>Ochrana stromů</t>
  </si>
  <si>
    <t>900100.R14</t>
  </si>
  <si>
    <t>ochrana kmene stávajících stromů proti značkování od psů</t>
  </si>
  <si>
    <t>569955937</t>
  </si>
  <si>
    <t>11" včetně materiálů,dle PD celkem 11kusů</t>
  </si>
  <si>
    <t>131151341</t>
  </si>
  <si>
    <t>Vrtání jamek pro plotové sloupky D do 100 mm strojně</t>
  </si>
  <si>
    <t>885401039</t>
  </si>
  <si>
    <t>pro sloupky oplocení</t>
  </si>
  <si>
    <t>0,6*(51+95)</t>
  </si>
  <si>
    <t>338171113</t>
  </si>
  <si>
    <t>Osazování sloupků a vzpěr plotových ocelových v do 2 m se zabetonováním</t>
  </si>
  <si>
    <t>448017843</t>
  </si>
  <si>
    <t>55342251.R01</t>
  </si>
  <si>
    <t>sloupek plotový ocelový 60x40 mm, délka 1700 mm, RAL 7022</t>
  </si>
  <si>
    <t>558334808</t>
  </si>
  <si>
    <t>338171123</t>
  </si>
  <si>
    <t>Osazování sloupků a vzpěr plotových ocelových v přes 2 do 2,6 m se zabetonováním</t>
  </si>
  <si>
    <t>-358276522</t>
  </si>
  <si>
    <t>55342255.R01</t>
  </si>
  <si>
    <t>sloupek plotový ocelový 60x40 mm, délka 2600 mm, RAL 7022</t>
  </si>
  <si>
    <t>-1005249830</t>
  </si>
  <si>
    <t>348101210</t>
  </si>
  <si>
    <t>Osazení vrat nebo vrátek k oplocení na ocelové sloupky pl do 2 m2</t>
  </si>
  <si>
    <t>1254018647</t>
  </si>
  <si>
    <t>55342320</t>
  </si>
  <si>
    <t>branka vchodová kovová 900x940mm</t>
  </si>
  <si>
    <t>2089053148</t>
  </si>
  <si>
    <t>348101220</t>
  </si>
  <si>
    <t>Osazení vrat nebo vrátek k oplocení na ocelové sloupky pl přes 2 do 4 m2</t>
  </si>
  <si>
    <t>-951737838</t>
  </si>
  <si>
    <t>55342337</t>
  </si>
  <si>
    <t>brána plotová dvoukřídlá Pz 3000x940mm</t>
  </si>
  <si>
    <t>-1765315156</t>
  </si>
  <si>
    <t>55342410</t>
  </si>
  <si>
    <t>plotový panel svařovaný v 0,5-1,0m š do 2,5m průměru drátu 5mm oka 55x200mm s horizontálním prolisem povrchová úprava PZ komaxit</t>
  </si>
  <si>
    <t>-896660590</t>
  </si>
  <si>
    <t>(170/2)*1,1</t>
  </si>
  <si>
    <t>55342412</t>
  </si>
  <si>
    <t>plotový panel svařovaný v 1,5-2,0m š do 2,5m průměru drátu 5mm oka 55x200mm s horizontálním prolisem povrchová úprava PZ komaxit</t>
  </si>
  <si>
    <t>2032422612</t>
  </si>
  <si>
    <t>(91/2)*1,1</t>
  </si>
  <si>
    <t>348121211</t>
  </si>
  <si>
    <t>Osazení podhrabových desek dl do 2 m na ocelové plotové sloupky</t>
  </si>
  <si>
    <t>-2083345930</t>
  </si>
  <si>
    <t>(91+170)-(0,9*3+2*3)</t>
  </si>
  <si>
    <t>59233119</t>
  </si>
  <si>
    <t>deska plotová betonová 2000x50x290mm</t>
  </si>
  <si>
    <t>-891351280</t>
  </si>
  <si>
    <t>348171120</t>
  </si>
  <si>
    <t>Montáž rámového oplocení v přes 1 do 1,5 m</t>
  </si>
  <si>
    <t>-901954927</t>
  </si>
  <si>
    <t>170</t>
  </si>
  <si>
    <t>348171130</t>
  </si>
  <si>
    <t>Montáž rámového oplocení v přes 1,5 do 2 m</t>
  </si>
  <si>
    <t>624633043</t>
  </si>
  <si>
    <t>Komunikace pozemní</t>
  </si>
  <si>
    <t>593531111</t>
  </si>
  <si>
    <t>Kladení dlažby z plastových vegetačních tvárnic pro pěší se zámkem tl do 30 mm pl do 50 m2</t>
  </si>
  <si>
    <t>1097501027</t>
  </si>
  <si>
    <t>56245143</t>
  </si>
  <si>
    <t>dlažba zatravňovací recyklovaný PE nosnost 240t/m2 500x500x30mm</t>
  </si>
  <si>
    <t>-852684465</t>
  </si>
  <si>
    <t>33*1,01 "Přepočtené koeficientem množství</t>
  </si>
  <si>
    <t>998232110</t>
  </si>
  <si>
    <t>Přesun hmot pro oplocení zděné z cihel nebo tvárnic v do 3 m</t>
  </si>
  <si>
    <t>-574535744</t>
  </si>
  <si>
    <t>998232124</t>
  </si>
  <si>
    <t>Příplatek k přesunu hmot pro oplocení zděné za zvětšený přesun do 5000 m</t>
  </si>
  <si>
    <t>-893384640</t>
  </si>
  <si>
    <t>998232125</t>
  </si>
  <si>
    <t>Příplatek k přesunu hmot pro oplocení zděné za zvětšený přesun ZKD 5000 m</t>
  </si>
  <si>
    <t>1657426824</t>
  </si>
  <si>
    <t>749109 R-01</t>
  </si>
  <si>
    <t xml:space="preserve">Lávka 1 kus  dle PD. Pořízení, doprava, zemní práce, základy.</t>
  </si>
  <si>
    <t>-168745998</t>
  </si>
  <si>
    <t>749109 R-02</t>
  </si>
  <si>
    <t xml:space="preserve">Lávka přeskok dle PD.  Pořízení, doprava, zemní práce, základy.</t>
  </si>
  <si>
    <t>-1903601511</t>
  </si>
  <si>
    <t>749109 R-03</t>
  </si>
  <si>
    <t xml:space="preserve">Skokový kruh dle PD.  Pořízení, doprava, zemní práce, základy.</t>
  </si>
  <si>
    <t>-1267448758</t>
  </si>
  <si>
    <t>749109 R-04</t>
  </si>
  <si>
    <t xml:space="preserve">Skoky  dle PD. Pořízení, doprava, zemní práce, základy.</t>
  </si>
  <si>
    <t>-1977453694</t>
  </si>
  <si>
    <t>749109 R-05</t>
  </si>
  <si>
    <t xml:space="preserve">Slalom 7 kusů dle PD.  Pořízení, doprava, zemní práce, základy.</t>
  </si>
  <si>
    <t>2024031428</t>
  </si>
  <si>
    <t>762137 R-20</t>
  </si>
  <si>
    <t xml:space="preserve">Montáž prvků  AGILITY. </t>
  </si>
  <si>
    <t>-1480976980</t>
  </si>
  <si>
    <t>4+7</t>
  </si>
  <si>
    <t>762137 R-21</t>
  </si>
  <si>
    <t xml:space="preserve">Certifikace prvků  AGILITY dle příslušných norem. </t>
  </si>
  <si>
    <t>559559380</t>
  </si>
  <si>
    <t>SO.02 - Sadové úpravy</t>
  </si>
  <si>
    <t>21 - Zakládání - úprava podloží a základové spáry, zlepšování vlastností hornin</t>
  </si>
  <si>
    <t>H23 - Plochy a úpravy území</t>
  </si>
  <si>
    <t>111103201</t>
  </si>
  <si>
    <t>Kosení ve vegetačním období travního porostu řídkého</t>
  </si>
  <si>
    <t>ha</t>
  </si>
  <si>
    <t>-692449946</t>
  </si>
  <si>
    <t>1,4956</t>
  </si>
  <si>
    <t>111103202</t>
  </si>
  <si>
    <t>Kosení ve vegetačním období travního porostu středně hustého</t>
  </si>
  <si>
    <t>-1669744550</t>
  </si>
  <si>
    <t>4488/10000"parkového v rovině 3x</t>
  </si>
  <si>
    <t>112155215</t>
  </si>
  <si>
    <t>Štěpkování solitérních stromků a větví průměru kmene do 300 mm s naložením</t>
  </si>
  <si>
    <t>1802508884</t>
  </si>
  <si>
    <t>111301111</t>
  </si>
  <si>
    <t>Sejmutí drnu tl do 100 mm s přemístěním do 50 m nebo naložením na dopravní prostředek</t>
  </si>
  <si>
    <t>-35483735</t>
  </si>
  <si>
    <t>1800"plocha všech výsadeb mimo kořenový prostor stávajících stromů</t>
  </si>
  <si>
    <t>112201111</t>
  </si>
  <si>
    <t>Odstranění pařezů D do 0,2 m v rovině a svahu do 1:5 s odklizením do 20 m a zasypáním jámy</t>
  </si>
  <si>
    <t>1989380439</t>
  </si>
  <si>
    <t>112201112</t>
  </si>
  <si>
    <t>Odstranění pařezů D přes 0,2 do 0,3 m v rovině a svahu do 1:5 s odklizením do 20 m a zasypáním jámy</t>
  </si>
  <si>
    <t>-865770344</t>
  </si>
  <si>
    <t>112201114</t>
  </si>
  <si>
    <t>Odstranění pařezů D přes 0,4 do 0,5 m v rovině a svahu do 1:5 s odklizením do 20 m a zasypáním jámy</t>
  </si>
  <si>
    <t>2110078802</t>
  </si>
  <si>
    <t>112201115</t>
  </si>
  <si>
    <t>Odstranění pařezů D přes 0,5 do 0,6 m v rovině a svahu do 1:5 s odklizením do 20 m a zasypáním jámy</t>
  </si>
  <si>
    <t>-80110036</t>
  </si>
  <si>
    <t>112201117</t>
  </si>
  <si>
    <t>Odstranění pařezů D přes 0,7 do 0,8 m v rovině a svahu do 1:5 s odklizením do 20 m a zasypáním jámy</t>
  </si>
  <si>
    <t>1128060198</t>
  </si>
  <si>
    <t>112201119</t>
  </si>
  <si>
    <t>Odstranění pařezů D přes 0,9 do 1,0 m v rovině a svahu do 1:5 s odklizením do 20 m a zasypáním jámy</t>
  </si>
  <si>
    <t>1641176489</t>
  </si>
  <si>
    <t>112201139</t>
  </si>
  <si>
    <t>Odstranění pařezů D přes 0,9 do 1,0 m ve svahu přes 1:5 do 1:2 s odklizením do 20 m a zasypáním jámy</t>
  </si>
  <si>
    <t>305529144</t>
  </si>
  <si>
    <t>112201141</t>
  </si>
  <si>
    <t>Odstranění pařezů D přes 1,1 do 1,2 m ve svahu přes 1:5 do 1:2 s odklizením do 20 m a zasypáním jámy</t>
  </si>
  <si>
    <t>-834215786</t>
  </si>
  <si>
    <t>112211224</t>
  </si>
  <si>
    <t>Odstranění pařezů ručně D přes 1,4 do 1,8 m v rovině a ve svahu do 1:5 s odklizením a zasypáním</t>
  </si>
  <si>
    <t>-1857896725</t>
  </si>
  <si>
    <t>112201159</t>
  </si>
  <si>
    <t>Odstranění pařezů D přes 0,9 do 2,3 m ve svahu přes 1:2 do 1:1 s odklizením do 20 m a zasypáním jámy</t>
  </si>
  <si>
    <t>675525363</t>
  </si>
  <si>
    <t>121103113</t>
  </si>
  <si>
    <t>Skrývka zemin schopných zúrodnění ve svahu přes 1:2</t>
  </si>
  <si>
    <t>-199516230</t>
  </si>
  <si>
    <t>211*0,1</t>
  </si>
  <si>
    <t>162201401</t>
  </si>
  <si>
    <t>Vodorovné přemístění větví stromů listnatých do 1 km D kmene přes 100 do 300 mm</t>
  </si>
  <si>
    <t>2050071918</t>
  </si>
  <si>
    <t>162201402</t>
  </si>
  <si>
    <t>Vodorovné přemístění větví stromů listnatých do 1 km D kmene přes 300 do 500 mm</t>
  </si>
  <si>
    <t>-698791501</t>
  </si>
  <si>
    <t>162201403</t>
  </si>
  <si>
    <t>Vodorovné přemístění větví stromů listnatých do 1 km D kmene přes 500 do 700 mm</t>
  </si>
  <si>
    <t>-393428332</t>
  </si>
  <si>
    <t>2+1+1</t>
  </si>
  <si>
    <t>162201500</t>
  </si>
  <si>
    <t>Vodorovné přemístění větví stromů listnatých do 1 km D kmene přes 900 do 1100 mm</t>
  </si>
  <si>
    <t>-2105919954</t>
  </si>
  <si>
    <t>00572440</t>
  </si>
  <si>
    <t>osivo směs travní hřištní</t>
  </si>
  <si>
    <t>646537622</t>
  </si>
  <si>
    <t>400</t>
  </si>
  <si>
    <t>10321100</t>
  </si>
  <si>
    <t>zahradní substrát pro výsadbu VL</t>
  </si>
  <si>
    <t>1565077264</t>
  </si>
  <si>
    <t>5+2+21,1</t>
  </si>
  <si>
    <t>181411131</t>
  </si>
  <si>
    <t>Založení parkového trávníku výsevem pl do 1000 m2 v rovině a ve svahu do 1:5</t>
  </si>
  <si>
    <t>1161429862</t>
  </si>
  <si>
    <t>14956</t>
  </si>
  <si>
    <t>119005112</t>
  </si>
  <si>
    <t>Vytyčení výsadeb zapojených nebo v záhonu plochy přes 8 do 10 m2 s rozmístěním rostlin do plochy nepravidelně</t>
  </si>
  <si>
    <t>-579216342</t>
  </si>
  <si>
    <t>2236</t>
  </si>
  <si>
    <t>180404 R01</t>
  </si>
  <si>
    <t>Rostliny viz soupis a specifikace v PD</t>
  </si>
  <si>
    <t>-451681126</t>
  </si>
  <si>
    <t>P</t>
  </si>
  <si>
    <t xml:space="preserve">Poznámka k položce:_x000d_
SOLITÉRNĚ VYSAZOVANÉ DŘEVINY (33 ks) _x000d_
Zkratka 	Taxon vědecky, velikost, specifikace 	Počet ks _x000d_
AM 	muchovník Lamarkův, Amelanchier lamarckii, vel. 200/250, solitéra keřový tvar stromu 	11 _x000d_
APCK 	javor mléč ´Crimson King´, Acer platanoides ´Crimson King´, vel. 14-16, vysokokmen 	1 _x000d_
CM 	dřín obecný, Cornus mas, vel. 150/200, solitéra keřový tvar stromu 	6 _x000d_
FS 	buk lesní, Fagus sylvatica, vel. 14-16, vysokokmen 	2 _x000d_
MR 	okrasná jabloň ´Roylaty´, Malus 'Royalty', vel. 12-14, vysokokmen 	4 _x000d_
QR 	dub letní, Quercus robur, vel. 14-16, vysokokmen 	4 _x000d_
SV 	šeřík obecný, Syringa vulgaris, vel. 100/150, solitérní keř 	4 _x000d_
TC 	lípa srdčitá, Tilia cordata, vel. 14-16, vysokokmen 	1 _x000d_
  	  	  _x000d_
VYŠŠÍ KEŘE (1020 ks) _x000d_
Zkratka 	Taxon vědecky, velikost 	Počet ks _x000d_
BER 	dřišťál Thunbergův, Berberis thunbergii, vel. 30/40 	152 _x000d_
CAR 	čimišník keřový, Caragana arborescens, vel. 30/40 	93 _x000d_
COS 	svída krvavá, Cornus sanguinea, vel. 40/60 	99 _x000d_
EUO 	brslen evropský, Euonymus europaeus, vel. 40/60 	50 _x000d_
PYR 	hlohyně šarlatová ´Kasan´, Pyracantha coccinea ´Kasan´,vel.40/60 	183 _x000d_
RUG 	růže svraskalá, Rosa rugosa, vel.  20/40 	197 _x000d_
SAG 	bez černý ´Golden Tower´, Sambucus nigra ´Golden Tower´, vel. 80/100 	42 _x000d_
SYR 	šeřík obecný, Syringa vulgaris, vel. 40/60 	52 _x000d_
VAN 	tavolník Vanhouttův, Spiraea x vanhouttei, vel. 30/40 	60 _x000d_
VOP 	kalina okrouhlolistá ´Roseum´, Viburnum opulus ´Roseum´, vel. 40/60 	92 _x000d_
  	  	  _x000d_
NIŽŠÍ KEŘE (5251 ks) _x000d_
Zkratka 	Taxon vědecky, velikost 	Počet ks _x000d_
CAL 	třezalka kalíškatá, Hypericum calycinum, vel. 20/40 	868 _x000d_
EX 	hroznovec hroznatý, Exochorda racemosa, vel. 20/40 	26 _x000d_
HED 	břečťan obecný, Hedera helix, vel. 5/15 	1056 _x000d_
HYA 	hortenzie keříkovitá ´Strong Annabelle´, Hydrangea arborescens ´Strong Annabelle´, vel.20/40 	24 _x000d_
HYP 	hortenzie latnatá ´Vanille Freise´, Hydrangea paniculata ´Vanille Freise´, vel. 40/60 	95 _x000d_
LON 	zimolez leský ´Maigrün´, Lonicera nitida ´Maigrün´, vel. 20/40 	824 _x000d_
RO 	růže Kordes půdopokryvná, Rosa Kordes půdopokryvná, vel. 20/40 	59 _x000d_
SPA 	šeřík Meyerův ´Palibin´, Syringa meyerii ´Palibin´,vel. 30/40 	27 _x000d_
STE 	korunatka klanná ´Crispa´, Stephanandra incisa ´Crispa´, vel. 20/40 	944 _x000d_
SYM 	pámelník Chenaultův ´Hancock´, Symphoricarpos chenaultii ´Hancock´,vel.20/40 	1328 _x000d_
  	  	  _x000d_
_x000d_
POPÍNAVÉ ROSTLINY (110 ks) _x000d_
Zkratka 	Taxon vědecky, velikost 	Počet ks _x000d_
CLE 	plamének Tangutský, Clematis tangutica,vel. 40/60 	12 _x000d_
FAL 	falópie Aubertova, Fallopia aubertii, vel. 40/60 	27 _x000d_
LOJ 	zimolez japonský, Lonicera japonica, vel. 40/60 	21 _x000d_
PAR 	přísavník pětilistý, Parthenocissus quinquefolia, vel. 40/60 	33 _x000d_
SER 	zimoléz ovíjivý ´Serotina´, Lonicera periclimenum ´Serotina´, vel.40/60  	17 _x000d_
  	  	  _x000d_
PODROSTOVÉ TRVALKY (3742 ks) _x000d_
Zkratka 	Taxon vědecky, velikost 	Počet ks _x000d_
BRU 	poměnkovec velkolistý, Brunnera macrophylla , vel. K9 	680 _x000d_
GER 	kakost oddenkatý, Geranium macrorrhizum, vel. K9 	1008 _x000d_
PAC 	tlustonitník klasnatý, Pachysandra terminalis, vel. K9 	264 _x000d_
VIN 	barvínek nejmenší , Vinca minor,vel. K9 	606 _x000d_
WAL 	mochnička trojčetná, Waldsteinia ternata, vel. K9 	1184 _x000d_
 _x000d_
  	  	  _x000d_
ZÁHONY TRVALEK, TRAV A CIBULOVIN (1867 ks) _x000d_
	Zkratka 	Taxon vědecky, velikost 	Počet ks _x000d_
	ADA 	ozdobnice čínská ´Adagio´, Miscanthus sinensis ´Adagio´, vel. K11 	17 _x000d_
	ANE 	sasanka hupehenská ´Praecox´, Anemone hupehensis ´Praecox´,vel. K9 	79 _x000d_
	AST 	hvězdnice keříčkovitá v kultivarech, Aster dummosus v kultivarech, vel.K9 	75 _x000d_
	COR 	krásnoočko přeslenité ´Zagreb´, Coreopsis veticilata ´Zagreb´, vel. K9 	113 _x000d_
	DEN 	listopadka ´Orchid Helen´, Dendrantemum hybridum ´Orchid Helen´, vel.K9 	45 _x000d_
	GER 	kakost oddenkatý, Geranium macrorrhizum, vel. K9 	1053 _x000d_
	GEW 	kakost wallichianský ´Rozanne´, Geranium wallichianum ´Rozanne´, vel. K11 	53 _x000d_
	LAV 	levandule úzkolistá ´Munstead´, Lavandula angustifolia ´Munstea, vel.. K9 	94 _x000d_
	MOL 	bezkolenec modrý ´Edith Dudszus´, Molinia caerulea ´Edith Dudszus´, vel. K9 	61 _x000d_
	NEP 	šanta Faassenova,Nepeta x faassenii, vel. K9 	97 _x000d_
PAN 	proso vždyzelené ´Cloud Nine´, Panicum virgatum ´Cloud Nine´, vel.K9 	18 PEN 	dochan psárkovitý, Penisetum alopecuroides, vel. K9 	24 _x000d_
	SAN 	šalvěj hajní ´Caradonna´, Salvia nemorosa ´Caradonna´, vel. K9 	49 _x000d_
	SAV 	šalvěj přeslenitá ´Purple Rain´, Salvia veticilata ´Purple Rain´, vel. K9 	44 _x000d_
	STA 	čistec velkokvětý ´Superba´,Stachys grandiflora ´Superba´, vel. K9 	45 _x000d_
 _x000d_
 	  	česnek okrasný,Allium giganteum, vel. cib16/20 	23 _x000d_
 _x000d_
 	  	narcis botanický,Narcissus botanický,vel. cib8/10 	97 _x000d_
 _x000d_
 	  	tulipán botanický, Tulipa botanický, vel. cib6/8 	116</t>
  </si>
  <si>
    <t>12259</t>
  </si>
  <si>
    <t>"viz.technická zpráva a výkres 03.Situace sadových úprav</t>
  </si>
  <si>
    <t>181111131</t>
  </si>
  <si>
    <t>Plošná úprava terénu do 500 m2 zemina skupiny 1 až 4 nerovnosti přes 150 do 200 mm v rovinně a svahu do 1:5</t>
  </si>
  <si>
    <t>96029275</t>
  </si>
  <si>
    <t>183111113</t>
  </si>
  <si>
    <t>Hloubení jamek bez výměny půdy zeminy skupiny 1 až 4 obj přes 0,005 do 0,01 m3 v rovině a svahu do 1:5</t>
  </si>
  <si>
    <t>1496971217</t>
  </si>
  <si>
    <t>8346</t>
  </si>
  <si>
    <t>183111114</t>
  </si>
  <si>
    <t>Hloubení jamek bez výměny půdy zeminy skupiny 1 až 4 obj přes 0,01 do 0,02 m3 v rovině a svahu do 1:5</t>
  </si>
  <si>
    <t>-1846110276</t>
  </si>
  <si>
    <t>1207</t>
  </si>
  <si>
    <t>183101115</t>
  </si>
  <si>
    <t>Hloubení jamek bez výměny půdy zeminy skupiny 1 až 4 obj přes 0,125 do 0,4 m3 v rovině a svahu do 1:5</t>
  </si>
  <si>
    <t>826974556</t>
  </si>
  <si>
    <t>183101221</t>
  </si>
  <si>
    <t>Jamky pro výsadbu s výměnou 50 % půdy zeminy skupiny 1 až 4 obj přes 0,4 do 1 m3 v rovině a svahu do 1:5</t>
  </si>
  <si>
    <t>1323023274</t>
  </si>
  <si>
    <t>23"pro stromy,rozměry jámy:1,2x1,2 m,hloubka 0,6m</t>
  </si>
  <si>
    <t>183101326</t>
  </si>
  <si>
    <t>Jamky pro výsadbu s výměnou 100 % půdy zeminy skupiny 1 až 4 obj přes 5 do 6 m3 v rovině a svahu do 1:5</t>
  </si>
  <si>
    <t>-233582209</t>
  </si>
  <si>
    <t>1" výsadbové místo pro lípu u severního vstupu,průměr jámy3m,hloubra 1m</t>
  </si>
  <si>
    <t>183112130</t>
  </si>
  <si>
    <t>Hloubení jamek bez výměny půdy zeminy skupiny 1 až 4 obj přes 0,005 do 0,01 m3 ve svahu přes 1:5 do 1:2</t>
  </si>
  <si>
    <t>-1342835776</t>
  </si>
  <si>
    <t>2145</t>
  </si>
  <si>
    <t>183112131</t>
  </si>
  <si>
    <t>Hloubení jamek bez výměny půdy zeminy skupiny 1 až 4 obj přes 0,01 do 0,02 m3 ve svahu přes 1:5 do 1:2</t>
  </si>
  <si>
    <t>-1943594095</t>
  </si>
  <si>
    <t>536</t>
  </si>
  <si>
    <t>183211313</t>
  </si>
  <si>
    <t>Výsadba cibulí nebo hlíz</t>
  </si>
  <si>
    <t>-1775159801</t>
  </si>
  <si>
    <t>236</t>
  </si>
  <si>
    <t>183205111</t>
  </si>
  <si>
    <t>Založení záhonu v rovině a svahu do 1:5 zemina skupiny 1 a 2</t>
  </si>
  <si>
    <t>1038529102</t>
  </si>
  <si>
    <t>2061"plocha všech záhonů v rovině</t>
  </si>
  <si>
    <t>183205131</t>
  </si>
  <si>
    <t>Založení záhonu ve svahu přes 1:5 do 1:2 zemina skupiny 1 a 2</t>
  </si>
  <si>
    <t>-632176340</t>
  </si>
  <si>
    <t>880</t>
  </si>
  <si>
    <t>183403114</t>
  </si>
  <si>
    <t>Obdělání půdy kultivátorováním v rovině a svahu do 1:5</t>
  </si>
  <si>
    <t>-1359164664</t>
  </si>
  <si>
    <t>14956*2"dvojnásobné s promísením</t>
  </si>
  <si>
    <t>183403115</t>
  </si>
  <si>
    <t>Obdělání půdy kultivátorováním ve svahu přes 1:5 do 1:2</t>
  </si>
  <si>
    <t>-189507497</t>
  </si>
  <si>
    <t>880"plocha všech záhonů ve svahu</t>
  </si>
  <si>
    <t>183403153</t>
  </si>
  <si>
    <t>Obdělání půdy hrabáním v rovině a svahu do 1:5</t>
  </si>
  <si>
    <t>-477600153</t>
  </si>
  <si>
    <t>184215221</t>
  </si>
  <si>
    <t>Podzemní ukotvení kmene dřevin do skruže obvodu kmene do 200 mm</t>
  </si>
  <si>
    <t>-1520131288</t>
  </si>
  <si>
    <t>184813163</t>
  </si>
  <si>
    <t>Zřízení ochranného nátěru kmene stromu do výšky 1 m obvodu přes 250 mm</t>
  </si>
  <si>
    <t>-1899349360</t>
  </si>
  <si>
    <t>184102110</t>
  </si>
  <si>
    <t>Výsadba dřeviny s balem D do 0,1 m do jamky se zalitím v rovině a svahu do 1:5</t>
  </si>
  <si>
    <t>-175271420</t>
  </si>
  <si>
    <t>8238</t>
  </si>
  <si>
    <t>184102111</t>
  </si>
  <si>
    <t>Výsadba dřeviny s balem D přes 0,1 do 0,2 m do jamky se zalitím v rovině a svahu do 1:5</t>
  </si>
  <si>
    <t>346666420</t>
  </si>
  <si>
    <t>184102114</t>
  </si>
  <si>
    <t>Výsadba dřeviny s balem D přes 0,4 do 0,5 m do jamky se zalitím v rovině a svahu do 1:5</t>
  </si>
  <si>
    <t>279987865</t>
  </si>
  <si>
    <t>184102120</t>
  </si>
  <si>
    <t>Výsadba dřeviny s balem D do 0,1 m do jamky se zalitím ve svahu přes 1:5 do 1:2</t>
  </si>
  <si>
    <t>-1592842257</t>
  </si>
  <si>
    <t>1909</t>
  </si>
  <si>
    <t>184102121</t>
  </si>
  <si>
    <t>Výsadba dřeviny s balem D přes 0,1 do 0,2 m do jamky se zalitím ve svahu přes 1:5 do 1:2</t>
  </si>
  <si>
    <t>473715714</t>
  </si>
  <si>
    <t>184503121</t>
  </si>
  <si>
    <t>Odstranění obalu kmene v jedné vrstvě v rovině a svahu do 1:5</t>
  </si>
  <si>
    <t>-1424524717</t>
  </si>
  <si>
    <t>0,2*pi*1,5*21</t>
  </si>
  <si>
    <t>0,3*pi*2*10</t>
  </si>
  <si>
    <t>184215163</t>
  </si>
  <si>
    <t>Odstranění ukotvení kmene dřevin dvěma kůly D do 0,1 m dl přes 2 do 3 m</t>
  </si>
  <si>
    <t>-614064357</t>
  </si>
  <si>
    <t>184215173</t>
  </si>
  <si>
    <t>Odstranění ukotvení kmene dřevin třemi kůly D do 0,1 m dl přes 2 do 3 m</t>
  </si>
  <si>
    <t>-1570122716</t>
  </si>
  <si>
    <t>184801121</t>
  </si>
  <si>
    <t>Ošetřování vysazených dřevin soliterních v rovině a svahu do 1:5</t>
  </si>
  <si>
    <t>-1200121628</t>
  </si>
  <si>
    <t>184801131</t>
  </si>
  <si>
    <t>Ošetřování vysazených dřevin ve skupinách v rovině a svahu do 1:5</t>
  </si>
  <si>
    <t>-1461197563</t>
  </si>
  <si>
    <t>2061"péče do předání díla</t>
  </si>
  <si>
    <t>184801132</t>
  </si>
  <si>
    <t>Ošetřování vysazených dřevin ve skupinách ve svahu přes 1:5 do 1:2</t>
  </si>
  <si>
    <t>-1731144867</t>
  </si>
  <si>
    <t>184813511</t>
  </si>
  <si>
    <t>Chemické odplevelení před založením kultury postřikem na široko v rovině a svahu do 1:5 ručně</t>
  </si>
  <si>
    <t>123659439</t>
  </si>
  <si>
    <t>14956"Roundup 3% roztok včetně materiálu</t>
  </si>
  <si>
    <t>184818231</t>
  </si>
  <si>
    <t>Ochrana kmene průměru do 300 mm bedněním výšky do 2 m</t>
  </si>
  <si>
    <t>-113832109</t>
  </si>
  <si>
    <t>184215112</t>
  </si>
  <si>
    <t>Ukotvení kmene dřevin v rovině nebo na svahu do 1:5 jedním kůlem D do 0,1 m dl přes 1 do 2 m</t>
  </si>
  <si>
    <t>-1626692283</t>
  </si>
  <si>
    <t>60591253</t>
  </si>
  <si>
    <t>kůl vyvazovací dřevěný impregnovaný D 8cm dl 2m</t>
  </si>
  <si>
    <t>264849812</t>
  </si>
  <si>
    <t>184215133</t>
  </si>
  <si>
    <t>Ukotvení kmene dřevin v rovině nebo na svahu do 1:5 třemi kůly D do 0,1 m dl přes 2 do 3 m</t>
  </si>
  <si>
    <t>1104654375</t>
  </si>
  <si>
    <t>60591257</t>
  </si>
  <si>
    <t>kůl vyvazovací dřevěný impregnovaný D 8cm dl 3m</t>
  </si>
  <si>
    <t>-160622396</t>
  </si>
  <si>
    <t>184911111</t>
  </si>
  <si>
    <t>Znovuuvázání dřeviny ke kůlům</t>
  </si>
  <si>
    <t>748194534</t>
  </si>
  <si>
    <t>186</t>
  </si>
  <si>
    <t>184911161</t>
  </si>
  <si>
    <t>Mulčování záhonů kačírkem tl vrstvy přes 0,05 do 0,1 m v rovině a svahu do 1:5</t>
  </si>
  <si>
    <t>-1636731201</t>
  </si>
  <si>
    <t>211"21m3 (záhon s trvalkami)</t>
  </si>
  <si>
    <t>"drcené kamenivo,nebo kačírek</t>
  </si>
  <si>
    <t>58337401</t>
  </si>
  <si>
    <t>kamenivo dekorační (kačírek) frakce 8/16</t>
  </si>
  <si>
    <t>1688250294</t>
  </si>
  <si>
    <t>211*0,08*1,8</t>
  </si>
  <si>
    <t>184911431</t>
  </si>
  <si>
    <t>Mulčování rostlin kůrou tl přes 0,1 do 0,15 m v rovině a svahu do 1:5</t>
  </si>
  <si>
    <t>-2100907753</t>
  </si>
  <si>
    <t>2730"záhony keře</t>
  </si>
  <si>
    <t>10391100</t>
  </si>
  <si>
    <t>kůra mulčovací VL</t>
  </si>
  <si>
    <t>-877724657</t>
  </si>
  <si>
    <t>2730*0,15</t>
  </si>
  <si>
    <t>185802114</t>
  </si>
  <si>
    <t>Hnojení půdy umělým hnojivem k jednotlivým rostlinám v rovině a svahu do 1:5</t>
  </si>
  <si>
    <t>-717128693</t>
  </si>
  <si>
    <t>2*(0,64+0,4+1,2)</t>
  </si>
  <si>
    <t>185802123</t>
  </si>
  <si>
    <t>Hnojení půdy umělým hnojivem na široko ve svahu přes 1:5 do 1:2</t>
  </si>
  <si>
    <t>-83180633</t>
  </si>
  <si>
    <t>1,8</t>
  </si>
  <si>
    <t xml:space="preserve">"1149+1276+480+211,3x3116  20g na m2 1x za vegetaci"</t>
  </si>
  <si>
    <t>184215413</t>
  </si>
  <si>
    <t>Zhotovení závlahové mísy dřevin D přes 1,0 m v rovině nebo na svahu do 1:5</t>
  </si>
  <si>
    <t>1877234554</t>
  </si>
  <si>
    <t>185804311</t>
  </si>
  <si>
    <t>Zalití rostlin vodou plocha do 20 m2</t>
  </si>
  <si>
    <t>-120145545</t>
  </si>
  <si>
    <t>185851121</t>
  </si>
  <si>
    <t>Dovoz vody pro zálivku rostlin za vzdálenost do 1000 m</t>
  </si>
  <si>
    <t>-899425134</t>
  </si>
  <si>
    <t>Zakládání - úprava podloží a základové spáry, zlepšování vlastností hornin</t>
  </si>
  <si>
    <t>212752403</t>
  </si>
  <si>
    <t>Trativod z drenážních trubek korugovaných PE-HD SN 8 perforace 360° včetně lože otevřený výkop DN 200 pro liniové stavby</t>
  </si>
  <si>
    <t>264847323</t>
  </si>
  <si>
    <t>767995 R-23</t>
  </si>
  <si>
    <t>Výroba a montáž kov. atypických konstr. lem z ocelové pásoviny</t>
  </si>
  <si>
    <t>-11909287</t>
  </si>
  <si>
    <t>125</t>
  </si>
  <si>
    <t>tl.100x5mm dl.2m,kotveno do podloží ocelovými pruty R10 dl.400mm á 0,5m,navařenými k plechu,konce spojované svářením</t>
  </si>
  <si>
    <t>H23</t>
  </si>
  <si>
    <t>Plochy a úpravy území</t>
  </si>
  <si>
    <t>184852235</t>
  </si>
  <si>
    <t>Řez stromu zdravotní o ploše koruny přes 60 do 90 m2 lezeckou technikou</t>
  </si>
  <si>
    <t>-263887026</t>
  </si>
  <si>
    <t>184852237</t>
  </si>
  <si>
    <t>Řez stromu zdravotní o ploše koruny přes 120 do 150 m2 lezeckou technikou</t>
  </si>
  <si>
    <t>-744511988</t>
  </si>
  <si>
    <t>184852238</t>
  </si>
  <si>
    <t>Řez stromu zdravotní o ploše koruny přes 150 do 180 m2 lezeckou technikou</t>
  </si>
  <si>
    <t>1971830326</t>
  </si>
  <si>
    <t>184852239</t>
  </si>
  <si>
    <t>Řez stromu zdravotní o ploše koruny přes 180 do 210 m2 lezeckou technikou</t>
  </si>
  <si>
    <t>2135150276</t>
  </si>
  <si>
    <t>184852241</t>
  </si>
  <si>
    <t>Řez stromu zdravotní o ploše koruny přes 210 do 240 m2 lezeckou technikou</t>
  </si>
  <si>
    <t>-182097427</t>
  </si>
  <si>
    <t>184852242</t>
  </si>
  <si>
    <t>Řez stromu zdravotní o ploše koruny přes 240 do 270 m2 lezeckou technikou</t>
  </si>
  <si>
    <t>1189443103</t>
  </si>
  <si>
    <t>184852243</t>
  </si>
  <si>
    <t>Řez stromu zdravotní o ploše koruny přes 270 do 300 m2 lezeckou technikou</t>
  </si>
  <si>
    <t>1409373267</t>
  </si>
  <si>
    <t>184852244</t>
  </si>
  <si>
    <t>Řez stromu zdravotní o ploše koruny přes 300 do 330 m2 lezeckou technikou</t>
  </si>
  <si>
    <t>-1801523905</t>
  </si>
  <si>
    <t>184852245</t>
  </si>
  <si>
    <t>Řez stromu zdravotní o ploše koruny přes 330 do 360 m2 lezeckou technikou</t>
  </si>
  <si>
    <t>613463254</t>
  </si>
  <si>
    <t>184852246</t>
  </si>
  <si>
    <t>Řez stromu zdravotní o ploše koruny přes 360 do 390 m2 lezeckou technikou</t>
  </si>
  <si>
    <t>-176843866</t>
  </si>
  <si>
    <t>184852247</t>
  </si>
  <si>
    <t>Řez stromu zdravotní o ploše koruny přes 390 do 420 m2 lezeckou technikou</t>
  </si>
  <si>
    <t>-1301888914</t>
  </si>
  <si>
    <t>184852248</t>
  </si>
  <si>
    <t>Řez stromu zdravotní o ploše koruny přes 420 do 450 m2 lezeckou technikou</t>
  </si>
  <si>
    <t>479841456</t>
  </si>
  <si>
    <t>184852249</t>
  </si>
  <si>
    <t>Řez stromu zdravotní o ploše koruny přes 450 do 480 m2 lezeckou technikou</t>
  </si>
  <si>
    <t>1705853890</t>
  </si>
  <si>
    <t>184852251</t>
  </si>
  <si>
    <t>Řez stromu zdravotní o ploše koruny přes 480 do 510 m2 lezeckou technikou</t>
  </si>
  <si>
    <t>-1822636065</t>
  </si>
  <si>
    <t>184852252</t>
  </si>
  <si>
    <t>Řez stromu zdravotní o ploše koruny přes 510 do 540 m2 lezeckou technikou</t>
  </si>
  <si>
    <t>2106367332</t>
  </si>
  <si>
    <t>184852253</t>
  </si>
  <si>
    <t>Řez stromu zdravotní o ploše koruny přes 540 do 570 m2 lezeckou technikou</t>
  </si>
  <si>
    <t>129778060</t>
  </si>
  <si>
    <t>184852254</t>
  </si>
  <si>
    <t>Řez stromu zdravotní o ploše koruny přes 570 do 600 m2 lezeckou technikou</t>
  </si>
  <si>
    <t>-385720821</t>
  </si>
  <si>
    <t>R.0</t>
  </si>
  <si>
    <t>Řez stromu zdravotní o ploše koruny přes 600 m2 lezeckou technikou</t>
  </si>
  <si>
    <t>-181603808</t>
  </si>
  <si>
    <t>184852139</t>
  </si>
  <si>
    <t>Řez stromu bezpečnostní o ploše koruny přes 180 do 210 m2 lezeckou technikou</t>
  </si>
  <si>
    <t>1807374833</t>
  </si>
  <si>
    <t>184852142</t>
  </si>
  <si>
    <t>Řez stromu bezpečnostní o ploše koruny přes 240 do 270 m2 lezeckou technikou</t>
  </si>
  <si>
    <t>-1259380788</t>
  </si>
  <si>
    <t>184852144</t>
  </si>
  <si>
    <t>Řez stromu bezpečnostní o ploše koruny přes 300 do 330 m2 lezeckou technikou</t>
  </si>
  <si>
    <t>-114476278</t>
  </si>
  <si>
    <t>184852145</t>
  </si>
  <si>
    <t>Řez stromu bezpečnostní o ploše koruny přes 330 do 360 m2 lezeckou technikou</t>
  </si>
  <si>
    <t>-1829341249</t>
  </si>
  <si>
    <t>184852147</t>
  </si>
  <si>
    <t>Řez stromu bezpečnostní o ploše koruny přes 390 do 420 m2 lezeckou technikou</t>
  </si>
  <si>
    <t>-577265586</t>
  </si>
  <si>
    <t>184852149</t>
  </si>
  <si>
    <t>Řez stromu bezpečnostní o ploše koruny přes 450 do 480 m2 lezeckou technikou</t>
  </si>
  <si>
    <t>-1805333036</t>
  </si>
  <si>
    <t>184852152</t>
  </si>
  <si>
    <t>Řez stromu bezpečnostní o ploše koruny přes 510 do 540 m2 lezeckou technikou</t>
  </si>
  <si>
    <t>1149531910</t>
  </si>
  <si>
    <t>184852153</t>
  </si>
  <si>
    <t>Řez stromu bezpečnostní o ploše koruny přes 540 do 570 m2 lezeckou technikou</t>
  </si>
  <si>
    <t>213923033</t>
  </si>
  <si>
    <t>R.1</t>
  </si>
  <si>
    <t>Řez stromu bezpečnostní o ploše koruny přes 600 m2 lezeckou technikou</t>
  </si>
  <si>
    <t>-169529044</t>
  </si>
  <si>
    <t>R.2</t>
  </si>
  <si>
    <t>Řez stromu lezeckou technikou - lokální redukce směrem k překážce</t>
  </si>
  <si>
    <t>1437170085</t>
  </si>
  <si>
    <t>R.3</t>
  </si>
  <si>
    <t>Řez stromu lezeckou technikou - lokální redukce stabilizační</t>
  </si>
  <si>
    <t>-2101743146</t>
  </si>
  <si>
    <t>R.4</t>
  </si>
  <si>
    <t>Řez stromu - úprava průjezdného či průchozího profilu</t>
  </si>
  <si>
    <t>-1285071785</t>
  </si>
  <si>
    <t>184813153</t>
  </si>
  <si>
    <t>Odstranění výmladků stromu mechanicky na bázi v do 2 m průměru kmene přes 0,2 do 0,6 m</t>
  </si>
  <si>
    <t>956400782</t>
  </si>
  <si>
    <t>184813155</t>
  </si>
  <si>
    <t>Odstranění výmladků stromu mechanicky na bázi v do 2 m průměru kmene přes 0,6 do 1 m</t>
  </si>
  <si>
    <t>-1217750427</t>
  </si>
  <si>
    <t>102</t>
  </si>
  <si>
    <t>184852439</t>
  </si>
  <si>
    <t>Řez stromu redukční o ploše koruny přes 180 do 210 m2 lezeckou technikou</t>
  </si>
  <si>
    <t>1222991439</t>
  </si>
  <si>
    <t>103</t>
  </si>
  <si>
    <t>184852442</t>
  </si>
  <si>
    <t>Řez stromu redukční o ploše koruny přes 240 do 270 m2 lezeckou technikou</t>
  </si>
  <si>
    <t>676072126</t>
  </si>
  <si>
    <t>104</t>
  </si>
  <si>
    <t>184852446</t>
  </si>
  <si>
    <t>Řez stromu redukční o ploše koruny přes 360 do 390 m2 lezeckou technikou</t>
  </si>
  <si>
    <t>-639668797</t>
  </si>
  <si>
    <t>105</t>
  </si>
  <si>
    <t>184852447</t>
  </si>
  <si>
    <t>Řez stromu redukční o ploše koruny přes 390 do 420 m2 lezeckou technikou</t>
  </si>
  <si>
    <t>-82756904</t>
  </si>
  <si>
    <t>106</t>
  </si>
  <si>
    <t>184852451</t>
  </si>
  <si>
    <t>Řez stromu redukční o ploše koruny přes 480 do 510 m2 lezeckou technikou</t>
  </si>
  <si>
    <t>1762526235</t>
  </si>
  <si>
    <t>107</t>
  </si>
  <si>
    <t>184852454</t>
  </si>
  <si>
    <t>Řez stromu redukční o ploše koruny přes 570 do 600 m2 lezeckou technikou</t>
  </si>
  <si>
    <t>-1672037381</t>
  </si>
  <si>
    <t>108</t>
  </si>
  <si>
    <t>R.5</t>
  </si>
  <si>
    <t xml:space="preserve">Řez stromu redukční o ploše koruny přes  600 m2 lezeckou technikou</t>
  </si>
  <si>
    <t>-1510923338</t>
  </si>
  <si>
    <t>109</t>
  </si>
  <si>
    <t>R.6</t>
  </si>
  <si>
    <t>Volné kácení stromů s rozřezáním a odvětvením D kmene do 100 mm</t>
  </si>
  <si>
    <t>279271356</t>
  </si>
  <si>
    <t>110</t>
  </si>
  <si>
    <t>112151012</t>
  </si>
  <si>
    <t>Volné kácení stromů s rozřezáním a odvětvením D kmene přes 200 do 300 mm</t>
  </si>
  <si>
    <t>-430073831</t>
  </si>
  <si>
    <t>111</t>
  </si>
  <si>
    <t>112151014</t>
  </si>
  <si>
    <t>Volné kácení stromů s rozřezáním a odvětvením D kmene přes 400 do 500 mm</t>
  </si>
  <si>
    <t>195357190</t>
  </si>
  <si>
    <t>112</t>
  </si>
  <si>
    <t>112151015</t>
  </si>
  <si>
    <t>Volné kácení stromů s rozřezáním a odvětvením D kmene přes 500 do 600 mm</t>
  </si>
  <si>
    <t>1367535216</t>
  </si>
  <si>
    <t>113</t>
  </si>
  <si>
    <t>112151017</t>
  </si>
  <si>
    <t>Volné kácení stromů s rozřezáním a odvětvením D kmene přes 700 do 800 mm</t>
  </si>
  <si>
    <t>-1035300750</t>
  </si>
  <si>
    <t>114</t>
  </si>
  <si>
    <t>R.7</t>
  </si>
  <si>
    <t>Kácení stromu s přetažením</t>
  </si>
  <si>
    <t>806848534</t>
  </si>
  <si>
    <t>"směrové kácení s odvětvením, uvázáním, odtažením do 100 m, s naložením na dopravní prostředek</t>
  </si>
  <si>
    <t>"včetně likvidace odpadu</t>
  </si>
  <si>
    <t>115</t>
  </si>
  <si>
    <t>112151312</t>
  </si>
  <si>
    <t>Kácení stromu bez postupného spouštění koruny a kmene D přes 0,2 do 0,3 m</t>
  </si>
  <si>
    <t>822209831</t>
  </si>
  <si>
    <t>116</t>
  </si>
  <si>
    <t>112151313</t>
  </si>
  <si>
    <t>Kácení stromu bez postupného spouštění koruny a kmene D přes 0,3 do 0,4 m</t>
  </si>
  <si>
    <t>829425975</t>
  </si>
  <si>
    <t>117</t>
  </si>
  <si>
    <t>112151316</t>
  </si>
  <si>
    <t>Kácení stromu bez postupného spouštění koruny a kmene D přes 0,6 do 0,7 m</t>
  </si>
  <si>
    <t>-1035412015</t>
  </si>
  <si>
    <t>112151352</t>
  </si>
  <si>
    <t>Kácení stromu s postupným spouštěním koruny a kmene D přes 0,2 do 0,3 m</t>
  </si>
  <si>
    <t>-31349527</t>
  </si>
  <si>
    <t>119</t>
  </si>
  <si>
    <t>112151354</t>
  </si>
  <si>
    <t>Kácení stromu s postupným spouštěním koruny a kmene D přes 0,4 do 0,5 m</t>
  </si>
  <si>
    <t>-1197862418</t>
  </si>
  <si>
    <t>112151355</t>
  </si>
  <si>
    <t>Kácení stromu s postupným spouštěním koruny a kmene D přes 0,5 do 0,6 m</t>
  </si>
  <si>
    <t>-1251034236</t>
  </si>
  <si>
    <t>121</t>
  </si>
  <si>
    <t>112151356</t>
  </si>
  <si>
    <t>Kácení stromu s postupným spouštěním koruny a kmene D přes 0,6 do 0,7 m</t>
  </si>
  <si>
    <t>-1478046674</t>
  </si>
  <si>
    <t>122</t>
  </si>
  <si>
    <t>112151357</t>
  </si>
  <si>
    <t>Kácení stromu s postupným spouštěním koruny a kmene D přes 0,7 do 0,8 m</t>
  </si>
  <si>
    <t>-2091205767</t>
  </si>
  <si>
    <t>123</t>
  </si>
  <si>
    <t>184818311</t>
  </si>
  <si>
    <t>Instalace dynamické vazby pro zajištění koruny stromu 1 lanem</t>
  </si>
  <si>
    <t>695726976</t>
  </si>
  <si>
    <t>124</t>
  </si>
  <si>
    <t>184818312</t>
  </si>
  <si>
    <t>Instalace dynamické vazby pro zajištění koruny stromu přes 1 do 3 lan</t>
  </si>
  <si>
    <t>1961593762</t>
  </si>
  <si>
    <t>R.8</t>
  </si>
  <si>
    <t>Sesazení stromu na torzo</t>
  </si>
  <si>
    <t>713836598</t>
  </si>
  <si>
    <t>126</t>
  </si>
  <si>
    <t>111212361</t>
  </si>
  <si>
    <t>Odstranění nevhodných dřevin přes 500 m2 v přes 1 m s odstraněním pařezů v rovině nebo svahu do 1:5</t>
  </si>
  <si>
    <t>267884011</t>
  </si>
  <si>
    <t>127</t>
  </si>
  <si>
    <t>R.9</t>
  </si>
  <si>
    <t>Vytvoření umělé jámy pro hmyz</t>
  </si>
  <si>
    <t>-151730906</t>
  </si>
  <si>
    <t>"Jedná se o vytvoření 3 ks umělých jam (v podobě náhradních pařezů) vyplněných příslušnou</t>
  </si>
  <si>
    <t>"hmotou, zejména tlející štěpkou, pilinami a částečně kompostem, které se zaplní až po okraj.</t>
  </si>
  <si>
    <t>"Vhodné je jámy zaplnit hmotou již s larvami nosorožíků, kterou lze zajistit u zahradnických firem</t>
  </si>
  <si>
    <t>"Rozměry: hloubka cca 0,5m, šířka 1,0 m.</t>
  </si>
  <si>
    <t xml:space="preserve">"Umístění: vyznačeno v situaci 03 okolo stromu č. 133 </t>
  </si>
  <si>
    <t>162301931</t>
  </si>
  <si>
    <t>Příplatek k vodorovnému přemístění větví stromů listnatých D kmene přes 100 do 300 mm ZKD 1 km</t>
  </si>
  <si>
    <t>-1924363632</t>
  </si>
  <si>
    <t>18*5</t>
  </si>
  <si>
    <t>129</t>
  </si>
  <si>
    <t>162301932</t>
  </si>
  <si>
    <t>Příplatek k vodorovnému přemístění větví stromů listnatých D kmene přes 300 do 500 mm ZKD 1 km</t>
  </si>
  <si>
    <t>639871560</t>
  </si>
  <si>
    <t>6*5</t>
  </si>
  <si>
    <t>162301933</t>
  </si>
  <si>
    <t>Příplatek k vodorovnému přemístění větví stromů listnatých D kmene přes 500 do 700 mm ZKD 1 km</t>
  </si>
  <si>
    <t>730208115</t>
  </si>
  <si>
    <t>131</t>
  </si>
  <si>
    <t>162301935</t>
  </si>
  <si>
    <t>Příplatek k vodorovnému přemístění větví stromů listnatých D kmene přes 900 do 1100 mm ZKD 1 km</t>
  </si>
  <si>
    <t>-666084257</t>
  </si>
  <si>
    <t>132</t>
  </si>
  <si>
    <t>184911311</t>
  </si>
  <si>
    <t>Položení mulčovací textilie v rovině a svahu do 1:5</t>
  </si>
  <si>
    <t>-1681014023</t>
  </si>
  <si>
    <t>133</t>
  </si>
  <si>
    <t>69311012</t>
  </si>
  <si>
    <t>geotextilie tkaná PES 150S/50kN/m</t>
  </si>
  <si>
    <t>-1474229121</t>
  </si>
  <si>
    <t>134</t>
  </si>
  <si>
    <t>185851129</t>
  </si>
  <si>
    <t>Příplatek k dovozu vody pro zálivku rostlin do 1000 m ZKD 1000 m</t>
  </si>
  <si>
    <t>-1449001348</t>
  </si>
  <si>
    <t>38*9</t>
  </si>
  <si>
    <t>135</t>
  </si>
  <si>
    <t>998231311</t>
  </si>
  <si>
    <t>Přesun hmot pro sadovnické a krajinářské úpravy vodorovně do 5000 m</t>
  </si>
  <si>
    <t>-679300860</t>
  </si>
  <si>
    <t>136</t>
  </si>
  <si>
    <t>998231411</t>
  </si>
  <si>
    <t>Ruční přesun hmot pro sadovnické a krajinářské úpravy do 100 m</t>
  </si>
  <si>
    <t>1995106121</t>
  </si>
  <si>
    <t>VON - Vedlejší a ostatní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</si>
  <si>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</si>
  <si>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</si>
  <si>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</si>
  <si>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</si>
  <si>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</si>
  <si>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</si>
  <si>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</si>
  <si>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</si>
  <si>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011603000</t>
  </si>
  <si>
    <t>Diagnostika komunikace</t>
  </si>
  <si>
    <t>1024</t>
  </si>
  <si>
    <t>158359710</t>
  </si>
  <si>
    <t>012103000</t>
  </si>
  <si>
    <t>Geodetické práce před výstavbou</t>
  </si>
  <si>
    <t>-1638183314</t>
  </si>
  <si>
    <t>012203000</t>
  </si>
  <si>
    <t>Geodetické práce při provádění stavby</t>
  </si>
  <si>
    <t>-1818172928</t>
  </si>
  <si>
    <t>012303000</t>
  </si>
  <si>
    <t>Geodetické práce po výstavbě</t>
  </si>
  <si>
    <t>1531526361</t>
  </si>
  <si>
    <t>1231541774</t>
  </si>
  <si>
    <t>013294000</t>
  </si>
  <si>
    <t>Ostatní dokumentace</t>
  </si>
  <si>
    <t>-442754329</t>
  </si>
  <si>
    <t>013303000</t>
  </si>
  <si>
    <t>Náklady na ocenění stavby bez rozlišení</t>
  </si>
  <si>
    <t>-40279196</t>
  </si>
  <si>
    <t>VRN2</t>
  </si>
  <si>
    <t>Příprava staveniště</t>
  </si>
  <si>
    <t>020001000</t>
  </si>
  <si>
    <t>-167169371</t>
  </si>
  <si>
    <t>VRN3</t>
  </si>
  <si>
    <t>Zařízení staveniště</t>
  </si>
  <si>
    <t>030001000</t>
  </si>
  <si>
    <t>-1666614609</t>
  </si>
  <si>
    <t>VRN4</t>
  </si>
  <si>
    <t>Inženýrská činnost</t>
  </si>
  <si>
    <t>040001000</t>
  </si>
  <si>
    <t>-993876108</t>
  </si>
  <si>
    <t>VRN5</t>
  </si>
  <si>
    <t>Finanční náklady</t>
  </si>
  <si>
    <t>053002000</t>
  </si>
  <si>
    <t>Poplatky - zábory a omezení dopravy v klidu</t>
  </si>
  <si>
    <t>Kč</t>
  </si>
  <si>
    <t>1006110697</t>
  </si>
  <si>
    <t>VRN7</t>
  </si>
  <si>
    <t>Provozní vlivy</t>
  </si>
  <si>
    <t>072103001</t>
  </si>
  <si>
    <t>Projednání DIO a zajištění DIR komunikace II.a III. třídy</t>
  </si>
  <si>
    <t>-1566083424</t>
  </si>
  <si>
    <t>072103011</t>
  </si>
  <si>
    <t>Zajištění DIO komunikace II. a III. třídy - jednoduché el. vedení</t>
  </si>
  <si>
    <t>-741556213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</si>
</sst>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0.15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0.15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Sa2023_09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Mánesovy sady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Ústí nad Labem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19. 9. 2023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ROUND(SUM(AG95:AG104),2)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ROUND(SUM(AS95:AS104),2)</f>
        <v>0</v>
      </c>
      <c r="AT94" s="114">
        <f>ROUND(SUM(AV94:AW94),2)</f>
        <v>0</v>
      </c>
      <c r="AU94" s="115">
        <f>ROUND(SUM(AU95:AU104),5)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ROUND(SUM(AZ95:AZ104),2)</f>
        <v>0</v>
      </c>
      <c r="BA94" s="114">
        <f>ROUND(SUM(BA95:BA104),2)</f>
        <v>0</v>
      </c>
      <c r="BB94" s="114">
        <f>ROUND(SUM(BB95:BB104),2)</f>
        <v>0</v>
      </c>
      <c r="BC94" s="114">
        <f>ROUND(SUM(BC95:BC104),2)</f>
        <v>0</v>
      </c>
      <c r="BD94" s="116">
        <f>ROUND(SUM(BD95:BD104),2)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Hlavní stavební 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'SO.01 - Hlavní stavební o...'!P141</f>
        <v>0</v>
      </c>
      <c r="AV95" s="128">
        <f>'SO.01 - Hlavní stavební o...'!J33</f>
        <v>0</v>
      </c>
      <c r="AW95" s="128">
        <f>'SO.01 - Hlavní stavební o...'!J34</f>
        <v>0</v>
      </c>
      <c r="AX95" s="128">
        <f>'SO.01 - Hlavní stavební o...'!J35</f>
        <v>0</v>
      </c>
      <c r="AY95" s="128">
        <f>'SO.01 - Hlavní stavební o...'!J36</f>
        <v>0</v>
      </c>
      <c r="AZ95" s="128">
        <f>'SO.01 - Hlavní stavební o...'!F33</f>
        <v>0</v>
      </c>
      <c r="BA95" s="128">
        <f>'SO.01 - Hlavní stavební o...'!F34</f>
        <v>0</v>
      </c>
      <c r="BB95" s="128">
        <f>'SO.01 - Hlavní stavební o...'!F35</f>
        <v>0</v>
      </c>
      <c r="BC95" s="128">
        <f>'SO.01 - Hlavní stavební o...'!F36</f>
        <v>0</v>
      </c>
      <c r="BD95" s="130">
        <f>'SO.01 - Hlavní stavební o...'!F37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78</v>
      </c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86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'SO.I.01 - Přípojka vody a...'!J30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27">
        <v>0</v>
      </c>
      <c r="AT96" s="128">
        <f>ROUND(SUM(AV96:AW96),2)</f>
        <v>0</v>
      </c>
      <c r="AU96" s="129">
        <f>'SO.I.01 - Přípojka vody a...'!P135</f>
        <v>0</v>
      </c>
      <c r="AV96" s="128">
        <f>'SO.I.01 - Přípojka vody a...'!J33</f>
        <v>0</v>
      </c>
      <c r="AW96" s="128">
        <f>'SO.I.01 - Přípojka vody a...'!J34</f>
        <v>0</v>
      </c>
      <c r="AX96" s="128">
        <f>'SO.I.01 - Přípojka vody a...'!J35</f>
        <v>0</v>
      </c>
      <c r="AY96" s="128">
        <f>'SO.I.01 - Přípojka vody a...'!J36</f>
        <v>0</v>
      </c>
      <c r="AZ96" s="128">
        <f>'SO.I.01 - Přípojka vody a...'!F33</f>
        <v>0</v>
      </c>
      <c r="BA96" s="128">
        <f>'SO.I.01 - Přípojka vody a...'!F34</f>
        <v>0</v>
      </c>
      <c r="BB96" s="128">
        <f>'SO.I.01 - Přípojka vody a...'!F35</f>
        <v>0</v>
      </c>
      <c r="BC96" s="128">
        <f>'SO.I.01 - Přípojka vody a...'!F36</f>
        <v>0</v>
      </c>
      <c r="BD96" s="130">
        <f>'SO.I.01 - Přípojka vody a...'!F37</f>
        <v>0</v>
      </c>
      <c r="BE96" s="7"/>
      <c r="BT96" s="131" t="s">
        <v>82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84</v>
      </c>
    </row>
    <row r="97" s="7" customFormat="1" ht="16.5" customHeight="1">
      <c r="A97" s="119" t="s">
        <v>78</v>
      </c>
      <c r="B97" s="120"/>
      <c r="C97" s="121"/>
      <c r="D97" s="122" t="s">
        <v>88</v>
      </c>
      <c r="E97" s="122"/>
      <c r="F97" s="122"/>
      <c r="G97" s="122"/>
      <c r="H97" s="122"/>
      <c r="I97" s="123"/>
      <c r="J97" s="122" t="s">
        <v>89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'SO.I.02 - Veřejné WC a př...'!J30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81</v>
      </c>
      <c r="AR97" s="126"/>
      <c r="AS97" s="127">
        <v>0</v>
      </c>
      <c r="AT97" s="128">
        <f>ROUND(SUM(AV97:AW97),2)</f>
        <v>0</v>
      </c>
      <c r="AU97" s="129">
        <f>'SO.I.02 - Veřejné WC a př...'!P125</f>
        <v>0</v>
      </c>
      <c r="AV97" s="128">
        <f>'SO.I.02 - Veřejné WC a př...'!J33</f>
        <v>0</v>
      </c>
      <c r="AW97" s="128">
        <f>'SO.I.02 - Veřejné WC a př...'!J34</f>
        <v>0</v>
      </c>
      <c r="AX97" s="128">
        <f>'SO.I.02 - Veřejné WC a př...'!J35</f>
        <v>0</v>
      </c>
      <c r="AY97" s="128">
        <f>'SO.I.02 - Veřejné WC a př...'!J36</f>
        <v>0</v>
      </c>
      <c r="AZ97" s="128">
        <f>'SO.I.02 - Veřejné WC a př...'!F33</f>
        <v>0</v>
      </c>
      <c r="BA97" s="128">
        <f>'SO.I.02 - Veřejné WC a př...'!F34</f>
        <v>0</v>
      </c>
      <c r="BB97" s="128">
        <f>'SO.I.02 - Veřejné WC a př...'!F35</f>
        <v>0</v>
      </c>
      <c r="BC97" s="128">
        <f>'SO.I.02 - Veřejné WC a př...'!F36</f>
        <v>0</v>
      </c>
      <c r="BD97" s="130">
        <f>'SO.I.02 - Veřejné WC a př...'!F37</f>
        <v>0</v>
      </c>
      <c r="BE97" s="7"/>
      <c r="BT97" s="131" t="s">
        <v>82</v>
      </c>
      <c r="BV97" s="131" t="s">
        <v>76</v>
      </c>
      <c r="BW97" s="131" t="s">
        <v>90</v>
      </c>
      <c r="BX97" s="131" t="s">
        <v>5</v>
      </c>
      <c r="CL97" s="131" t="s">
        <v>1</v>
      </c>
      <c r="CM97" s="131" t="s">
        <v>84</v>
      </c>
    </row>
    <row r="98" s="7" customFormat="1" ht="16.5" customHeight="1">
      <c r="A98" s="119" t="s">
        <v>78</v>
      </c>
      <c r="B98" s="120"/>
      <c r="C98" s="121"/>
      <c r="D98" s="122" t="s">
        <v>91</v>
      </c>
      <c r="E98" s="122"/>
      <c r="F98" s="122"/>
      <c r="G98" s="122"/>
      <c r="H98" s="122"/>
      <c r="I98" s="123"/>
      <c r="J98" s="122" t="s">
        <v>92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'SO.I.03 - Veřejné osvětlení'!J30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81</v>
      </c>
      <c r="AR98" s="126"/>
      <c r="AS98" s="127">
        <v>0</v>
      </c>
      <c r="AT98" s="128">
        <f>ROUND(SUM(AV98:AW98),2)</f>
        <v>0</v>
      </c>
      <c r="AU98" s="129">
        <f>'SO.I.03 - Veřejné osvětlení'!P121</f>
        <v>0</v>
      </c>
      <c r="AV98" s="128">
        <f>'SO.I.03 - Veřejné osvětlení'!J33</f>
        <v>0</v>
      </c>
      <c r="AW98" s="128">
        <f>'SO.I.03 - Veřejné osvětlení'!J34</f>
        <v>0</v>
      </c>
      <c r="AX98" s="128">
        <f>'SO.I.03 - Veřejné osvětlení'!J35</f>
        <v>0</v>
      </c>
      <c r="AY98" s="128">
        <f>'SO.I.03 - Veřejné osvětlení'!J36</f>
        <v>0</v>
      </c>
      <c r="AZ98" s="128">
        <f>'SO.I.03 - Veřejné osvětlení'!F33</f>
        <v>0</v>
      </c>
      <c r="BA98" s="128">
        <f>'SO.I.03 - Veřejné osvětlení'!F34</f>
        <v>0</v>
      </c>
      <c r="BB98" s="128">
        <f>'SO.I.03 - Veřejné osvětlení'!F35</f>
        <v>0</v>
      </c>
      <c r="BC98" s="128">
        <f>'SO.I.03 - Veřejné osvětlení'!F36</f>
        <v>0</v>
      </c>
      <c r="BD98" s="130">
        <f>'SO.I.03 - Veřejné osvětlení'!F37</f>
        <v>0</v>
      </c>
      <c r="BE98" s="7"/>
      <c r="BT98" s="131" t="s">
        <v>82</v>
      </c>
      <c r="BV98" s="131" t="s">
        <v>76</v>
      </c>
      <c r="BW98" s="131" t="s">
        <v>93</v>
      </c>
      <c r="BX98" s="131" t="s">
        <v>5</v>
      </c>
      <c r="CL98" s="131" t="s">
        <v>1</v>
      </c>
      <c r="CM98" s="131" t="s">
        <v>84</v>
      </c>
    </row>
    <row r="99" s="7" customFormat="1" ht="16.5" customHeight="1">
      <c r="A99" s="119" t="s">
        <v>78</v>
      </c>
      <c r="B99" s="120"/>
      <c r="C99" s="121"/>
      <c r="D99" s="122" t="s">
        <v>94</v>
      </c>
      <c r="E99" s="122"/>
      <c r="F99" s="122"/>
      <c r="G99" s="122"/>
      <c r="H99" s="122"/>
      <c r="I99" s="123"/>
      <c r="J99" s="122" t="s">
        <v>95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'SO.M.01 - Mobiliář'!J30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81</v>
      </c>
      <c r="AR99" s="126"/>
      <c r="AS99" s="127">
        <v>0</v>
      </c>
      <c r="AT99" s="128">
        <f>ROUND(SUM(AV99:AW99),2)</f>
        <v>0</v>
      </c>
      <c r="AU99" s="129">
        <f>'SO.M.01 - Mobiliář'!P119</f>
        <v>0</v>
      </c>
      <c r="AV99" s="128">
        <f>'SO.M.01 - Mobiliář'!J33</f>
        <v>0</v>
      </c>
      <c r="AW99" s="128">
        <f>'SO.M.01 - Mobiliář'!J34</f>
        <v>0</v>
      </c>
      <c r="AX99" s="128">
        <f>'SO.M.01 - Mobiliář'!J35</f>
        <v>0</v>
      </c>
      <c r="AY99" s="128">
        <f>'SO.M.01 - Mobiliář'!J36</f>
        <v>0</v>
      </c>
      <c r="AZ99" s="128">
        <f>'SO.M.01 - Mobiliář'!F33</f>
        <v>0</v>
      </c>
      <c r="BA99" s="128">
        <f>'SO.M.01 - Mobiliář'!F34</f>
        <v>0</v>
      </c>
      <c r="BB99" s="128">
        <f>'SO.M.01 - Mobiliář'!F35</f>
        <v>0</v>
      </c>
      <c r="BC99" s="128">
        <f>'SO.M.01 - Mobiliář'!F36</f>
        <v>0</v>
      </c>
      <c r="BD99" s="130">
        <f>'SO.M.01 - Mobiliář'!F37</f>
        <v>0</v>
      </c>
      <c r="BE99" s="7"/>
      <c r="BT99" s="131" t="s">
        <v>82</v>
      </c>
      <c r="BV99" s="131" t="s">
        <v>76</v>
      </c>
      <c r="BW99" s="131" t="s">
        <v>96</v>
      </c>
      <c r="BX99" s="131" t="s">
        <v>5</v>
      </c>
      <c r="CL99" s="131" t="s">
        <v>1</v>
      </c>
      <c r="CM99" s="131" t="s">
        <v>84</v>
      </c>
    </row>
    <row r="100" s="7" customFormat="1" ht="16.5" customHeight="1">
      <c r="A100" s="119" t="s">
        <v>78</v>
      </c>
      <c r="B100" s="120"/>
      <c r="C100" s="121"/>
      <c r="D100" s="122" t="s">
        <v>97</v>
      </c>
      <c r="E100" s="122"/>
      <c r="F100" s="122"/>
      <c r="G100" s="122"/>
      <c r="H100" s="122"/>
      <c r="I100" s="123"/>
      <c r="J100" s="122" t="s">
        <v>98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'SO.M.02 - Dětské hřiště'!J30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81</v>
      </c>
      <c r="AR100" s="126"/>
      <c r="AS100" s="127">
        <v>0</v>
      </c>
      <c r="AT100" s="128">
        <f>ROUND(SUM(AV100:AW100),2)</f>
        <v>0</v>
      </c>
      <c r="AU100" s="129">
        <f>'SO.M.02 - Dětské hřiště'!P119</f>
        <v>0</v>
      </c>
      <c r="AV100" s="128">
        <f>'SO.M.02 - Dětské hřiště'!J33</f>
        <v>0</v>
      </c>
      <c r="AW100" s="128">
        <f>'SO.M.02 - Dětské hřiště'!J34</f>
        <v>0</v>
      </c>
      <c r="AX100" s="128">
        <f>'SO.M.02 - Dětské hřiště'!J35</f>
        <v>0</v>
      </c>
      <c r="AY100" s="128">
        <f>'SO.M.02 - Dětské hřiště'!J36</f>
        <v>0</v>
      </c>
      <c r="AZ100" s="128">
        <f>'SO.M.02 - Dětské hřiště'!F33</f>
        <v>0</v>
      </c>
      <c r="BA100" s="128">
        <f>'SO.M.02 - Dětské hřiště'!F34</f>
        <v>0</v>
      </c>
      <c r="BB100" s="128">
        <f>'SO.M.02 - Dětské hřiště'!F35</f>
        <v>0</v>
      </c>
      <c r="BC100" s="128">
        <f>'SO.M.02 - Dětské hřiště'!F36</f>
        <v>0</v>
      </c>
      <c r="BD100" s="130">
        <f>'SO.M.02 - Dětské hřiště'!F37</f>
        <v>0</v>
      </c>
      <c r="BE100" s="7"/>
      <c r="BT100" s="131" t="s">
        <v>82</v>
      </c>
      <c r="BV100" s="131" t="s">
        <v>76</v>
      </c>
      <c r="BW100" s="131" t="s">
        <v>99</v>
      </c>
      <c r="BX100" s="131" t="s">
        <v>5</v>
      </c>
      <c r="CL100" s="131" t="s">
        <v>1</v>
      </c>
      <c r="CM100" s="131" t="s">
        <v>84</v>
      </c>
    </row>
    <row r="101" s="7" customFormat="1" ht="16.5" customHeight="1">
      <c r="A101" s="119" t="s">
        <v>78</v>
      </c>
      <c r="B101" s="120"/>
      <c r="C101" s="121"/>
      <c r="D101" s="122" t="s">
        <v>100</v>
      </c>
      <c r="E101" s="122"/>
      <c r="F101" s="122"/>
      <c r="G101" s="122"/>
      <c r="H101" s="122"/>
      <c r="I101" s="123"/>
      <c r="J101" s="122" t="s">
        <v>101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'SO.M.03 - Sportoviště'!J30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81</v>
      </c>
      <c r="AR101" s="126"/>
      <c r="AS101" s="127">
        <v>0</v>
      </c>
      <c r="AT101" s="128">
        <f>ROUND(SUM(AV101:AW101),2)</f>
        <v>0</v>
      </c>
      <c r="AU101" s="129">
        <f>'SO.M.03 - Sportoviště'!P127</f>
        <v>0</v>
      </c>
      <c r="AV101" s="128">
        <f>'SO.M.03 - Sportoviště'!J33</f>
        <v>0</v>
      </c>
      <c r="AW101" s="128">
        <f>'SO.M.03 - Sportoviště'!J34</f>
        <v>0</v>
      </c>
      <c r="AX101" s="128">
        <f>'SO.M.03 - Sportoviště'!J35</f>
        <v>0</v>
      </c>
      <c r="AY101" s="128">
        <f>'SO.M.03 - Sportoviště'!J36</f>
        <v>0</v>
      </c>
      <c r="AZ101" s="128">
        <f>'SO.M.03 - Sportoviště'!F33</f>
        <v>0</v>
      </c>
      <c r="BA101" s="128">
        <f>'SO.M.03 - Sportoviště'!F34</f>
        <v>0</v>
      </c>
      <c r="BB101" s="128">
        <f>'SO.M.03 - Sportoviště'!F35</f>
        <v>0</v>
      </c>
      <c r="BC101" s="128">
        <f>'SO.M.03 - Sportoviště'!F36</f>
        <v>0</v>
      </c>
      <c r="BD101" s="130">
        <f>'SO.M.03 - Sportoviště'!F37</f>
        <v>0</v>
      </c>
      <c r="BE101" s="7"/>
      <c r="BT101" s="131" t="s">
        <v>82</v>
      </c>
      <c r="BV101" s="131" t="s">
        <v>76</v>
      </c>
      <c r="BW101" s="131" t="s">
        <v>102</v>
      </c>
      <c r="BX101" s="131" t="s">
        <v>5</v>
      </c>
      <c r="CL101" s="131" t="s">
        <v>1</v>
      </c>
      <c r="CM101" s="131" t="s">
        <v>84</v>
      </c>
    </row>
    <row r="102" s="7" customFormat="1" ht="16.5" customHeight="1">
      <c r="A102" s="119" t="s">
        <v>78</v>
      </c>
      <c r="B102" s="120"/>
      <c r="C102" s="121"/>
      <c r="D102" s="122" t="s">
        <v>103</v>
      </c>
      <c r="E102" s="122"/>
      <c r="F102" s="122"/>
      <c r="G102" s="122"/>
      <c r="H102" s="122"/>
      <c r="I102" s="123"/>
      <c r="J102" s="122" t="s">
        <v>104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'SO.M.04 - Psí louka'!J30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81</v>
      </c>
      <c r="AR102" s="126"/>
      <c r="AS102" s="127">
        <v>0</v>
      </c>
      <c r="AT102" s="128">
        <f>ROUND(SUM(AV102:AW102),2)</f>
        <v>0</v>
      </c>
      <c r="AU102" s="129">
        <f>'SO.M.04 - Psí louka'!P126</f>
        <v>0</v>
      </c>
      <c r="AV102" s="128">
        <f>'SO.M.04 - Psí louka'!J33</f>
        <v>0</v>
      </c>
      <c r="AW102" s="128">
        <f>'SO.M.04 - Psí louka'!J34</f>
        <v>0</v>
      </c>
      <c r="AX102" s="128">
        <f>'SO.M.04 - Psí louka'!J35</f>
        <v>0</v>
      </c>
      <c r="AY102" s="128">
        <f>'SO.M.04 - Psí louka'!J36</f>
        <v>0</v>
      </c>
      <c r="AZ102" s="128">
        <f>'SO.M.04 - Psí louka'!F33</f>
        <v>0</v>
      </c>
      <c r="BA102" s="128">
        <f>'SO.M.04 - Psí louka'!F34</f>
        <v>0</v>
      </c>
      <c r="BB102" s="128">
        <f>'SO.M.04 - Psí louka'!F35</f>
        <v>0</v>
      </c>
      <c r="BC102" s="128">
        <f>'SO.M.04 - Psí louka'!F36</f>
        <v>0</v>
      </c>
      <c r="BD102" s="130">
        <f>'SO.M.04 - Psí louka'!F37</f>
        <v>0</v>
      </c>
      <c r="BE102" s="7"/>
      <c r="BT102" s="131" t="s">
        <v>82</v>
      </c>
      <c r="BV102" s="131" t="s">
        <v>76</v>
      </c>
      <c r="BW102" s="131" t="s">
        <v>105</v>
      </c>
      <c r="BX102" s="131" t="s">
        <v>5</v>
      </c>
      <c r="CL102" s="131" t="s">
        <v>1</v>
      </c>
      <c r="CM102" s="131" t="s">
        <v>84</v>
      </c>
    </row>
    <row r="103" s="7" customFormat="1" ht="16.5" customHeight="1">
      <c r="A103" s="119" t="s">
        <v>78</v>
      </c>
      <c r="B103" s="120"/>
      <c r="C103" s="121"/>
      <c r="D103" s="122" t="s">
        <v>106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'SO.02 - Sadové úpravy'!J30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81</v>
      </c>
      <c r="AR103" s="126"/>
      <c r="AS103" s="127">
        <v>0</v>
      </c>
      <c r="AT103" s="128">
        <f>ROUND(SUM(AV103:AW103),2)</f>
        <v>0</v>
      </c>
      <c r="AU103" s="129">
        <f>'SO.02 - Sadové úpravy'!P125</f>
        <v>0</v>
      </c>
      <c r="AV103" s="128">
        <f>'SO.02 - Sadové úpravy'!J33</f>
        <v>0</v>
      </c>
      <c r="AW103" s="128">
        <f>'SO.02 - Sadové úpravy'!J34</f>
        <v>0</v>
      </c>
      <c r="AX103" s="128">
        <f>'SO.02 - Sadové úpravy'!J35</f>
        <v>0</v>
      </c>
      <c r="AY103" s="128">
        <f>'SO.02 - Sadové úpravy'!J36</f>
        <v>0</v>
      </c>
      <c r="AZ103" s="128">
        <f>'SO.02 - Sadové úpravy'!F33</f>
        <v>0</v>
      </c>
      <c r="BA103" s="128">
        <f>'SO.02 - Sadové úpravy'!F34</f>
        <v>0</v>
      </c>
      <c r="BB103" s="128">
        <f>'SO.02 - Sadové úpravy'!F35</f>
        <v>0</v>
      </c>
      <c r="BC103" s="128">
        <f>'SO.02 - Sadové úpravy'!F36</f>
        <v>0</v>
      </c>
      <c r="BD103" s="130">
        <f>'SO.02 - Sadové úpravy'!F37</f>
        <v>0</v>
      </c>
      <c r="BE103" s="7"/>
      <c r="BT103" s="131" t="s">
        <v>82</v>
      </c>
      <c r="BV103" s="131" t="s">
        <v>76</v>
      </c>
      <c r="BW103" s="131" t="s">
        <v>108</v>
      </c>
      <c r="BX103" s="131" t="s">
        <v>5</v>
      </c>
      <c r="CL103" s="131" t="s">
        <v>1</v>
      </c>
      <c r="CM103" s="131" t="s">
        <v>84</v>
      </c>
    </row>
    <row r="104" s="7" customFormat="1" ht="16.5" customHeight="1">
      <c r="A104" s="119" t="s">
        <v>78</v>
      </c>
      <c r="B104" s="120"/>
      <c r="C104" s="121"/>
      <c r="D104" s="122" t="s">
        <v>109</v>
      </c>
      <c r="E104" s="122"/>
      <c r="F104" s="122"/>
      <c r="G104" s="122"/>
      <c r="H104" s="122"/>
      <c r="I104" s="123"/>
      <c r="J104" s="122" t="s">
        <v>110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'VON - Vedlejší a ostatní ...'!J30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109</v>
      </c>
      <c r="AR104" s="126"/>
      <c r="AS104" s="132">
        <v>0</v>
      </c>
      <c r="AT104" s="133">
        <f>ROUND(SUM(AV104:AW104),2)</f>
        <v>0</v>
      </c>
      <c r="AU104" s="134">
        <f>'VON - Vedlejší a ostatní ...'!P123</f>
        <v>0</v>
      </c>
      <c r="AV104" s="133">
        <f>'VON - Vedlejší a ostatní ...'!J33</f>
        <v>0</v>
      </c>
      <c r="AW104" s="133">
        <f>'VON - Vedlejší a ostatní ...'!J34</f>
        <v>0</v>
      </c>
      <c r="AX104" s="133">
        <f>'VON - Vedlejší a ostatní ...'!J35</f>
        <v>0</v>
      </c>
      <c r="AY104" s="133">
        <f>'VON - Vedlejší a ostatní ...'!J36</f>
        <v>0</v>
      </c>
      <c r="AZ104" s="133">
        <f>'VON - Vedlejší a ostatní ...'!F33</f>
        <v>0</v>
      </c>
      <c r="BA104" s="133">
        <f>'VON - Vedlejší a ostatní ...'!F34</f>
        <v>0</v>
      </c>
      <c r="BB104" s="133">
        <f>'VON - Vedlejší a ostatní ...'!F35</f>
        <v>0</v>
      </c>
      <c r="BC104" s="133">
        <f>'VON - Vedlejší a ostatní ...'!F36</f>
        <v>0</v>
      </c>
      <c r="BD104" s="135">
        <f>'VON - Vedlejší a ostatní ...'!F37</f>
        <v>0</v>
      </c>
      <c r="BE104" s="7"/>
      <c r="BT104" s="131" t="s">
        <v>82</v>
      </c>
      <c r="BV104" s="131" t="s">
        <v>76</v>
      </c>
      <c r="BW104" s="131" t="s">
        <v>111</v>
      </c>
      <c r="BX104" s="131" t="s">
        <v>5</v>
      </c>
      <c r="CL104" s="131" t="s">
        <v>1</v>
      </c>
      <c r="CM104" s="131" t="s">
        <v>84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aFYkhQOtOPzWDe49k+XpP2C5s365ioFQOmcnOqErk1bEFwkV9pYRmQMYG3ntAsEg+A8ueXSEqMqASiW9JffkjA==" hashValue="v8RTyFLPWZrmahV2z7/IqKOTaq5enfMKfudBe/xrcicmnvzO2Y5EAQVrhTQlVfjipPSot/sFYlT3bHK8o3P85Q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SO.01 - Hlavní stavební o...'!C2" display="/"/>
    <hyperlink ref="A96" location="'SO.I.01 - Přípojka vody a...'!C2" display="/"/>
    <hyperlink ref="A97" location="'SO.I.02 - Veřejné WC a př...'!C2" display="/"/>
    <hyperlink ref="A98" location="'SO.I.03 - Veřejné osvětlení'!C2" display="/"/>
    <hyperlink ref="A99" location="'SO.M.01 - Mobiliář'!C2" display="/"/>
    <hyperlink ref="A100" location="'SO.M.02 - Dětské hřiště'!C2" display="/"/>
    <hyperlink ref="A101" location="'SO.M.03 - Sportoviště'!C2" display="/"/>
    <hyperlink ref="A102" location="'SO.M.04 - Psí louka'!C2" display="/"/>
    <hyperlink ref="A103" location="'SO.02 - Sadové úpravy'!C2" display="/"/>
    <hyperlink ref="A10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ROUND(J141,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ROUND((SUM(BE141:BE491)),  2)</f>
        <v>0</v>
      </c>
      <c r="G33" s="38"/>
      <c r="H33" s="38"/>
      <c r="I33" s="155">
        <v>0.21</v>
      </c>
      <c r="J33" s="154">
        <f>ROUND(((SUM(BE141:BE491))*I33),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ROUND((SUM(BF141:BF491)),  2)</f>
        <v>0</v>
      </c>
      <c r="G34" s="38"/>
      <c r="H34" s="38"/>
      <c r="I34" s="155">
        <v>0.15</v>
      </c>
      <c r="J34" s="154">
        <f>ROUND(((SUM(BF141:BF491))*I34),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ROUND((SUM(BG141:BG491)),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ROUND((SUM(BH141:BH491)),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ROUND((SUM(BI141:BI491)),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Hlavní stavební objekty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J141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J142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121</v>
      </c>
      <c r="E98" s="182"/>
      <c r="F98" s="182"/>
      <c r="G98" s="182"/>
      <c r="H98" s="182"/>
      <c r="I98" s="182"/>
      <c r="J98" s="183">
        <f>J166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122</v>
      </c>
      <c r="E99" s="182"/>
      <c r="F99" s="182"/>
      <c r="G99" s="182"/>
      <c r="H99" s="182"/>
      <c r="I99" s="182"/>
      <c r="J99" s="183">
        <f>J174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123</v>
      </c>
      <c r="E100" s="182"/>
      <c r="F100" s="182"/>
      <c r="G100" s="182"/>
      <c r="H100" s="182"/>
      <c r="I100" s="182"/>
      <c r="J100" s="183">
        <f>J193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124</v>
      </c>
      <c r="E101" s="182"/>
      <c r="F101" s="182"/>
      <c r="G101" s="182"/>
      <c r="H101" s="182"/>
      <c r="I101" s="182"/>
      <c r="J101" s="183">
        <f>J202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125</v>
      </c>
      <c r="E102" s="182"/>
      <c r="F102" s="182"/>
      <c r="G102" s="182"/>
      <c r="H102" s="182"/>
      <c r="I102" s="182"/>
      <c r="J102" s="183">
        <f>J209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126</v>
      </c>
      <c r="E103" s="182"/>
      <c r="F103" s="182"/>
      <c r="G103" s="182"/>
      <c r="H103" s="182"/>
      <c r="I103" s="182"/>
      <c r="J103" s="183">
        <f>J213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127</v>
      </c>
      <c r="E104" s="182"/>
      <c r="F104" s="182"/>
      <c r="G104" s="182"/>
      <c r="H104" s="182"/>
      <c r="I104" s="182"/>
      <c r="J104" s="183">
        <f>J251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128</v>
      </c>
      <c r="E105" s="182"/>
      <c r="F105" s="182"/>
      <c r="G105" s="182"/>
      <c r="H105" s="182"/>
      <c r="I105" s="182"/>
      <c r="J105" s="183">
        <f>J275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129</v>
      </c>
      <c r="E106" s="182"/>
      <c r="F106" s="182"/>
      <c r="G106" s="182"/>
      <c r="H106" s="182"/>
      <c r="I106" s="182"/>
      <c r="J106" s="183">
        <f>J287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9"/>
      <c r="C107" s="180"/>
      <c r="D107" s="181" t="s">
        <v>130</v>
      </c>
      <c r="E107" s="182"/>
      <c r="F107" s="182"/>
      <c r="G107" s="182"/>
      <c r="H107" s="182"/>
      <c r="I107" s="182"/>
      <c r="J107" s="183">
        <f>J321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9"/>
      <c r="C108" s="180"/>
      <c r="D108" s="181" t="s">
        <v>131</v>
      </c>
      <c r="E108" s="182"/>
      <c r="F108" s="182"/>
      <c r="G108" s="182"/>
      <c r="H108" s="182"/>
      <c r="I108" s="182"/>
      <c r="J108" s="183">
        <f>J338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132</v>
      </c>
      <c r="E109" s="182"/>
      <c r="F109" s="182"/>
      <c r="G109" s="182"/>
      <c r="H109" s="182"/>
      <c r="I109" s="182"/>
      <c r="J109" s="183">
        <f>J364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9"/>
      <c r="C110" s="180"/>
      <c r="D110" s="181" t="s">
        <v>133</v>
      </c>
      <c r="E110" s="182"/>
      <c r="F110" s="182"/>
      <c r="G110" s="182"/>
      <c r="H110" s="182"/>
      <c r="I110" s="182"/>
      <c r="J110" s="183">
        <f>J379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5"/>
      <c r="C111" s="186"/>
      <c r="D111" s="187" t="s">
        <v>134</v>
      </c>
      <c r="E111" s="188"/>
      <c r="F111" s="188"/>
      <c r="G111" s="188"/>
      <c r="H111" s="188"/>
      <c r="I111" s="188"/>
      <c r="J111" s="189">
        <f>J380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135</v>
      </c>
      <c r="E112" s="188"/>
      <c r="F112" s="188"/>
      <c r="G112" s="188"/>
      <c r="H112" s="188"/>
      <c r="I112" s="188"/>
      <c r="J112" s="189">
        <f>J384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136</v>
      </c>
      <c r="E113" s="188"/>
      <c r="F113" s="188"/>
      <c r="G113" s="188"/>
      <c r="H113" s="188"/>
      <c r="I113" s="188"/>
      <c r="J113" s="189">
        <f>J385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137</v>
      </c>
      <c r="E114" s="188"/>
      <c r="F114" s="188"/>
      <c r="G114" s="188"/>
      <c r="H114" s="188"/>
      <c r="I114" s="188"/>
      <c r="J114" s="189">
        <f>J390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9"/>
      <c r="C115" s="180"/>
      <c r="D115" s="181" t="s">
        <v>138</v>
      </c>
      <c r="E115" s="182"/>
      <c r="F115" s="182"/>
      <c r="G115" s="182"/>
      <c r="H115" s="182"/>
      <c r="I115" s="182"/>
      <c r="J115" s="183">
        <f>J412</f>
        <v>0</v>
      </c>
      <c r="K115" s="180"/>
      <c r="L115" s="18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79"/>
      <c r="C116" s="180"/>
      <c r="D116" s="181" t="s">
        <v>139</v>
      </c>
      <c r="E116" s="182"/>
      <c r="F116" s="182"/>
      <c r="G116" s="182"/>
      <c r="H116" s="182"/>
      <c r="I116" s="182"/>
      <c r="J116" s="183">
        <f>J416</f>
        <v>0</v>
      </c>
      <c r="K116" s="180"/>
      <c r="L116" s="18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79"/>
      <c r="C117" s="180"/>
      <c r="D117" s="181" t="s">
        <v>140</v>
      </c>
      <c r="E117" s="182"/>
      <c r="F117" s="182"/>
      <c r="G117" s="182"/>
      <c r="H117" s="182"/>
      <c r="I117" s="182"/>
      <c r="J117" s="183">
        <f>J427</f>
        <v>0</v>
      </c>
      <c r="K117" s="180"/>
      <c r="L117" s="184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79"/>
      <c r="C118" s="180"/>
      <c r="D118" s="181" t="s">
        <v>141</v>
      </c>
      <c r="E118" s="182"/>
      <c r="F118" s="182"/>
      <c r="G118" s="182"/>
      <c r="H118" s="182"/>
      <c r="I118" s="182"/>
      <c r="J118" s="183">
        <f>J452</f>
        <v>0</v>
      </c>
      <c r="K118" s="180"/>
      <c r="L118" s="18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79"/>
      <c r="C119" s="180"/>
      <c r="D119" s="181" t="s">
        <v>142</v>
      </c>
      <c r="E119" s="182"/>
      <c r="F119" s="182"/>
      <c r="G119" s="182"/>
      <c r="H119" s="182"/>
      <c r="I119" s="182"/>
      <c r="J119" s="183">
        <f>J472</f>
        <v>0</v>
      </c>
      <c r="K119" s="180"/>
      <c r="L119" s="18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79"/>
      <c r="C120" s="180"/>
      <c r="D120" s="181" t="s">
        <v>143</v>
      </c>
      <c r="E120" s="182"/>
      <c r="F120" s="182"/>
      <c r="G120" s="182"/>
      <c r="H120" s="182"/>
      <c r="I120" s="182"/>
      <c r="J120" s="183">
        <f>J481</f>
        <v>0</v>
      </c>
      <c r="K120" s="180"/>
      <c r="L120" s="184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85"/>
      <c r="C121" s="186"/>
      <c r="D121" s="187" t="s">
        <v>144</v>
      </c>
      <c r="E121" s="188"/>
      <c r="F121" s="188"/>
      <c r="G121" s="188"/>
      <c r="H121" s="188"/>
      <c r="I121" s="188"/>
      <c r="J121" s="189">
        <f>J482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145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74" t="str">
        <f>E7</f>
        <v>Mánesovy sady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113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E9</f>
        <v>SO.01 - Hlavní stavební objekty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F12</f>
        <v>Ústí nad Labem</v>
      </c>
      <c r="G135" s="40"/>
      <c r="H135" s="40"/>
      <c r="I135" s="32" t="s">
        <v>22</v>
      </c>
      <c r="J135" s="79" t="str">
        <f>IF(J12="","",J12)</f>
        <v>19. 9. 2023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E15</f>
        <v xml:space="preserve"> </v>
      </c>
      <c r="G137" s="40"/>
      <c r="H137" s="40"/>
      <c r="I137" s="32" t="s">
        <v>30</v>
      </c>
      <c r="J137" s="36" t="str">
        <f>E21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40"/>
      <c r="E138" s="40"/>
      <c r="F138" s="27" t="str">
        <f>IF(E18="","",E18)</f>
        <v>Vyplň údaj</v>
      </c>
      <c r="G138" s="40"/>
      <c r="H138" s="40"/>
      <c r="I138" s="32" t="s">
        <v>32</v>
      </c>
      <c r="J138" s="36" t="str">
        <f>E24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191"/>
      <c r="B140" s="192"/>
      <c r="C140" s="193" t="s">
        <v>146</v>
      </c>
      <c r="D140" s="194" t="s">
        <v>59</v>
      </c>
      <c r="E140" s="194" t="s">
        <v>55</v>
      </c>
      <c r="F140" s="194" t="s">
        <v>56</v>
      </c>
      <c r="G140" s="194" t="s">
        <v>147</v>
      </c>
      <c r="H140" s="194" t="s">
        <v>148</v>
      </c>
      <c r="I140" s="194" t="s">
        <v>149</v>
      </c>
      <c r="J140" s="194" t="s">
        <v>117</v>
      </c>
      <c r="K140" s="195" t="s">
        <v>150</v>
      </c>
      <c r="L140" s="196"/>
      <c r="M140" s="100" t="s">
        <v>1</v>
      </c>
      <c r="N140" s="101" t="s">
        <v>38</v>
      </c>
      <c r="O140" s="101" t="s">
        <v>151</v>
      </c>
      <c r="P140" s="101" t="s">
        <v>152</v>
      </c>
      <c r="Q140" s="101" t="s">
        <v>153</v>
      </c>
      <c r="R140" s="101" t="s">
        <v>154</v>
      </c>
      <c r="S140" s="101" t="s">
        <v>155</v>
      </c>
      <c r="T140" s="102" t="s">
        <v>156</v>
      </c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</row>
    <row r="141" s="2" customFormat="1" ht="22.8" customHeight="1">
      <c r="A141" s="38"/>
      <c r="B141" s="39"/>
      <c r="C141" s="107" t="s">
        <v>157</v>
      </c>
      <c r="D141" s="40"/>
      <c r="E141" s="40"/>
      <c r="F141" s="40"/>
      <c r="G141" s="40"/>
      <c r="H141" s="40"/>
      <c r="I141" s="40"/>
      <c r="J141" s="197">
        <f>BK141</f>
        <v>0</v>
      </c>
      <c r="K141" s="40"/>
      <c r="L141" s="44"/>
      <c r="M141" s="103"/>
      <c r="N141" s="198"/>
      <c r="O141" s="104"/>
      <c r="P141" s="199">
        <f>P142+P166+P174+P193+P202+P209+P213+P251+P275+P287+P321+P338+P364+P379+P412+P416+P427+P452+P472+P481</f>
        <v>0</v>
      </c>
      <c r="Q141" s="104"/>
      <c r="R141" s="199">
        <f>R142+R166+R174+R193+R202+R209+R213+R251+R275+R287+R321+R338+R364+R379+R412+R416+R427+R452+R472+R481</f>
        <v>3052.5806097200004</v>
      </c>
      <c r="S141" s="104"/>
      <c r="T141" s="200">
        <f>T142+T166+T174+T193+T202+T209+T213+T251+T275+T287+T321+T338+T364+T379+T412+T416+T427+T452+T472+T481</f>
        <v>728.4316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73</v>
      </c>
      <c r="AU141" s="17" t="s">
        <v>119</v>
      </c>
      <c r="BK141" s="201">
        <f>BK142+BK166+BK174+BK193+BK202+BK209+BK213+BK251+BK275+BK287+BK321+BK338+BK364+BK379+BK412+BK416+BK427+BK452+BK472+BK481</f>
        <v>0</v>
      </c>
    </row>
    <row r="142" s="12" customFormat="1" ht="25.92" customHeight="1">
      <c r="A142" s="12"/>
      <c r="B142" s="202"/>
      <c r="C142" s="203"/>
      <c r="D142" s="204" t="s">
        <v>73</v>
      </c>
      <c r="E142" s="205" t="s">
        <v>158</v>
      </c>
      <c r="F142" s="205" t="s">
        <v>159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SUM(P143:P165)</f>
        <v>0</v>
      </c>
      <c r="Q142" s="210"/>
      <c r="R142" s="211">
        <f>SUM(R143:R165)</f>
        <v>0</v>
      </c>
      <c r="S142" s="210"/>
      <c r="T142" s="212">
        <f>SUM(T143:T165)</f>
        <v>713.136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82</v>
      </c>
      <c r="AT142" s="214" t="s">
        <v>73</v>
      </c>
      <c r="AU142" s="214" t="s">
        <v>74</v>
      </c>
      <c r="AY142" s="213" t="s">
        <v>160</v>
      </c>
      <c r="BK142" s="215">
        <f>SUM(BK143:BK165)</f>
        <v>0</v>
      </c>
    </row>
    <row r="143" s="2" customFormat="1" ht="33" customHeight="1">
      <c r="A143" s="38"/>
      <c r="B143" s="39"/>
      <c r="C143" s="216" t="s">
        <v>82</v>
      </c>
      <c r="D143" s="216" t="s">
        <v>161</v>
      </c>
      <c r="E143" s="217" t="s">
        <v>162</v>
      </c>
      <c r="F143" s="218" t="s">
        <v>163</v>
      </c>
      <c r="G143" s="219" t="s">
        <v>164</v>
      </c>
      <c r="H143" s="220">
        <v>45</v>
      </c>
      <c r="I143" s="221"/>
      <c r="J143" s="222">
        <f>ROUND(I143*H143,2)</f>
        <v>0</v>
      </c>
      <c r="K143" s="218" t="s">
        <v>165</v>
      </c>
      <c r="L143" s="44"/>
      <c r="M143" s="223" t="s">
        <v>1</v>
      </c>
      <c r="N143" s="224" t="s">
        <v>39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0.29499999999999996</v>
      </c>
      <c r="T143" s="226">
        <f>S143*H143</f>
        <v>13.274999999999998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166</v>
      </c>
      <c r="AT143" s="227" t="s">
        <v>161</v>
      </c>
      <c r="AU143" s="227" t="s">
        <v>82</v>
      </c>
      <c r="AY143" s="17" t="s">
        <v>160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82</v>
      </c>
      <c r="BK143" s="228">
        <f>ROUND(I143*H143,2)</f>
        <v>0</v>
      </c>
      <c r="BL143" s="17" t="s">
        <v>166</v>
      </c>
      <c r="BM143" s="227" t="s">
        <v>167</v>
      </c>
    </row>
    <row r="144" s="13" customFormat="1">
      <c r="A144" s="13"/>
      <c r="B144" s="229"/>
      <c r="C144" s="230"/>
      <c r="D144" s="231" t="s">
        <v>168</v>
      </c>
      <c r="E144" s="232" t="s">
        <v>1</v>
      </c>
      <c r="F144" s="233" t="s">
        <v>169</v>
      </c>
      <c r="G144" s="230"/>
      <c r="H144" s="234">
        <v>45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168</v>
      </c>
      <c r="AU144" s="240" t="s">
        <v>82</v>
      </c>
      <c r="AV144" s="13" t="s">
        <v>84</v>
      </c>
      <c r="AW144" s="13" t="s">
        <v>31</v>
      </c>
      <c r="AX144" s="13" t="s">
        <v>74</v>
      </c>
      <c r="AY144" s="240" t="s">
        <v>160</v>
      </c>
    </row>
    <row r="145" s="14" customFormat="1">
      <c r="A145" s="14"/>
      <c r="B145" s="241"/>
      <c r="C145" s="242"/>
      <c r="D145" s="231" t="s">
        <v>168</v>
      </c>
      <c r="E145" s="243" t="s">
        <v>1</v>
      </c>
      <c r="F145" s="244" t="s">
        <v>170</v>
      </c>
      <c r="G145" s="242"/>
      <c r="H145" s="245">
        <v>45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168</v>
      </c>
      <c r="AU145" s="251" t="s">
        <v>82</v>
      </c>
      <c r="AV145" s="14" t="s">
        <v>166</v>
      </c>
      <c r="AW145" s="14" t="s">
        <v>31</v>
      </c>
      <c r="AX145" s="14" t="s">
        <v>82</v>
      </c>
      <c r="AY145" s="251" t="s">
        <v>160</v>
      </c>
    </row>
    <row r="146" s="2" customFormat="1" ht="24.15" customHeight="1">
      <c r="A146" s="38"/>
      <c r="B146" s="39"/>
      <c r="C146" s="216" t="s">
        <v>84</v>
      </c>
      <c r="D146" s="216" t="s">
        <v>161</v>
      </c>
      <c r="E146" s="217" t="s">
        <v>171</v>
      </c>
      <c r="F146" s="218" t="s">
        <v>172</v>
      </c>
      <c r="G146" s="219" t="s">
        <v>164</v>
      </c>
      <c r="H146" s="220">
        <v>986</v>
      </c>
      <c r="I146" s="221"/>
      <c r="J146" s="222">
        <f>ROUND(I146*H146,2)</f>
        <v>0</v>
      </c>
      <c r="K146" s="218" t="s">
        <v>165</v>
      </c>
      <c r="L146" s="44"/>
      <c r="M146" s="223" t="s">
        <v>1</v>
      </c>
      <c r="N146" s="224" t="s">
        <v>39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0.098</v>
      </c>
      <c r="T146" s="226">
        <f>S146*H146</f>
        <v>96.628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166</v>
      </c>
      <c r="AT146" s="227" t="s">
        <v>161</v>
      </c>
      <c r="AU146" s="227" t="s">
        <v>82</v>
      </c>
      <c r="AY146" s="17" t="s">
        <v>160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82</v>
      </c>
      <c r="BK146" s="228">
        <f>ROUND(I146*H146,2)</f>
        <v>0</v>
      </c>
      <c r="BL146" s="17" t="s">
        <v>166</v>
      </c>
      <c r="BM146" s="227" t="s">
        <v>173</v>
      </c>
    </row>
    <row r="147" s="2" customFormat="1" ht="24.15" customHeight="1">
      <c r="A147" s="38"/>
      <c r="B147" s="39"/>
      <c r="C147" s="216" t="s">
        <v>174</v>
      </c>
      <c r="D147" s="216" t="s">
        <v>161</v>
      </c>
      <c r="E147" s="217" t="s">
        <v>175</v>
      </c>
      <c r="F147" s="218" t="s">
        <v>176</v>
      </c>
      <c r="G147" s="219" t="s">
        <v>164</v>
      </c>
      <c r="H147" s="220">
        <v>430</v>
      </c>
      <c r="I147" s="221"/>
      <c r="J147" s="222">
        <f>ROUND(I147*H147,2)</f>
        <v>0</v>
      </c>
      <c r="K147" s="218" t="s">
        <v>165</v>
      </c>
      <c r="L147" s="44"/>
      <c r="M147" s="223" t="s">
        <v>1</v>
      </c>
      <c r="N147" s="224" t="s">
        <v>39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0.3</v>
      </c>
      <c r="T147" s="226">
        <f>S147*H147</f>
        <v>129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166</v>
      </c>
      <c r="AT147" s="227" t="s">
        <v>161</v>
      </c>
      <c r="AU147" s="227" t="s">
        <v>82</v>
      </c>
      <c r="AY147" s="17" t="s">
        <v>160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82</v>
      </c>
      <c r="BK147" s="228">
        <f>ROUND(I147*H147,2)</f>
        <v>0</v>
      </c>
      <c r="BL147" s="17" t="s">
        <v>166</v>
      </c>
      <c r="BM147" s="227" t="s">
        <v>177</v>
      </c>
    </row>
    <row r="148" s="13" customFormat="1">
      <c r="A148" s="13"/>
      <c r="B148" s="229"/>
      <c r="C148" s="230"/>
      <c r="D148" s="231" t="s">
        <v>168</v>
      </c>
      <c r="E148" s="232" t="s">
        <v>1</v>
      </c>
      <c r="F148" s="233" t="s">
        <v>178</v>
      </c>
      <c r="G148" s="230"/>
      <c r="H148" s="234">
        <v>430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82</v>
      </c>
      <c r="AV148" s="13" t="s">
        <v>84</v>
      </c>
      <c r="AW148" s="13" t="s">
        <v>31</v>
      </c>
      <c r="AX148" s="13" t="s">
        <v>74</v>
      </c>
      <c r="AY148" s="240" t="s">
        <v>160</v>
      </c>
    </row>
    <row r="149" s="14" customFormat="1">
      <c r="A149" s="14"/>
      <c r="B149" s="241"/>
      <c r="C149" s="242"/>
      <c r="D149" s="231" t="s">
        <v>168</v>
      </c>
      <c r="E149" s="243" t="s">
        <v>1</v>
      </c>
      <c r="F149" s="244" t="s">
        <v>170</v>
      </c>
      <c r="G149" s="242"/>
      <c r="H149" s="245">
        <v>430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168</v>
      </c>
      <c r="AU149" s="251" t="s">
        <v>82</v>
      </c>
      <c r="AV149" s="14" t="s">
        <v>166</v>
      </c>
      <c r="AW149" s="14" t="s">
        <v>31</v>
      </c>
      <c r="AX149" s="14" t="s">
        <v>82</v>
      </c>
      <c r="AY149" s="251" t="s">
        <v>160</v>
      </c>
    </row>
    <row r="150" s="2" customFormat="1" ht="33" customHeight="1">
      <c r="A150" s="38"/>
      <c r="B150" s="39"/>
      <c r="C150" s="216" t="s">
        <v>166</v>
      </c>
      <c r="D150" s="216" t="s">
        <v>161</v>
      </c>
      <c r="E150" s="217" t="s">
        <v>179</v>
      </c>
      <c r="F150" s="218" t="s">
        <v>180</v>
      </c>
      <c r="G150" s="219" t="s">
        <v>164</v>
      </c>
      <c r="H150" s="220">
        <v>956</v>
      </c>
      <c r="I150" s="221"/>
      <c r="J150" s="222">
        <f>ROUND(I150*H150,2)</f>
        <v>0</v>
      </c>
      <c r="K150" s="218" t="s">
        <v>165</v>
      </c>
      <c r="L150" s="44"/>
      <c r="M150" s="223" t="s">
        <v>1</v>
      </c>
      <c r="N150" s="224" t="s">
        <v>39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0.3</v>
      </c>
      <c r="T150" s="226">
        <f>S150*H150</f>
        <v>286.8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166</v>
      </c>
      <c r="AT150" s="227" t="s">
        <v>161</v>
      </c>
      <c r="AU150" s="227" t="s">
        <v>82</v>
      </c>
      <c r="AY150" s="17" t="s">
        <v>160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82</v>
      </c>
      <c r="BK150" s="228">
        <f>ROUND(I150*H150,2)</f>
        <v>0</v>
      </c>
      <c r="BL150" s="17" t="s">
        <v>166</v>
      </c>
      <c r="BM150" s="227" t="s">
        <v>181</v>
      </c>
    </row>
    <row r="151" s="13" customFormat="1">
      <c r="A151" s="13"/>
      <c r="B151" s="229"/>
      <c r="C151" s="230"/>
      <c r="D151" s="231" t="s">
        <v>168</v>
      </c>
      <c r="E151" s="232" t="s">
        <v>1</v>
      </c>
      <c r="F151" s="233" t="s">
        <v>182</v>
      </c>
      <c r="G151" s="230"/>
      <c r="H151" s="234">
        <v>956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168</v>
      </c>
      <c r="AU151" s="240" t="s">
        <v>82</v>
      </c>
      <c r="AV151" s="13" t="s">
        <v>84</v>
      </c>
      <c r="AW151" s="13" t="s">
        <v>31</v>
      </c>
      <c r="AX151" s="13" t="s">
        <v>74</v>
      </c>
      <c r="AY151" s="240" t="s">
        <v>160</v>
      </c>
    </row>
    <row r="152" s="14" customFormat="1">
      <c r="A152" s="14"/>
      <c r="B152" s="241"/>
      <c r="C152" s="242"/>
      <c r="D152" s="231" t="s">
        <v>168</v>
      </c>
      <c r="E152" s="243" t="s">
        <v>1</v>
      </c>
      <c r="F152" s="244" t="s">
        <v>170</v>
      </c>
      <c r="G152" s="242"/>
      <c r="H152" s="245">
        <v>956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168</v>
      </c>
      <c r="AU152" s="251" t="s">
        <v>82</v>
      </c>
      <c r="AV152" s="14" t="s">
        <v>166</v>
      </c>
      <c r="AW152" s="14" t="s">
        <v>31</v>
      </c>
      <c r="AX152" s="14" t="s">
        <v>82</v>
      </c>
      <c r="AY152" s="251" t="s">
        <v>160</v>
      </c>
    </row>
    <row r="153" s="2" customFormat="1" ht="16.5" customHeight="1">
      <c r="A153" s="38"/>
      <c r="B153" s="39"/>
      <c r="C153" s="216" t="s">
        <v>183</v>
      </c>
      <c r="D153" s="216" t="s">
        <v>161</v>
      </c>
      <c r="E153" s="217" t="s">
        <v>184</v>
      </c>
      <c r="F153" s="218" t="s">
        <v>185</v>
      </c>
      <c r="G153" s="219" t="s">
        <v>164</v>
      </c>
      <c r="H153" s="220">
        <v>85</v>
      </c>
      <c r="I153" s="221"/>
      <c r="J153" s="222">
        <f>ROUND(I153*H153,2)</f>
        <v>0</v>
      </c>
      <c r="K153" s="218" t="s">
        <v>165</v>
      </c>
      <c r="L153" s="44"/>
      <c r="M153" s="223" t="s">
        <v>1</v>
      </c>
      <c r="N153" s="224" t="s">
        <v>39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0.355</v>
      </c>
      <c r="T153" s="226">
        <f>S153*H153</f>
        <v>30.174999999999996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166</v>
      </c>
      <c r="AT153" s="227" t="s">
        <v>161</v>
      </c>
      <c r="AU153" s="227" t="s">
        <v>82</v>
      </c>
      <c r="AY153" s="17" t="s">
        <v>160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82</v>
      </c>
      <c r="BK153" s="228">
        <f>ROUND(I153*H153,2)</f>
        <v>0</v>
      </c>
      <c r="BL153" s="17" t="s">
        <v>166</v>
      </c>
      <c r="BM153" s="227" t="s">
        <v>186</v>
      </c>
    </row>
    <row r="154" s="13" customFormat="1">
      <c r="A154" s="13"/>
      <c r="B154" s="229"/>
      <c r="C154" s="230"/>
      <c r="D154" s="231" t="s">
        <v>168</v>
      </c>
      <c r="E154" s="232" t="s">
        <v>1</v>
      </c>
      <c r="F154" s="233" t="s">
        <v>187</v>
      </c>
      <c r="G154" s="230"/>
      <c r="H154" s="234">
        <v>85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168</v>
      </c>
      <c r="AU154" s="240" t="s">
        <v>82</v>
      </c>
      <c r="AV154" s="13" t="s">
        <v>84</v>
      </c>
      <c r="AW154" s="13" t="s">
        <v>31</v>
      </c>
      <c r="AX154" s="13" t="s">
        <v>74</v>
      </c>
      <c r="AY154" s="240" t="s">
        <v>160</v>
      </c>
    </row>
    <row r="155" s="14" customFormat="1">
      <c r="A155" s="14"/>
      <c r="B155" s="241"/>
      <c r="C155" s="242"/>
      <c r="D155" s="231" t="s">
        <v>168</v>
      </c>
      <c r="E155" s="243" t="s">
        <v>1</v>
      </c>
      <c r="F155" s="244" t="s">
        <v>170</v>
      </c>
      <c r="G155" s="242"/>
      <c r="H155" s="245">
        <v>85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168</v>
      </c>
      <c r="AU155" s="251" t="s">
        <v>82</v>
      </c>
      <c r="AV155" s="14" t="s">
        <v>166</v>
      </c>
      <c r="AW155" s="14" t="s">
        <v>31</v>
      </c>
      <c r="AX155" s="14" t="s">
        <v>82</v>
      </c>
      <c r="AY155" s="251" t="s">
        <v>160</v>
      </c>
    </row>
    <row r="156" s="2" customFormat="1" ht="16.5" customHeight="1">
      <c r="A156" s="38"/>
      <c r="B156" s="39"/>
      <c r="C156" s="216" t="s">
        <v>188</v>
      </c>
      <c r="D156" s="216" t="s">
        <v>161</v>
      </c>
      <c r="E156" s="217" t="s">
        <v>189</v>
      </c>
      <c r="F156" s="218" t="s">
        <v>190</v>
      </c>
      <c r="G156" s="219" t="s">
        <v>191</v>
      </c>
      <c r="H156" s="220">
        <v>6.08</v>
      </c>
      <c r="I156" s="221"/>
      <c r="J156" s="222">
        <f>ROUND(I156*H156,2)</f>
        <v>0</v>
      </c>
      <c r="K156" s="218" t="s">
        <v>165</v>
      </c>
      <c r="L156" s="44"/>
      <c r="M156" s="223" t="s">
        <v>1</v>
      </c>
      <c r="N156" s="224" t="s">
        <v>39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2.6</v>
      </c>
      <c r="T156" s="226">
        <f>S156*H156</f>
        <v>15.808000000000003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166</v>
      </c>
      <c r="AT156" s="227" t="s">
        <v>161</v>
      </c>
      <c r="AU156" s="227" t="s">
        <v>82</v>
      </c>
      <c r="AY156" s="17" t="s">
        <v>160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82</v>
      </c>
      <c r="BK156" s="228">
        <f>ROUND(I156*H156,2)</f>
        <v>0</v>
      </c>
      <c r="BL156" s="17" t="s">
        <v>166</v>
      </c>
      <c r="BM156" s="227" t="s">
        <v>192</v>
      </c>
    </row>
    <row r="157" s="13" customFormat="1">
      <c r="A157" s="13"/>
      <c r="B157" s="229"/>
      <c r="C157" s="230"/>
      <c r="D157" s="231" t="s">
        <v>168</v>
      </c>
      <c r="E157" s="232" t="s">
        <v>1</v>
      </c>
      <c r="F157" s="233" t="s">
        <v>193</v>
      </c>
      <c r="G157" s="230"/>
      <c r="H157" s="234">
        <v>6.08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168</v>
      </c>
      <c r="AU157" s="240" t="s">
        <v>82</v>
      </c>
      <c r="AV157" s="13" t="s">
        <v>84</v>
      </c>
      <c r="AW157" s="13" t="s">
        <v>31</v>
      </c>
      <c r="AX157" s="13" t="s">
        <v>74</v>
      </c>
      <c r="AY157" s="240" t="s">
        <v>160</v>
      </c>
    </row>
    <row r="158" s="14" customFormat="1">
      <c r="A158" s="14"/>
      <c r="B158" s="241"/>
      <c r="C158" s="242"/>
      <c r="D158" s="231" t="s">
        <v>168</v>
      </c>
      <c r="E158" s="243" t="s">
        <v>1</v>
      </c>
      <c r="F158" s="244" t="s">
        <v>170</v>
      </c>
      <c r="G158" s="242"/>
      <c r="H158" s="245">
        <v>6.08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168</v>
      </c>
      <c r="AU158" s="251" t="s">
        <v>82</v>
      </c>
      <c r="AV158" s="14" t="s">
        <v>166</v>
      </c>
      <c r="AW158" s="14" t="s">
        <v>31</v>
      </c>
      <c r="AX158" s="14" t="s">
        <v>82</v>
      </c>
      <c r="AY158" s="251" t="s">
        <v>160</v>
      </c>
    </row>
    <row r="159" s="2" customFormat="1" ht="16.5" customHeight="1">
      <c r="A159" s="38"/>
      <c r="B159" s="39"/>
      <c r="C159" s="216" t="s">
        <v>194</v>
      </c>
      <c r="D159" s="216" t="s">
        <v>161</v>
      </c>
      <c r="E159" s="217" t="s">
        <v>195</v>
      </c>
      <c r="F159" s="218" t="s">
        <v>196</v>
      </c>
      <c r="G159" s="219" t="s">
        <v>197</v>
      </c>
      <c r="H159" s="220">
        <v>690</v>
      </c>
      <c r="I159" s="221"/>
      <c r="J159" s="222">
        <f>ROUND(I159*H159,2)</f>
        <v>0</v>
      </c>
      <c r="K159" s="218" t="s">
        <v>165</v>
      </c>
      <c r="L159" s="44"/>
      <c r="M159" s="223" t="s">
        <v>1</v>
      </c>
      <c r="N159" s="224" t="s">
        <v>39</v>
      </c>
      <c r="O159" s="91"/>
      <c r="P159" s="225">
        <f>O159*H159</f>
        <v>0</v>
      </c>
      <c r="Q159" s="225">
        <v>0</v>
      </c>
      <c r="R159" s="225">
        <f>Q159*H159</f>
        <v>0</v>
      </c>
      <c r="S159" s="225">
        <v>0.205</v>
      </c>
      <c r="T159" s="226">
        <f>S159*H159</f>
        <v>141.44999999999998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166</v>
      </c>
      <c r="AT159" s="227" t="s">
        <v>161</v>
      </c>
      <c r="AU159" s="227" t="s">
        <v>82</v>
      </c>
      <c r="AY159" s="17" t="s">
        <v>160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82</v>
      </c>
      <c r="BK159" s="228">
        <f>ROUND(I159*H159,2)</f>
        <v>0</v>
      </c>
      <c r="BL159" s="17" t="s">
        <v>166</v>
      </c>
      <c r="BM159" s="227" t="s">
        <v>198</v>
      </c>
    </row>
    <row r="160" s="13" customFormat="1">
      <c r="A160" s="13"/>
      <c r="B160" s="229"/>
      <c r="C160" s="230"/>
      <c r="D160" s="231" t="s">
        <v>168</v>
      </c>
      <c r="E160" s="232" t="s">
        <v>1</v>
      </c>
      <c r="F160" s="233" t="s">
        <v>199</v>
      </c>
      <c r="G160" s="230"/>
      <c r="H160" s="234">
        <v>690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168</v>
      </c>
      <c r="AU160" s="240" t="s">
        <v>82</v>
      </c>
      <c r="AV160" s="13" t="s">
        <v>84</v>
      </c>
      <c r="AW160" s="13" t="s">
        <v>31</v>
      </c>
      <c r="AX160" s="13" t="s">
        <v>74</v>
      </c>
      <c r="AY160" s="240" t="s">
        <v>160</v>
      </c>
    </row>
    <row r="161" s="14" customFormat="1">
      <c r="A161" s="14"/>
      <c r="B161" s="241"/>
      <c r="C161" s="242"/>
      <c r="D161" s="231" t="s">
        <v>168</v>
      </c>
      <c r="E161" s="243" t="s">
        <v>1</v>
      </c>
      <c r="F161" s="244" t="s">
        <v>170</v>
      </c>
      <c r="G161" s="242"/>
      <c r="H161" s="245">
        <v>690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168</v>
      </c>
      <c r="AU161" s="251" t="s">
        <v>82</v>
      </c>
      <c r="AV161" s="14" t="s">
        <v>166</v>
      </c>
      <c r="AW161" s="14" t="s">
        <v>31</v>
      </c>
      <c r="AX161" s="14" t="s">
        <v>82</v>
      </c>
      <c r="AY161" s="251" t="s">
        <v>160</v>
      </c>
    </row>
    <row r="162" s="2" customFormat="1" ht="24.15" customHeight="1">
      <c r="A162" s="38"/>
      <c r="B162" s="39"/>
      <c r="C162" s="216" t="s">
        <v>200</v>
      </c>
      <c r="D162" s="216" t="s">
        <v>161</v>
      </c>
      <c r="E162" s="217" t="s">
        <v>201</v>
      </c>
      <c r="F162" s="218" t="s">
        <v>202</v>
      </c>
      <c r="G162" s="219" t="s">
        <v>203</v>
      </c>
      <c r="H162" s="220">
        <v>1</v>
      </c>
      <c r="I162" s="221"/>
      <c r="J162" s="222">
        <f>ROUND(I162*H162,2)</f>
        <v>0</v>
      </c>
      <c r="K162" s="218" t="s">
        <v>204</v>
      </c>
      <c r="L162" s="44"/>
      <c r="M162" s="223" t="s">
        <v>1</v>
      </c>
      <c r="N162" s="224" t="s">
        <v>39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166</v>
      </c>
      <c r="AT162" s="227" t="s">
        <v>161</v>
      </c>
      <c r="AU162" s="227" t="s">
        <v>82</v>
      </c>
      <c r="AY162" s="17" t="s">
        <v>160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82</v>
      </c>
      <c r="BK162" s="228">
        <f>ROUND(I162*H162,2)</f>
        <v>0</v>
      </c>
      <c r="BL162" s="17" t="s">
        <v>166</v>
      </c>
      <c r="BM162" s="227" t="s">
        <v>205</v>
      </c>
    </row>
    <row r="163" s="15" customFormat="1">
      <c r="A163" s="15"/>
      <c r="B163" s="252"/>
      <c r="C163" s="253"/>
      <c r="D163" s="231" t="s">
        <v>168</v>
      </c>
      <c r="E163" s="254" t="s">
        <v>1</v>
      </c>
      <c r="F163" s="255" t="s">
        <v>206</v>
      </c>
      <c r="G163" s="253"/>
      <c r="H163" s="254" t="s">
        <v>1</v>
      </c>
      <c r="I163" s="256"/>
      <c r="J163" s="253"/>
      <c r="K163" s="253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168</v>
      </c>
      <c r="AU163" s="261" t="s">
        <v>82</v>
      </c>
      <c r="AV163" s="15" t="s">
        <v>82</v>
      </c>
      <c r="AW163" s="15" t="s">
        <v>31</v>
      </c>
      <c r="AX163" s="15" t="s">
        <v>74</v>
      </c>
      <c r="AY163" s="261" t="s">
        <v>160</v>
      </c>
    </row>
    <row r="164" s="13" customFormat="1">
      <c r="A164" s="13"/>
      <c r="B164" s="229"/>
      <c r="C164" s="230"/>
      <c r="D164" s="231" t="s">
        <v>168</v>
      </c>
      <c r="E164" s="232" t="s">
        <v>1</v>
      </c>
      <c r="F164" s="233" t="s">
        <v>82</v>
      </c>
      <c r="G164" s="230"/>
      <c r="H164" s="234">
        <v>1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168</v>
      </c>
      <c r="AU164" s="240" t="s">
        <v>82</v>
      </c>
      <c r="AV164" s="13" t="s">
        <v>84</v>
      </c>
      <c r="AW164" s="13" t="s">
        <v>31</v>
      </c>
      <c r="AX164" s="13" t="s">
        <v>74</v>
      </c>
      <c r="AY164" s="240" t="s">
        <v>160</v>
      </c>
    </row>
    <row r="165" s="14" customFormat="1">
      <c r="A165" s="14"/>
      <c r="B165" s="241"/>
      <c r="C165" s="242"/>
      <c r="D165" s="231" t="s">
        <v>168</v>
      </c>
      <c r="E165" s="243" t="s">
        <v>1</v>
      </c>
      <c r="F165" s="244" t="s">
        <v>170</v>
      </c>
      <c r="G165" s="242"/>
      <c r="H165" s="245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168</v>
      </c>
      <c r="AU165" s="251" t="s">
        <v>82</v>
      </c>
      <c r="AV165" s="14" t="s">
        <v>166</v>
      </c>
      <c r="AW165" s="14" t="s">
        <v>31</v>
      </c>
      <c r="AX165" s="14" t="s">
        <v>82</v>
      </c>
      <c r="AY165" s="251" t="s">
        <v>160</v>
      </c>
    </row>
    <row r="166" s="12" customFormat="1" ht="25.92" customHeight="1">
      <c r="A166" s="12"/>
      <c r="B166" s="202"/>
      <c r="C166" s="203"/>
      <c r="D166" s="204" t="s">
        <v>73</v>
      </c>
      <c r="E166" s="205" t="s">
        <v>207</v>
      </c>
      <c r="F166" s="205" t="s">
        <v>208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SUM(P167:P173)</f>
        <v>0</v>
      </c>
      <c r="Q166" s="210"/>
      <c r="R166" s="211">
        <f>SUM(R167:R173)</f>
        <v>0</v>
      </c>
      <c r="S166" s="210"/>
      <c r="T166" s="212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82</v>
      </c>
      <c r="AT166" s="214" t="s">
        <v>73</v>
      </c>
      <c r="AU166" s="214" t="s">
        <v>74</v>
      </c>
      <c r="AY166" s="213" t="s">
        <v>160</v>
      </c>
      <c r="BK166" s="215">
        <f>SUM(BK167:BK173)</f>
        <v>0</v>
      </c>
    </row>
    <row r="167" s="2" customFormat="1" ht="24.15" customHeight="1">
      <c r="A167" s="38"/>
      <c r="B167" s="39"/>
      <c r="C167" s="216" t="s">
        <v>209</v>
      </c>
      <c r="D167" s="216" t="s">
        <v>161</v>
      </c>
      <c r="E167" s="217" t="s">
        <v>210</v>
      </c>
      <c r="F167" s="218" t="s">
        <v>211</v>
      </c>
      <c r="G167" s="219" t="s">
        <v>164</v>
      </c>
      <c r="H167" s="220">
        <v>126.6</v>
      </c>
      <c r="I167" s="221"/>
      <c r="J167" s="222">
        <f>ROUND(I167*H167,2)</f>
        <v>0</v>
      </c>
      <c r="K167" s="218" t="s">
        <v>165</v>
      </c>
      <c r="L167" s="44"/>
      <c r="M167" s="223" t="s">
        <v>1</v>
      </c>
      <c r="N167" s="224" t="s">
        <v>39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166</v>
      </c>
      <c r="AT167" s="227" t="s">
        <v>161</v>
      </c>
      <c r="AU167" s="227" t="s">
        <v>82</v>
      </c>
      <c r="AY167" s="17" t="s">
        <v>160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82</v>
      </c>
      <c r="BK167" s="228">
        <f>ROUND(I167*H167,2)</f>
        <v>0</v>
      </c>
      <c r="BL167" s="17" t="s">
        <v>166</v>
      </c>
      <c r="BM167" s="227" t="s">
        <v>212</v>
      </c>
    </row>
    <row r="168" s="13" customFormat="1">
      <c r="A168" s="13"/>
      <c r="B168" s="229"/>
      <c r="C168" s="230"/>
      <c r="D168" s="231" t="s">
        <v>168</v>
      </c>
      <c r="E168" s="232" t="s">
        <v>1</v>
      </c>
      <c r="F168" s="233" t="s">
        <v>213</v>
      </c>
      <c r="G168" s="230"/>
      <c r="H168" s="234">
        <v>126.6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168</v>
      </c>
      <c r="AU168" s="240" t="s">
        <v>82</v>
      </c>
      <c r="AV168" s="13" t="s">
        <v>84</v>
      </c>
      <c r="AW168" s="13" t="s">
        <v>31</v>
      </c>
      <c r="AX168" s="13" t="s">
        <v>74</v>
      </c>
      <c r="AY168" s="240" t="s">
        <v>160</v>
      </c>
    </row>
    <row r="169" s="14" customFormat="1">
      <c r="A169" s="14"/>
      <c r="B169" s="241"/>
      <c r="C169" s="242"/>
      <c r="D169" s="231" t="s">
        <v>168</v>
      </c>
      <c r="E169" s="243" t="s">
        <v>1</v>
      </c>
      <c r="F169" s="244" t="s">
        <v>170</v>
      </c>
      <c r="G169" s="242"/>
      <c r="H169" s="245">
        <v>126.6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168</v>
      </c>
      <c r="AU169" s="251" t="s">
        <v>82</v>
      </c>
      <c r="AV169" s="14" t="s">
        <v>166</v>
      </c>
      <c r="AW169" s="14" t="s">
        <v>31</v>
      </c>
      <c r="AX169" s="14" t="s">
        <v>82</v>
      </c>
      <c r="AY169" s="251" t="s">
        <v>160</v>
      </c>
    </row>
    <row r="170" s="2" customFormat="1" ht="24.15" customHeight="1">
      <c r="A170" s="38"/>
      <c r="B170" s="39"/>
      <c r="C170" s="216" t="s">
        <v>214</v>
      </c>
      <c r="D170" s="216" t="s">
        <v>161</v>
      </c>
      <c r="E170" s="217" t="s">
        <v>215</v>
      </c>
      <c r="F170" s="218" t="s">
        <v>216</v>
      </c>
      <c r="G170" s="219" t="s">
        <v>191</v>
      </c>
      <c r="H170" s="220">
        <v>116.4</v>
      </c>
      <c r="I170" s="221"/>
      <c r="J170" s="222">
        <f>ROUND(I170*H170,2)</f>
        <v>0</v>
      </c>
      <c r="K170" s="218" t="s">
        <v>165</v>
      </c>
      <c r="L170" s="44"/>
      <c r="M170" s="223" t="s">
        <v>1</v>
      </c>
      <c r="N170" s="224" t="s">
        <v>39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166</v>
      </c>
      <c r="AT170" s="227" t="s">
        <v>161</v>
      </c>
      <c r="AU170" s="227" t="s">
        <v>82</v>
      </c>
      <c r="AY170" s="17" t="s">
        <v>160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82</v>
      </c>
      <c r="BK170" s="228">
        <f>ROUND(I170*H170,2)</f>
        <v>0</v>
      </c>
      <c r="BL170" s="17" t="s">
        <v>166</v>
      </c>
      <c r="BM170" s="227" t="s">
        <v>217</v>
      </c>
    </row>
    <row r="171" s="15" customFormat="1">
      <c r="A171" s="15"/>
      <c r="B171" s="252"/>
      <c r="C171" s="253"/>
      <c r="D171" s="231" t="s">
        <v>168</v>
      </c>
      <c r="E171" s="254" t="s">
        <v>1</v>
      </c>
      <c r="F171" s="255" t="s">
        <v>218</v>
      </c>
      <c r="G171" s="253"/>
      <c r="H171" s="254" t="s">
        <v>1</v>
      </c>
      <c r="I171" s="256"/>
      <c r="J171" s="253"/>
      <c r="K171" s="253"/>
      <c r="L171" s="257"/>
      <c r="M171" s="258"/>
      <c r="N171" s="259"/>
      <c r="O171" s="259"/>
      <c r="P171" s="259"/>
      <c r="Q171" s="259"/>
      <c r="R171" s="259"/>
      <c r="S171" s="259"/>
      <c r="T171" s="26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1" t="s">
        <v>168</v>
      </c>
      <c r="AU171" s="261" t="s">
        <v>82</v>
      </c>
      <c r="AV171" s="15" t="s">
        <v>82</v>
      </c>
      <c r="AW171" s="15" t="s">
        <v>31</v>
      </c>
      <c r="AX171" s="15" t="s">
        <v>74</v>
      </c>
      <c r="AY171" s="261" t="s">
        <v>160</v>
      </c>
    </row>
    <row r="172" s="13" customFormat="1">
      <c r="A172" s="13"/>
      <c r="B172" s="229"/>
      <c r="C172" s="230"/>
      <c r="D172" s="231" t="s">
        <v>168</v>
      </c>
      <c r="E172" s="232" t="s">
        <v>1</v>
      </c>
      <c r="F172" s="233" t="s">
        <v>219</v>
      </c>
      <c r="G172" s="230"/>
      <c r="H172" s="234">
        <v>116.4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168</v>
      </c>
      <c r="AU172" s="240" t="s">
        <v>82</v>
      </c>
      <c r="AV172" s="13" t="s">
        <v>84</v>
      </c>
      <c r="AW172" s="13" t="s">
        <v>31</v>
      </c>
      <c r="AX172" s="13" t="s">
        <v>74</v>
      </c>
      <c r="AY172" s="240" t="s">
        <v>160</v>
      </c>
    </row>
    <row r="173" s="14" customFormat="1">
      <c r="A173" s="14"/>
      <c r="B173" s="241"/>
      <c r="C173" s="242"/>
      <c r="D173" s="231" t="s">
        <v>168</v>
      </c>
      <c r="E173" s="243" t="s">
        <v>1</v>
      </c>
      <c r="F173" s="244" t="s">
        <v>170</v>
      </c>
      <c r="G173" s="242"/>
      <c r="H173" s="245">
        <v>116.4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168</v>
      </c>
      <c r="AU173" s="251" t="s">
        <v>82</v>
      </c>
      <c r="AV173" s="14" t="s">
        <v>166</v>
      </c>
      <c r="AW173" s="14" t="s">
        <v>31</v>
      </c>
      <c r="AX173" s="14" t="s">
        <v>82</v>
      </c>
      <c r="AY173" s="251" t="s">
        <v>160</v>
      </c>
    </row>
    <row r="174" s="12" customFormat="1" ht="25.92" customHeight="1">
      <c r="A174" s="12"/>
      <c r="B174" s="202"/>
      <c r="C174" s="203"/>
      <c r="D174" s="204" t="s">
        <v>73</v>
      </c>
      <c r="E174" s="205" t="s">
        <v>220</v>
      </c>
      <c r="F174" s="205" t="s">
        <v>221</v>
      </c>
      <c r="G174" s="203"/>
      <c r="H174" s="203"/>
      <c r="I174" s="206"/>
      <c r="J174" s="207">
        <f>BK174</f>
        <v>0</v>
      </c>
      <c r="K174" s="203"/>
      <c r="L174" s="208"/>
      <c r="M174" s="209"/>
      <c r="N174" s="210"/>
      <c r="O174" s="210"/>
      <c r="P174" s="211">
        <f>SUM(P175:P192)</f>
        <v>0</v>
      </c>
      <c r="Q174" s="210"/>
      <c r="R174" s="211">
        <f>SUM(R175:R192)</f>
        <v>0</v>
      </c>
      <c r="S174" s="210"/>
      <c r="T174" s="212">
        <f>SUM(T175:T192)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82</v>
      </c>
      <c r="AT174" s="214" t="s">
        <v>73</v>
      </c>
      <c r="AU174" s="214" t="s">
        <v>74</v>
      </c>
      <c r="AY174" s="213" t="s">
        <v>160</v>
      </c>
      <c r="BK174" s="215">
        <f>SUM(BK175:BK192)</f>
        <v>0</v>
      </c>
    </row>
    <row r="175" s="2" customFormat="1" ht="33" customHeight="1">
      <c r="A175" s="38"/>
      <c r="B175" s="39"/>
      <c r="C175" s="216" t="s">
        <v>158</v>
      </c>
      <c r="D175" s="216" t="s">
        <v>161</v>
      </c>
      <c r="E175" s="217" t="s">
        <v>222</v>
      </c>
      <c r="F175" s="218" t="s">
        <v>223</v>
      </c>
      <c r="G175" s="219" t="s">
        <v>191</v>
      </c>
      <c r="H175" s="220">
        <v>1454.58</v>
      </c>
      <c r="I175" s="221"/>
      <c r="J175" s="222">
        <f>ROUND(I175*H175,2)</f>
        <v>0</v>
      </c>
      <c r="K175" s="218" t="s">
        <v>165</v>
      </c>
      <c r="L175" s="44"/>
      <c r="M175" s="223" t="s">
        <v>1</v>
      </c>
      <c r="N175" s="224" t="s">
        <v>39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166</v>
      </c>
      <c r="AT175" s="227" t="s">
        <v>161</v>
      </c>
      <c r="AU175" s="227" t="s">
        <v>82</v>
      </c>
      <c r="AY175" s="17" t="s">
        <v>160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82</v>
      </c>
      <c r="BK175" s="228">
        <f>ROUND(I175*H175,2)</f>
        <v>0</v>
      </c>
      <c r="BL175" s="17" t="s">
        <v>166</v>
      </c>
      <c r="BM175" s="227" t="s">
        <v>224</v>
      </c>
    </row>
    <row r="176" s="13" customFormat="1">
      <c r="A176" s="13"/>
      <c r="B176" s="229"/>
      <c r="C176" s="230"/>
      <c r="D176" s="231" t="s">
        <v>168</v>
      </c>
      <c r="E176" s="232" t="s">
        <v>1</v>
      </c>
      <c r="F176" s="233" t="s">
        <v>225</v>
      </c>
      <c r="G176" s="230"/>
      <c r="H176" s="234">
        <v>430.98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168</v>
      </c>
      <c r="AU176" s="240" t="s">
        <v>82</v>
      </c>
      <c r="AV176" s="13" t="s">
        <v>84</v>
      </c>
      <c r="AW176" s="13" t="s">
        <v>31</v>
      </c>
      <c r="AX176" s="13" t="s">
        <v>74</v>
      </c>
      <c r="AY176" s="240" t="s">
        <v>160</v>
      </c>
    </row>
    <row r="177" s="13" customFormat="1">
      <c r="A177" s="13"/>
      <c r="B177" s="229"/>
      <c r="C177" s="230"/>
      <c r="D177" s="231" t="s">
        <v>168</v>
      </c>
      <c r="E177" s="232" t="s">
        <v>1</v>
      </c>
      <c r="F177" s="233" t="s">
        <v>226</v>
      </c>
      <c r="G177" s="230"/>
      <c r="H177" s="234">
        <v>488.4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168</v>
      </c>
      <c r="AU177" s="240" t="s">
        <v>82</v>
      </c>
      <c r="AV177" s="13" t="s">
        <v>84</v>
      </c>
      <c r="AW177" s="13" t="s">
        <v>31</v>
      </c>
      <c r="AX177" s="13" t="s">
        <v>74</v>
      </c>
      <c r="AY177" s="240" t="s">
        <v>160</v>
      </c>
    </row>
    <row r="178" s="13" customFormat="1">
      <c r="A178" s="13"/>
      <c r="B178" s="229"/>
      <c r="C178" s="230"/>
      <c r="D178" s="231" t="s">
        <v>168</v>
      </c>
      <c r="E178" s="232" t="s">
        <v>1</v>
      </c>
      <c r="F178" s="233" t="s">
        <v>227</v>
      </c>
      <c r="G178" s="230"/>
      <c r="H178" s="234">
        <v>336.60000000000004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82</v>
      </c>
      <c r="AV178" s="13" t="s">
        <v>84</v>
      </c>
      <c r="AW178" s="13" t="s">
        <v>31</v>
      </c>
      <c r="AX178" s="13" t="s">
        <v>74</v>
      </c>
      <c r="AY178" s="240" t="s">
        <v>160</v>
      </c>
    </row>
    <row r="179" s="13" customFormat="1">
      <c r="A179" s="13"/>
      <c r="B179" s="229"/>
      <c r="C179" s="230"/>
      <c r="D179" s="231" t="s">
        <v>168</v>
      </c>
      <c r="E179" s="232" t="s">
        <v>1</v>
      </c>
      <c r="F179" s="233" t="s">
        <v>228</v>
      </c>
      <c r="G179" s="230"/>
      <c r="H179" s="234">
        <v>20.1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168</v>
      </c>
      <c r="AU179" s="240" t="s">
        <v>82</v>
      </c>
      <c r="AV179" s="13" t="s">
        <v>84</v>
      </c>
      <c r="AW179" s="13" t="s">
        <v>31</v>
      </c>
      <c r="AX179" s="13" t="s">
        <v>74</v>
      </c>
      <c r="AY179" s="240" t="s">
        <v>160</v>
      </c>
    </row>
    <row r="180" s="13" customFormat="1">
      <c r="A180" s="13"/>
      <c r="B180" s="229"/>
      <c r="C180" s="230"/>
      <c r="D180" s="231" t="s">
        <v>168</v>
      </c>
      <c r="E180" s="232" t="s">
        <v>1</v>
      </c>
      <c r="F180" s="233" t="s">
        <v>229</v>
      </c>
      <c r="G180" s="230"/>
      <c r="H180" s="234">
        <v>-114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168</v>
      </c>
      <c r="AU180" s="240" t="s">
        <v>82</v>
      </c>
      <c r="AV180" s="13" t="s">
        <v>84</v>
      </c>
      <c r="AW180" s="13" t="s">
        <v>31</v>
      </c>
      <c r="AX180" s="13" t="s">
        <v>74</v>
      </c>
      <c r="AY180" s="240" t="s">
        <v>160</v>
      </c>
    </row>
    <row r="181" s="13" customFormat="1">
      <c r="A181" s="13"/>
      <c r="B181" s="229"/>
      <c r="C181" s="230"/>
      <c r="D181" s="231" t="s">
        <v>168</v>
      </c>
      <c r="E181" s="232" t="s">
        <v>1</v>
      </c>
      <c r="F181" s="233" t="s">
        <v>230</v>
      </c>
      <c r="G181" s="230"/>
      <c r="H181" s="234">
        <v>177.5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168</v>
      </c>
      <c r="AU181" s="240" t="s">
        <v>82</v>
      </c>
      <c r="AV181" s="13" t="s">
        <v>84</v>
      </c>
      <c r="AW181" s="13" t="s">
        <v>31</v>
      </c>
      <c r="AX181" s="13" t="s">
        <v>74</v>
      </c>
      <c r="AY181" s="240" t="s">
        <v>160</v>
      </c>
    </row>
    <row r="182" s="13" customFormat="1">
      <c r="A182" s="13"/>
      <c r="B182" s="229"/>
      <c r="C182" s="230"/>
      <c r="D182" s="231" t="s">
        <v>168</v>
      </c>
      <c r="E182" s="232" t="s">
        <v>1</v>
      </c>
      <c r="F182" s="233" t="s">
        <v>231</v>
      </c>
      <c r="G182" s="230"/>
      <c r="H182" s="234">
        <v>115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168</v>
      </c>
      <c r="AU182" s="240" t="s">
        <v>82</v>
      </c>
      <c r="AV182" s="13" t="s">
        <v>84</v>
      </c>
      <c r="AW182" s="13" t="s">
        <v>31</v>
      </c>
      <c r="AX182" s="13" t="s">
        <v>74</v>
      </c>
      <c r="AY182" s="240" t="s">
        <v>160</v>
      </c>
    </row>
    <row r="183" s="14" customFormat="1">
      <c r="A183" s="14"/>
      <c r="B183" s="241"/>
      <c r="C183" s="242"/>
      <c r="D183" s="231" t="s">
        <v>168</v>
      </c>
      <c r="E183" s="243" t="s">
        <v>1</v>
      </c>
      <c r="F183" s="244" t="s">
        <v>170</v>
      </c>
      <c r="G183" s="242"/>
      <c r="H183" s="245">
        <v>1454.58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168</v>
      </c>
      <c r="AU183" s="251" t="s">
        <v>82</v>
      </c>
      <c r="AV183" s="14" t="s">
        <v>166</v>
      </c>
      <c r="AW183" s="14" t="s">
        <v>31</v>
      </c>
      <c r="AX183" s="14" t="s">
        <v>82</v>
      </c>
      <c r="AY183" s="251" t="s">
        <v>160</v>
      </c>
    </row>
    <row r="184" s="2" customFormat="1" ht="33" customHeight="1">
      <c r="A184" s="38"/>
      <c r="B184" s="39"/>
      <c r="C184" s="216" t="s">
        <v>207</v>
      </c>
      <c r="D184" s="216" t="s">
        <v>161</v>
      </c>
      <c r="E184" s="217" t="s">
        <v>232</v>
      </c>
      <c r="F184" s="218" t="s">
        <v>233</v>
      </c>
      <c r="G184" s="219" t="s">
        <v>191</v>
      </c>
      <c r="H184" s="220">
        <v>50.92</v>
      </c>
      <c r="I184" s="221"/>
      <c r="J184" s="222">
        <f>ROUND(I184*H184,2)</f>
        <v>0</v>
      </c>
      <c r="K184" s="218" t="s">
        <v>165</v>
      </c>
      <c r="L184" s="44"/>
      <c r="M184" s="223" t="s">
        <v>1</v>
      </c>
      <c r="N184" s="224" t="s">
        <v>39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166</v>
      </c>
      <c r="AT184" s="227" t="s">
        <v>161</v>
      </c>
      <c r="AU184" s="227" t="s">
        <v>82</v>
      </c>
      <c r="AY184" s="17" t="s">
        <v>160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82</v>
      </c>
      <c r="BK184" s="228">
        <f>ROUND(I184*H184,2)</f>
        <v>0</v>
      </c>
      <c r="BL184" s="17" t="s">
        <v>166</v>
      </c>
      <c r="BM184" s="227" t="s">
        <v>234</v>
      </c>
    </row>
    <row r="185" s="13" customFormat="1">
      <c r="A185" s="13"/>
      <c r="B185" s="229"/>
      <c r="C185" s="230"/>
      <c r="D185" s="231" t="s">
        <v>168</v>
      </c>
      <c r="E185" s="232" t="s">
        <v>1</v>
      </c>
      <c r="F185" s="233" t="s">
        <v>235</v>
      </c>
      <c r="G185" s="230"/>
      <c r="H185" s="234">
        <v>50.15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168</v>
      </c>
      <c r="AU185" s="240" t="s">
        <v>82</v>
      </c>
      <c r="AV185" s="13" t="s">
        <v>84</v>
      </c>
      <c r="AW185" s="13" t="s">
        <v>31</v>
      </c>
      <c r="AX185" s="13" t="s">
        <v>74</v>
      </c>
      <c r="AY185" s="240" t="s">
        <v>160</v>
      </c>
    </row>
    <row r="186" s="13" customFormat="1">
      <c r="A186" s="13"/>
      <c r="B186" s="229"/>
      <c r="C186" s="230"/>
      <c r="D186" s="231" t="s">
        <v>168</v>
      </c>
      <c r="E186" s="232" t="s">
        <v>1</v>
      </c>
      <c r="F186" s="233" t="s">
        <v>236</v>
      </c>
      <c r="G186" s="230"/>
      <c r="H186" s="234">
        <v>0.77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168</v>
      </c>
      <c r="AU186" s="240" t="s">
        <v>82</v>
      </c>
      <c r="AV186" s="13" t="s">
        <v>84</v>
      </c>
      <c r="AW186" s="13" t="s">
        <v>31</v>
      </c>
      <c r="AX186" s="13" t="s">
        <v>74</v>
      </c>
      <c r="AY186" s="240" t="s">
        <v>160</v>
      </c>
    </row>
    <row r="187" s="14" customFormat="1">
      <c r="A187" s="14"/>
      <c r="B187" s="241"/>
      <c r="C187" s="242"/>
      <c r="D187" s="231" t="s">
        <v>168</v>
      </c>
      <c r="E187" s="243" t="s">
        <v>1</v>
      </c>
      <c r="F187" s="244" t="s">
        <v>170</v>
      </c>
      <c r="G187" s="242"/>
      <c r="H187" s="245">
        <v>50.92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168</v>
      </c>
      <c r="AU187" s="251" t="s">
        <v>82</v>
      </c>
      <c r="AV187" s="14" t="s">
        <v>166</v>
      </c>
      <c r="AW187" s="14" t="s">
        <v>31</v>
      </c>
      <c r="AX187" s="14" t="s">
        <v>82</v>
      </c>
      <c r="AY187" s="251" t="s">
        <v>160</v>
      </c>
    </row>
    <row r="188" s="2" customFormat="1" ht="33" customHeight="1">
      <c r="A188" s="38"/>
      <c r="B188" s="39"/>
      <c r="C188" s="216" t="s">
        <v>220</v>
      </c>
      <c r="D188" s="216" t="s">
        <v>161</v>
      </c>
      <c r="E188" s="217" t="s">
        <v>237</v>
      </c>
      <c r="F188" s="218" t="s">
        <v>238</v>
      </c>
      <c r="G188" s="219" t="s">
        <v>191</v>
      </c>
      <c r="H188" s="220">
        <v>31.433</v>
      </c>
      <c r="I188" s="221"/>
      <c r="J188" s="222">
        <f>ROUND(I188*H188,2)</f>
        <v>0</v>
      </c>
      <c r="K188" s="218" t="s">
        <v>165</v>
      </c>
      <c r="L188" s="44"/>
      <c r="M188" s="223" t="s">
        <v>1</v>
      </c>
      <c r="N188" s="224" t="s">
        <v>39</v>
      </c>
      <c r="O188" s="91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166</v>
      </c>
      <c r="AT188" s="227" t="s">
        <v>161</v>
      </c>
      <c r="AU188" s="227" t="s">
        <v>82</v>
      </c>
      <c r="AY188" s="17" t="s">
        <v>160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82</v>
      </c>
      <c r="BK188" s="228">
        <f>ROUND(I188*H188,2)</f>
        <v>0</v>
      </c>
      <c r="BL188" s="17" t="s">
        <v>166</v>
      </c>
      <c r="BM188" s="227" t="s">
        <v>239</v>
      </c>
    </row>
    <row r="189" s="13" customFormat="1">
      <c r="A189" s="13"/>
      <c r="B189" s="229"/>
      <c r="C189" s="230"/>
      <c r="D189" s="231" t="s">
        <v>168</v>
      </c>
      <c r="E189" s="232" t="s">
        <v>1</v>
      </c>
      <c r="F189" s="233" t="s">
        <v>240</v>
      </c>
      <c r="G189" s="230"/>
      <c r="H189" s="234">
        <v>27.88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168</v>
      </c>
      <c r="AU189" s="240" t="s">
        <v>82</v>
      </c>
      <c r="AV189" s="13" t="s">
        <v>84</v>
      </c>
      <c r="AW189" s="13" t="s">
        <v>31</v>
      </c>
      <c r="AX189" s="13" t="s">
        <v>74</v>
      </c>
      <c r="AY189" s="240" t="s">
        <v>160</v>
      </c>
    </row>
    <row r="190" s="13" customFormat="1">
      <c r="A190" s="13"/>
      <c r="B190" s="229"/>
      <c r="C190" s="230"/>
      <c r="D190" s="231" t="s">
        <v>168</v>
      </c>
      <c r="E190" s="232" t="s">
        <v>1</v>
      </c>
      <c r="F190" s="233" t="s">
        <v>241</v>
      </c>
      <c r="G190" s="230"/>
      <c r="H190" s="234">
        <v>2.057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168</v>
      </c>
      <c r="AU190" s="240" t="s">
        <v>82</v>
      </c>
      <c r="AV190" s="13" t="s">
        <v>84</v>
      </c>
      <c r="AW190" s="13" t="s">
        <v>31</v>
      </c>
      <c r="AX190" s="13" t="s">
        <v>74</v>
      </c>
      <c r="AY190" s="240" t="s">
        <v>160</v>
      </c>
    </row>
    <row r="191" s="13" customFormat="1">
      <c r="A191" s="13"/>
      <c r="B191" s="229"/>
      <c r="C191" s="230"/>
      <c r="D191" s="231" t="s">
        <v>168</v>
      </c>
      <c r="E191" s="232" t="s">
        <v>1</v>
      </c>
      <c r="F191" s="233" t="s">
        <v>242</v>
      </c>
      <c r="G191" s="230"/>
      <c r="H191" s="234">
        <v>1.496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168</v>
      </c>
      <c r="AU191" s="240" t="s">
        <v>82</v>
      </c>
      <c r="AV191" s="13" t="s">
        <v>84</v>
      </c>
      <c r="AW191" s="13" t="s">
        <v>31</v>
      </c>
      <c r="AX191" s="13" t="s">
        <v>74</v>
      </c>
      <c r="AY191" s="240" t="s">
        <v>160</v>
      </c>
    </row>
    <row r="192" s="14" customFormat="1">
      <c r="A192" s="14"/>
      <c r="B192" s="241"/>
      <c r="C192" s="242"/>
      <c r="D192" s="231" t="s">
        <v>168</v>
      </c>
      <c r="E192" s="243" t="s">
        <v>1</v>
      </c>
      <c r="F192" s="244" t="s">
        <v>170</v>
      </c>
      <c r="G192" s="242"/>
      <c r="H192" s="245">
        <v>31.432999999999996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168</v>
      </c>
      <c r="AU192" s="251" t="s">
        <v>82</v>
      </c>
      <c r="AV192" s="14" t="s">
        <v>166</v>
      </c>
      <c r="AW192" s="14" t="s">
        <v>31</v>
      </c>
      <c r="AX192" s="14" t="s">
        <v>82</v>
      </c>
      <c r="AY192" s="251" t="s">
        <v>160</v>
      </c>
    </row>
    <row r="193" s="12" customFormat="1" ht="25.92" customHeight="1">
      <c r="A193" s="12"/>
      <c r="B193" s="202"/>
      <c r="C193" s="203"/>
      <c r="D193" s="204" t="s">
        <v>73</v>
      </c>
      <c r="E193" s="205" t="s">
        <v>243</v>
      </c>
      <c r="F193" s="205" t="s">
        <v>244</v>
      </c>
      <c r="G193" s="203"/>
      <c r="H193" s="203"/>
      <c r="I193" s="206"/>
      <c r="J193" s="207">
        <f>BK193</f>
        <v>0</v>
      </c>
      <c r="K193" s="203"/>
      <c r="L193" s="208"/>
      <c r="M193" s="209"/>
      <c r="N193" s="210"/>
      <c r="O193" s="210"/>
      <c r="P193" s="211">
        <f>SUM(P194:P201)</f>
        <v>0</v>
      </c>
      <c r="Q193" s="210"/>
      <c r="R193" s="211">
        <f>SUM(R194:R201)</f>
        <v>0</v>
      </c>
      <c r="S193" s="210"/>
      <c r="T193" s="212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82</v>
      </c>
      <c r="AT193" s="214" t="s">
        <v>73</v>
      </c>
      <c r="AU193" s="214" t="s">
        <v>74</v>
      </c>
      <c r="AY193" s="213" t="s">
        <v>160</v>
      </c>
      <c r="BK193" s="215">
        <f>SUM(BK194:BK201)</f>
        <v>0</v>
      </c>
    </row>
    <row r="194" s="2" customFormat="1" ht="37.8" customHeight="1">
      <c r="A194" s="38"/>
      <c r="B194" s="39"/>
      <c r="C194" s="216" t="s">
        <v>245</v>
      </c>
      <c r="D194" s="216" t="s">
        <v>161</v>
      </c>
      <c r="E194" s="217" t="s">
        <v>246</v>
      </c>
      <c r="F194" s="218" t="s">
        <v>247</v>
      </c>
      <c r="G194" s="219" t="s">
        <v>191</v>
      </c>
      <c r="H194" s="220">
        <v>1756.253</v>
      </c>
      <c r="I194" s="221"/>
      <c r="J194" s="222">
        <f>ROUND(I194*H194,2)</f>
        <v>0</v>
      </c>
      <c r="K194" s="218" t="s">
        <v>165</v>
      </c>
      <c r="L194" s="44"/>
      <c r="M194" s="223" t="s">
        <v>1</v>
      </c>
      <c r="N194" s="224" t="s">
        <v>39</v>
      </c>
      <c r="O194" s="91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166</v>
      </c>
      <c r="AT194" s="227" t="s">
        <v>161</v>
      </c>
      <c r="AU194" s="227" t="s">
        <v>82</v>
      </c>
      <c r="AY194" s="17" t="s">
        <v>160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82</v>
      </c>
      <c r="BK194" s="228">
        <f>ROUND(I194*H194,2)</f>
        <v>0</v>
      </c>
      <c r="BL194" s="17" t="s">
        <v>166</v>
      </c>
      <c r="BM194" s="227" t="s">
        <v>248</v>
      </c>
    </row>
    <row r="195" s="15" customFormat="1">
      <c r="A195" s="15"/>
      <c r="B195" s="252"/>
      <c r="C195" s="253"/>
      <c r="D195" s="231" t="s">
        <v>168</v>
      </c>
      <c r="E195" s="254" t="s">
        <v>1</v>
      </c>
      <c r="F195" s="255" t="s">
        <v>249</v>
      </c>
      <c r="G195" s="253"/>
      <c r="H195" s="254" t="s">
        <v>1</v>
      </c>
      <c r="I195" s="256"/>
      <c r="J195" s="253"/>
      <c r="K195" s="253"/>
      <c r="L195" s="257"/>
      <c r="M195" s="258"/>
      <c r="N195" s="259"/>
      <c r="O195" s="259"/>
      <c r="P195" s="259"/>
      <c r="Q195" s="259"/>
      <c r="R195" s="259"/>
      <c r="S195" s="259"/>
      <c r="T195" s="26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1" t="s">
        <v>168</v>
      </c>
      <c r="AU195" s="261" t="s">
        <v>82</v>
      </c>
      <c r="AV195" s="15" t="s">
        <v>82</v>
      </c>
      <c r="AW195" s="15" t="s">
        <v>31</v>
      </c>
      <c r="AX195" s="15" t="s">
        <v>74</v>
      </c>
      <c r="AY195" s="261" t="s">
        <v>160</v>
      </c>
    </row>
    <row r="196" s="13" customFormat="1">
      <c r="A196" s="13"/>
      <c r="B196" s="229"/>
      <c r="C196" s="230"/>
      <c r="D196" s="231" t="s">
        <v>168</v>
      </c>
      <c r="E196" s="232" t="s">
        <v>1</v>
      </c>
      <c r="F196" s="233" t="s">
        <v>250</v>
      </c>
      <c r="G196" s="230"/>
      <c r="H196" s="234">
        <v>1536.933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168</v>
      </c>
      <c r="AU196" s="240" t="s">
        <v>82</v>
      </c>
      <c r="AV196" s="13" t="s">
        <v>84</v>
      </c>
      <c r="AW196" s="13" t="s">
        <v>31</v>
      </c>
      <c r="AX196" s="13" t="s">
        <v>74</v>
      </c>
      <c r="AY196" s="240" t="s">
        <v>160</v>
      </c>
    </row>
    <row r="197" s="13" customFormat="1">
      <c r="A197" s="13"/>
      <c r="B197" s="229"/>
      <c r="C197" s="230"/>
      <c r="D197" s="231" t="s">
        <v>168</v>
      </c>
      <c r="E197" s="232" t="s">
        <v>1</v>
      </c>
      <c r="F197" s="233" t="s">
        <v>251</v>
      </c>
      <c r="G197" s="230"/>
      <c r="H197" s="234">
        <v>219.32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168</v>
      </c>
      <c r="AU197" s="240" t="s">
        <v>82</v>
      </c>
      <c r="AV197" s="13" t="s">
        <v>84</v>
      </c>
      <c r="AW197" s="13" t="s">
        <v>31</v>
      </c>
      <c r="AX197" s="13" t="s">
        <v>74</v>
      </c>
      <c r="AY197" s="240" t="s">
        <v>160</v>
      </c>
    </row>
    <row r="198" s="14" customFormat="1">
      <c r="A198" s="14"/>
      <c r="B198" s="241"/>
      <c r="C198" s="242"/>
      <c r="D198" s="231" t="s">
        <v>168</v>
      </c>
      <c r="E198" s="243" t="s">
        <v>1</v>
      </c>
      <c r="F198" s="244" t="s">
        <v>170</v>
      </c>
      <c r="G198" s="242"/>
      <c r="H198" s="245">
        <v>1756.253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168</v>
      </c>
      <c r="AU198" s="251" t="s">
        <v>82</v>
      </c>
      <c r="AV198" s="14" t="s">
        <v>166</v>
      </c>
      <c r="AW198" s="14" t="s">
        <v>31</v>
      </c>
      <c r="AX198" s="14" t="s">
        <v>82</v>
      </c>
      <c r="AY198" s="251" t="s">
        <v>160</v>
      </c>
    </row>
    <row r="199" s="2" customFormat="1" ht="24.15" customHeight="1">
      <c r="A199" s="38"/>
      <c r="B199" s="39"/>
      <c r="C199" s="216" t="s">
        <v>8</v>
      </c>
      <c r="D199" s="216" t="s">
        <v>161</v>
      </c>
      <c r="E199" s="217" t="s">
        <v>252</v>
      </c>
      <c r="F199" s="218" t="s">
        <v>253</v>
      </c>
      <c r="G199" s="219" t="s">
        <v>191</v>
      </c>
      <c r="H199" s="220">
        <v>1756.23</v>
      </c>
      <c r="I199" s="221"/>
      <c r="J199" s="222">
        <f>ROUND(I199*H199,2)</f>
        <v>0</v>
      </c>
      <c r="K199" s="218" t="s">
        <v>165</v>
      </c>
      <c r="L199" s="44"/>
      <c r="M199" s="223" t="s">
        <v>1</v>
      </c>
      <c r="N199" s="224" t="s">
        <v>39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166</v>
      </c>
      <c r="AT199" s="227" t="s">
        <v>161</v>
      </c>
      <c r="AU199" s="227" t="s">
        <v>82</v>
      </c>
      <c r="AY199" s="17" t="s">
        <v>160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82</v>
      </c>
      <c r="BK199" s="228">
        <f>ROUND(I199*H199,2)</f>
        <v>0</v>
      </c>
      <c r="BL199" s="17" t="s">
        <v>166</v>
      </c>
      <c r="BM199" s="227" t="s">
        <v>254</v>
      </c>
    </row>
    <row r="200" s="13" customFormat="1">
      <c r="A200" s="13"/>
      <c r="B200" s="229"/>
      <c r="C200" s="230"/>
      <c r="D200" s="231" t="s">
        <v>168</v>
      </c>
      <c r="E200" s="232" t="s">
        <v>1</v>
      </c>
      <c r="F200" s="233" t="s">
        <v>255</v>
      </c>
      <c r="G200" s="230"/>
      <c r="H200" s="234">
        <v>1756.23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168</v>
      </c>
      <c r="AU200" s="240" t="s">
        <v>82</v>
      </c>
      <c r="AV200" s="13" t="s">
        <v>84</v>
      </c>
      <c r="AW200" s="13" t="s">
        <v>31</v>
      </c>
      <c r="AX200" s="13" t="s">
        <v>74</v>
      </c>
      <c r="AY200" s="240" t="s">
        <v>160</v>
      </c>
    </row>
    <row r="201" s="14" customFormat="1">
      <c r="A201" s="14"/>
      <c r="B201" s="241"/>
      <c r="C201" s="242"/>
      <c r="D201" s="231" t="s">
        <v>168</v>
      </c>
      <c r="E201" s="243" t="s">
        <v>1</v>
      </c>
      <c r="F201" s="244" t="s">
        <v>170</v>
      </c>
      <c r="G201" s="242"/>
      <c r="H201" s="245">
        <v>1756.23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168</v>
      </c>
      <c r="AU201" s="251" t="s">
        <v>82</v>
      </c>
      <c r="AV201" s="14" t="s">
        <v>166</v>
      </c>
      <c r="AW201" s="14" t="s">
        <v>31</v>
      </c>
      <c r="AX201" s="14" t="s">
        <v>82</v>
      </c>
      <c r="AY201" s="251" t="s">
        <v>160</v>
      </c>
    </row>
    <row r="202" s="12" customFormat="1" ht="25.92" customHeight="1">
      <c r="A202" s="12"/>
      <c r="B202" s="202"/>
      <c r="C202" s="203"/>
      <c r="D202" s="204" t="s">
        <v>73</v>
      </c>
      <c r="E202" s="205" t="s">
        <v>256</v>
      </c>
      <c r="F202" s="205" t="s">
        <v>257</v>
      </c>
      <c r="G202" s="203"/>
      <c r="H202" s="203"/>
      <c r="I202" s="206"/>
      <c r="J202" s="207">
        <f>BK202</f>
        <v>0</v>
      </c>
      <c r="K202" s="203"/>
      <c r="L202" s="208"/>
      <c r="M202" s="209"/>
      <c r="N202" s="210"/>
      <c r="O202" s="210"/>
      <c r="P202" s="211">
        <f>SUM(P203:P208)</f>
        <v>0</v>
      </c>
      <c r="Q202" s="210"/>
      <c r="R202" s="211">
        <f>SUM(R203:R208)</f>
        <v>0</v>
      </c>
      <c r="S202" s="210"/>
      <c r="T202" s="212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82</v>
      </c>
      <c r="AT202" s="214" t="s">
        <v>73</v>
      </c>
      <c r="AU202" s="214" t="s">
        <v>74</v>
      </c>
      <c r="AY202" s="213" t="s">
        <v>160</v>
      </c>
      <c r="BK202" s="215">
        <f>SUM(BK203:BK208)</f>
        <v>0</v>
      </c>
    </row>
    <row r="203" s="2" customFormat="1" ht="24.15" customHeight="1">
      <c r="A203" s="38"/>
      <c r="B203" s="39"/>
      <c r="C203" s="216" t="s">
        <v>243</v>
      </c>
      <c r="D203" s="216" t="s">
        <v>161</v>
      </c>
      <c r="E203" s="217" t="s">
        <v>258</v>
      </c>
      <c r="F203" s="218" t="s">
        <v>259</v>
      </c>
      <c r="G203" s="219" t="s">
        <v>191</v>
      </c>
      <c r="H203" s="220">
        <v>1756.23</v>
      </c>
      <c r="I203" s="221"/>
      <c r="J203" s="222">
        <f>ROUND(I203*H203,2)</f>
        <v>0</v>
      </c>
      <c r="K203" s="218" t="s">
        <v>165</v>
      </c>
      <c r="L203" s="44"/>
      <c r="M203" s="223" t="s">
        <v>1</v>
      </c>
      <c r="N203" s="224" t="s">
        <v>39</v>
      </c>
      <c r="O203" s="91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166</v>
      </c>
      <c r="AT203" s="227" t="s">
        <v>161</v>
      </c>
      <c r="AU203" s="227" t="s">
        <v>82</v>
      </c>
      <c r="AY203" s="17" t="s">
        <v>160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82</v>
      </c>
      <c r="BK203" s="228">
        <f>ROUND(I203*H203,2)</f>
        <v>0</v>
      </c>
      <c r="BL203" s="17" t="s">
        <v>166</v>
      </c>
      <c r="BM203" s="227" t="s">
        <v>260</v>
      </c>
    </row>
    <row r="204" s="13" customFormat="1">
      <c r="A204" s="13"/>
      <c r="B204" s="229"/>
      <c r="C204" s="230"/>
      <c r="D204" s="231" t="s">
        <v>168</v>
      </c>
      <c r="E204" s="232" t="s">
        <v>1</v>
      </c>
      <c r="F204" s="233" t="s">
        <v>255</v>
      </c>
      <c r="G204" s="230"/>
      <c r="H204" s="234">
        <v>1756.23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168</v>
      </c>
      <c r="AU204" s="240" t="s">
        <v>82</v>
      </c>
      <c r="AV204" s="13" t="s">
        <v>84</v>
      </c>
      <c r="AW204" s="13" t="s">
        <v>31</v>
      </c>
      <c r="AX204" s="13" t="s">
        <v>74</v>
      </c>
      <c r="AY204" s="240" t="s">
        <v>160</v>
      </c>
    </row>
    <row r="205" s="14" customFormat="1">
      <c r="A205" s="14"/>
      <c r="B205" s="241"/>
      <c r="C205" s="242"/>
      <c r="D205" s="231" t="s">
        <v>168</v>
      </c>
      <c r="E205" s="243" t="s">
        <v>1</v>
      </c>
      <c r="F205" s="244" t="s">
        <v>170</v>
      </c>
      <c r="G205" s="242"/>
      <c r="H205" s="245">
        <v>1756.23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168</v>
      </c>
      <c r="AU205" s="251" t="s">
        <v>82</v>
      </c>
      <c r="AV205" s="14" t="s">
        <v>166</v>
      </c>
      <c r="AW205" s="14" t="s">
        <v>31</v>
      </c>
      <c r="AX205" s="14" t="s">
        <v>82</v>
      </c>
      <c r="AY205" s="251" t="s">
        <v>160</v>
      </c>
    </row>
    <row r="206" s="2" customFormat="1" ht="24.15" customHeight="1">
      <c r="A206" s="38"/>
      <c r="B206" s="39"/>
      <c r="C206" s="216" t="s">
        <v>256</v>
      </c>
      <c r="D206" s="216" t="s">
        <v>161</v>
      </c>
      <c r="E206" s="217" t="s">
        <v>261</v>
      </c>
      <c r="F206" s="218" t="s">
        <v>262</v>
      </c>
      <c r="G206" s="219" t="s">
        <v>191</v>
      </c>
      <c r="H206" s="220">
        <v>61.853</v>
      </c>
      <c r="I206" s="221"/>
      <c r="J206" s="222">
        <f>ROUND(I206*H206,2)</f>
        <v>0</v>
      </c>
      <c r="K206" s="218" t="s">
        <v>165</v>
      </c>
      <c r="L206" s="44"/>
      <c r="M206" s="223" t="s">
        <v>1</v>
      </c>
      <c r="N206" s="224" t="s">
        <v>39</v>
      </c>
      <c r="O206" s="91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166</v>
      </c>
      <c r="AT206" s="227" t="s">
        <v>161</v>
      </c>
      <c r="AU206" s="227" t="s">
        <v>82</v>
      </c>
      <c r="AY206" s="17" t="s">
        <v>160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82</v>
      </c>
      <c r="BK206" s="228">
        <f>ROUND(I206*H206,2)</f>
        <v>0</v>
      </c>
      <c r="BL206" s="17" t="s">
        <v>166</v>
      </c>
      <c r="BM206" s="227" t="s">
        <v>263</v>
      </c>
    </row>
    <row r="207" s="13" customFormat="1">
      <c r="A207" s="13"/>
      <c r="B207" s="229"/>
      <c r="C207" s="230"/>
      <c r="D207" s="231" t="s">
        <v>168</v>
      </c>
      <c r="E207" s="232" t="s">
        <v>1</v>
      </c>
      <c r="F207" s="233" t="s">
        <v>264</v>
      </c>
      <c r="G207" s="230"/>
      <c r="H207" s="234">
        <v>61.853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168</v>
      </c>
      <c r="AU207" s="240" t="s">
        <v>82</v>
      </c>
      <c r="AV207" s="13" t="s">
        <v>84</v>
      </c>
      <c r="AW207" s="13" t="s">
        <v>31</v>
      </c>
      <c r="AX207" s="13" t="s">
        <v>74</v>
      </c>
      <c r="AY207" s="240" t="s">
        <v>160</v>
      </c>
    </row>
    <row r="208" s="14" customFormat="1">
      <c r="A208" s="14"/>
      <c r="B208" s="241"/>
      <c r="C208" s="242"/>
      <c r="D208" s="231" t="s">
        <v>168</v>
      </c>
      <c r="E208" s="243" t="s">
        <v>1</v>
      </c>
      <c r="F208" s="244" t="s">
        <v>170</v>
      </c>
      <c r="G208" s="242"/>
      <c r="H208" s="245">
        <v>61.853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168</v>
      </c>
      <c r="AU208" s="251" t="s">
        <v>82</v>
      </c>
      <c r="AV208" s="14" t="s">
        <v>166</v>
      </c>
      <c r="AW208" s="14" t="s">
        <v>31</v>
      </c>
      <c r="AX208" s="14" t="s">
        <v>82</v>
      </c>
      <c r="AY208" s="251" t="s">
        <v>160</v>
      </c>
    </row>
    <row r="209" s="12" customFormat="1" ht="25.92" customHeight="1">
      <c r="A209" s="12"/>
      <c r="B209" s="202"/>
      <c r="C209" s="203"/>
      <c r="D209" s="204" t="s">
        <v>73</v>
      </c>
      <c r="E209" s="205" t="s">
        <v>265</v>
      </c>
      <c r="F209" s="205" t="s">
        <v>266</v>
      </c>
      <c r="G209" s="203"/>
      <c r="H209" s="203"/>
      <c r="I209" s="206"/>
      <c r="J209" s="207">
        <f>BK209</f>
        <v>0</v>
      </c>
      <c r="K209" s="203"/>
      <c r="L209" s="208"/>
      <c r="M209" s="209"/>
      <c r="N209" s="210"/>
      <c r="O209" s="210"/>
      <c r="P209" s="211">
        <f>SUM(P210:P212)</f>
        <v>0</v>
      </c>
      <c r="Q209" s="210"/>
      <c r="R209" s="211">
        <f>SUM(R210:R212)</f>
        <v>0</v>
      </c>
      <c r="S209" s="210"/>
      <c r="T209" s="212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82</v>
      </c>
      <c r="AT209" s="214" t="s">
        <v>73</v>
      </c>
      <c r="AU209" s="214" t="s">
        <v>74</v>
      </c>
      <c r="AY209" s="213" t="s">
        <v>160</v>
      </c>
      <c r="BK209" s="215">
        <f>SUM(BK210:BK212)</f>
        <v>0</v>
      </c>
    </row>
    <row r="210" s="2" customFormat="1" ht="24.15" customHeight="1">
      <c r="A210" s="38"/>
      <c r="B210" s="39"/>
      <c r="C210" s="216" t="s">
        <v>267</v>
      </c>
      <c r="D210" s="216" t="s">
        <v>161</v>
      </c>
      <c r="E210" s="217" t="s">
        <v>268</v>
      </c>
      <c r="F210" s="218" t="s">
        <v>269</v>
      </c>
      <c r="G210" s="219" t="s">
        <v>270</v>
      </c>
      <c r="H210" s="220">
        <v>216</v>
      </c>
      <c r="I210" s="221"/>
      <c r="J210" s="222">
        <f>ROUND(I210*H210,2)</f>
        <v>0</v>
      </c>
      <c r="K210" s="218" t="s">
        <v>165</v>
      </c>
      <c r="L210" s="44"/>
      <c r="M210" s="223" t="s">
        <v>1</v>
      </c>
      <c r="N210" s="224" t="s">
        <v>39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166</v>
      </c>
      <c r="AT210" s="227" t="s">
        <v>161</v>
      </c>
      <c r="AU210" s="227" t="s">
        <v>82</v>
      </c>
      <c r="AY210" s="17" t="s">
        <v>160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82</v>
      </c>
      <c r="BK210" s="228">
        <f>ROUND(I210*H210,2)</f>
        <v>0</v>
      </c>
      <c r="BL210" s="17" t="s">
        <v>166</v>
      </c>
      <c r="BM210" s="227" t="s">
        <v>271</v>
      </c>
    </row>
    <row r="211" s="13" customFormat="1">
      <c r="A211" s="13"/>
      <c r="B211" s="229"/>
      <c r="C211" s="230"/>
      <c r="D211" s="231" t="s">
        <v>168</v>
      </c>
      <c r="E211" s="232" t="s">
        <v>1</v>
      </c>
      <c r="F211" s="233" t="s">
        <v>272</v>
      </c>
      <c r="G211" s="230"/>
      <c r="H211" s="234">
        <v>216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168</v>
      </c>
      <c r="AU211" s="240" t="s">
        <v>82</v>
      </c>
      <c r="AV211" s="13" t="s">
        <v>84</v>
      </c>
      <c r="AW211" s="13" t="s">
        <v>31</v>
      </c>
      <c r="AX211" s="13" t="s">
        <v>74</v>
      </c>
      <c r="AY211" s="240" t="s">
        <v>160</v>
      </c>
    </row>
    <row r="212" s="14" customFormat="1">
      <c r="A212" s="14"/>
      <c r="B212" s="241"/>
      <c r="C212" s="242"/>
      <c r="D212" s="231" t="s">
        <v>168</v>
      </c>
      <c r="E212" s="243" t="s">
        <v>1</v>
      </c>
      <c r="F212" s="244" t="s">
        <v>170</v>
      </c>
      <c r="G212" s="242"/>
      <c r="H212" s="245">
        <v>216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168</v>
      </c>
      <c r="AU212" s="251" t="s">
        <v>82</v>
      </c>
      <c r="AV212" s="14" t="s">
        <v>166</v>
      </c>
      <c r="AW212" s="14" t="s">
        <v>31</v>
      </c>
      <c r="AX212" s="14" t="s">
        <v>82</v>
      </c>
      <c r="AY212" s="251" t="s">
        <v>160</v>
      </c>
    </row>
    <row r="213" s="12" customFormat="1" ht="25.92" customHeight="1">
      <c r="A213" s="12"/>
      <c r="B213" s="202"/>
      <c r="C213" s="203"/>
      <c r="D213" s="204" t="s">
        <v>73</v>
      </c>
      <c r="E213" s="205" t="s">
        <v>273</v>
      </c>
      <c r="F213" s="205" t="s">
        <v>274</v>
      </c>
      <c r="G213" s="203"/>
      <c r="H213" s="203"/>
      <c r="I213" s="206"/>
      <c r="J213" s="207">
        <f>BK213</f>
        <v>0</v>
      </c>
      <c r="K213" s="203"/>
      <c r="L213" s="208"/>
      <c r="M213" s="209"/>
      <c r="N213" s="210"/>
      <c r="O213" s="210"/>
      <c r="P213" s="211">
        <f>SUM(P214:P250)</f>
        <v>0</v>
      </c>
      <c r="Q213" s="210"/>
      <c r="R213" s="211">
        <f>SUM(R214:R250)</f>
        <v>260.29955043999996</v>
      </c>
      <c r="S213" s="210"/>
      <c r="T213" s="212">
        <f>SUM(T214:T250)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82</v>
      </c>
      <c r="AT213" s="214" t="s">
        <v>73</v>
      </c>
      <c r="AU213" s="214" t="s">
        <v>74</v>
      </c>
      <c r="AY213" s="213" t="s">
        <v>160</v>
      </c>
      <c r="BK213" s="215">
        <f>SUM(BK214:BK250)</f>
        <v>0</v>
      </c>
    </row>
    <row r="214" s="2" customFormat="1" ht="24.15" customHeight="1">
      <c r="A214" s="38"/>
      <c r="B214" s="39"/>
      <c r="C214" s="216" t="s">
        <v>265</v>
      </c>
      <c r="D214" s="216" t="s">
        <v>161</v>
      </c>
      <c r="E214" s="217" t="s">
        <v>275</v>
      </c>
      <c r="F214" s="218" t="s">
        <v>276</v>
      </c>
      <c r="G214" s="219" t="s">
        <v>191</v>
      </c>
      <c r="H214" s="220">
        <v>19.378</v>
      </c>
      <c r="I214" s="221"/>
      <c r="J214" s="222">
        <f>ROUND(I214*H214,2)</f>
        <v>0</v>
      </c>
      <c r="K214" s="218" t="s">
        <v>165</v>
      </c>
      <c r="L214" s="44"/>
      <c r="M214" s="223" t="s">
        <v>1</v>
      </c>
      <c r="N214" s="224" t="s">
        <v>39</v>
      </c>
      <c r="O214" s="91"/>
      <c r="P214" s="225">
        <f>O214*H214</f>
        <v>0</v>
      </c>
      <c r="Q214" s="225">
        <v>2.16</v>
      </c>
      <c r="R214" s="225">
        <f>Q214*H214</f>
        <v>41.856480000000008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166</v>
      </c>
      <c r="AT214" s="227" t="s">
        <v>161</v>
      </c>
      <c r="AU214" s="227" t="s">
        <v>82</v>
      </c>
      <c r="AY214" s="17" t="s">
        <v>160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82</v>
      </c>
      <c r="BK214" s="228">
        <f>ROUND(I214*H214,2)</f>
        <v>0</v>
      </c>
      <c r="BL214" s="17" t="s">
        <v>166</v>
      </c>
      <c r="BM214" s="227" t="s">
        <v>277</v>
      </c>
    </row>
    <row r="215" s="13" customFormat="1">
      <c r="A215" s="13"/>
      <c r="B215" s="229"/>
      <c r="C215" s="230"/>
      <c r="D215" s="231" t="s">
        <v>168</v>
      </c>
      <c r="E215" s="232" t="s">
        <v>1</v>
      </c>
      <c r="F215" s="233" t="s">
        <v>278</v>
      </c>
      <c r="G215" s="230"/>
      <c r="H215" s="234">
        <v>19.378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168</v>
      </c>
      <c r="AU215" s="240" t="s">
        <v>82</v>
      </c>
      <c r="AV215" s="13" t="s">
        <v>84</v>
      </c>
      <c r="AW215" s="13" t="s">
        <v>31</v>
      </c>
      <c r="AX215" s="13" t="s">
        <v>74</v>
      </c>
      <c r="AY215" s="240" t="s">
        <v>160</v>
      </c>
    </row>
    <row r="216" s="14" customFormat="1">
      <c r="A216" s="14"/>
      <c r="B216" s="241"/>
      <c r="C216" s="242"/>
      <c r="D216" s="231" t="s">
        <v>168</v>
      </c>
      <c r="E216" s="243" t="s">
        <v>1</v>
      </c>
      <c r="F216" s="244" t="s">
        <v>170</v>
      </c>
      <c r="G216" s="242"/>
      <c r="H216" s="245">
        <v>19.378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168</v>
      </c>
      <c r="AU216" s="251" t="s">
        <v>82</v>
      </c>
      <c r="AV216" s="14" t="s">
        <v>166</v>
      </c>
      <c r="AW216" s="14" t="s">
        <v>31</v>
      </c>
      <c r="AX216" s="14" t="s">
        <v>82</v>
      </c>
      <c r="AY216" s="251" t="s">
        <v>160</v>
      </c>
    </row>
    <row r="217" s="2" customFormat="1" ht="33" customHeight="1">
      <c r="A217" s="38"/>
      <c r="B217" s="39"/>
      <c r="C217" s="216" t="s">
        <v>279</v>
      </c>
      <c r="D217" s="216" t="s">
        <v>161</v>
      </c>
      <c r="E217" s="217" t="s">
        <v>280</v>
      </c>
      <c r="F217" s="218" t="s">
        <v>281</v>
      </c>
      <c r="G217" s="219" t="s">
        <v>203</v>
      </c>
      <c r="H217" s="220">
        <v>118</v>
      </c>
      <c r="I217" s="221"/>
      <c r="J217" s="222">
        <f>ROUND(I217*H217,2)</f>
        <v>0</v>
      </c>
      <c r="K217" s="218" t="s">
        <v>165</v>
      </c>
      <c r="L217" s="44"/>
      <c r="M217" s="223" t="s">
        <v>1</v>
      </c>
      <c r="N217" s="224" t="s">
        <v>39</v>
      </c>
      <c r="O217" s="91"/>
      <c r="P217" s="225">
        <f>O217*H217</f>
        <v>0</v>
      </c>
      <c r="Q217" s="225">
        <v>0.12845999999999998</v>
      </c>
      <c r="R217" s="225">
        <f>Q217*H217</f>
        <v>15.15828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166</v>
      </c>
      <c r="AT217" s="227" t="s">
        <v>161</v>
      </c>
      <c r="AU217" s="227" t="s">
        <v>82</v>
      </c>
      <c r="AY217" s="17" t="s">
        <v>160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82</v>
      </c>
      <c r="BK217" s="228">
        <f>ROUND(I217*H217,2)</f>
        <v>0</v>
      </c>
      <c r="BL217" s="17" t="s">
        <v>166</v>
      </c>
      <c r="BM217" s="227" t="s">
        <v>282</v>
      </c>
    </row>
    <row r="218" s="13" customFormat="1">
      <c r="A218" s="13"/>
      <c r="B218" s="229"/>
      <c r="C218" s="230"/>
      <c r="D218" s="231" t="s">
        <v>168</v>
      </c>
      <c r="E218" s="232" t="s">
        <v>1</v>
      </c>
      <c r="F218" s="233" t="s">
        <v>283</v>
      </c>
      <c r="G218" s="230"/>
      <c r="H218" s="234">
        <v>118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168</v>
      </c>
      <c r="AU218" s="240" t="s">
        <v>82</v>
      </c>
      <c r="AV218" s="13" t="s">
        <v>84</v>
      </c>
      <c r="AW218" s="13" t="s">
        <v>31</v>
      </c>
      <c r="AX218" s="13" t="s">
        <v>74</v>
      </c>
      <c r="AY218" s="240" t="s">
        <v>160</v>
      </c>
    </row>
    <row r="219" s="14" customFormat="1">
      <c r="A219" s="14"/>
      <c r="B219" s="241"/>
      <c r="C219" s="242"/>
      <c r="D219" s="231" t="s">
        <v>168</v>
      </c>
      <c r="E219" s="243" t="s">
        <v>1</v>
      </c>
      <c r="F219" s="244" t="s">
        <v>170</v>
      </c>
      <c r="G219" s="242"/>
      <c r="H219" s="245">
        <v>118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168</v>
      </c>
      <c r="AU219" s="251" t="s">
        <v>82</v>
      </c>
      <c r="AV219" s="14" t="s">
        <v>166</v>
      </c>
      <c r="AW219" s="14" t="s">
        <v>31</v>
      </c>
      <c r="AX219" s="14" t="s">
        <v>82</v>
      </c>
      <c r="AY219" s="251" t="s">
        <v>160</v>
      </c>
    </row>
    <row r="220" s="2" customFormat="1" ht="33" customHeight="1">
      <c r="A220" s="38"/>
      <c r="B220" s="39"/>
      <c r="C220" s="216" t="s">
        <v>7</v>
      </c>
      <c r="D220" s="216" t="s">
        <v>161</v>
      </c>
      <c r="E220" s="217" t="s">
        <v>284</v>
      </c>
      <c r="F220" s="218" t="s">
        <v>285</v>
      </c>
      <c r="G220" s="219" t="s">
        <v>203</v>
      </c>
      <c r="H220" s="220">
        <v>41</v>
      </c>
      <c r="I220" s="221"/>
      <c r="J220" s="222">
        <f>ROUND(I220*H220,2)</f>
        <v>0</v>
      </c>
      <c r="K220" s="218" t="s">
        <v>165</v>
      </c>
      <c r="L220" s="44"/>
      <c r="M220" s="223" t="s">
        <v>1</v>
      </c>
      <c r="N220" s="224" t="s">
        <v>39</v>
      </c>
      <c r="O220" s="91"/>
      <c r="P220" s="225">
        <f>O220*H220</f>
        <v>0</v>
      </c>
      <c r="Q220" s="225">
        <v>0.12845999999999998</v>
      </c>
      <c r="R220" s="225">
        <f>Q220*H220</f>
        <v>5.2668599999999992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166</v>
      </c>
      <c r="AT220" s="227" t="s">
        <v>161</v>
      </c>
      <c r="AU220" s="227" t="s">
        <v>82</v>
      </c>
      <c r="AY220" s="17" t="s">
        <v>160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82</v>
      </c>
      <c r="BK220" s="228">
        <f>ROUND(I220*H220,2)</f>
        <v>0</v>
      </c>
      <c r="BL220" s="17" t="s">
        <v>166</v>
      </c>
      <c r="BM220" s="227" t="s">
        <v>286</v>
      </c>
    </row>
    <row r="221" s="13" customFormat="1">
      <c r="A221" s="13"/>
      <c r="B221" s="229"/>
      <c r="C221" s="230"/>
      <c r="D221" s="231" t="s">
        <v>168</v>
      </c>
      <c r="E221" s="232" t="s">
        <v>1</v>
      </c>
      <c r="F221" s="233" t="s">
        <v>287</v>
      </c>
      <c r="G221" s="230"/>
      <c r="H221" s="234">
        <v>41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168</v>
      </c>
      <c r="AU221" s="240" t="s">
        <v>82</v>
      </c>
      <c r="AV221" s="13" t="s">
        <v>84</v>
      </c>
      <c r="AW221" s="13" t="s">
        <v>31</v>
      </c>
      <c r="AX221" s="13" t="s">
        <v>74</v>
      </c>
      <c r="AY221" s="240" t="s">
        <v>160</v>
      </c>
    </row>
    <row r="222" s="14" customFormat="1">
      <c r="A222" s="14"/>
      <c r="B222" s="241"/>
      <c r="C222" s="242"/>
      <c r="D222" s="231" t="s">
        <v>168</v>
      </c>
      <c r="E222" s="243" t="s">
        <v>1</v>
      </c>
      <c r="F222" s="244" t="s">
        <v>170</v>
      </c>
      <c r="G222" s="242"/>
      <c r="H222" s="245">
        <v>41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168</v>
      </c>
      <c r="AU222" s="251" t="s">
        <v>82</v>
      </c>
      <c r="AV222" s="14" t="s">
        <v>166</v>
      </c>
      <c r="AW222" s="14" t="s">
        <v>31</v>
      </c>
      <c r="AX222" s="14" t="s">
        <v>82</v>
      </c>
      <c r="AY222" s="251" t="s">
        <v>160</v>
      </c>
    </row>
    <row r="223" s="2" customFormat="1" ht="33" customHeight="1">
      <c r="A223" s="38"/>
      <c r="B223" s="39"/>
      <c r="C223" s="216" t="s">
        <v>288</v>
      </c>
      <c r="D223" s="216" t="s">
        <v>161</v>
      </c>
      <c r="E223" s="217" t="s">
        <v>289</v>
      </c>
      <c r="F223" s="218" t="s">
        <v>290</v>
      </c>
      <c r="G223" s="219" t="s">
        <v>203</v>
      </c>
      <c r="H223" s="220">
        <v>1</v>
      </c>
      <c r="I223" s="221"/>
      <c r="J223" s="222">
        <f>ROUND(I223*H223,2)</f>
        <v>0</v>
      </c>
      <c r="K223" s="218" t="s">
        <v>165</v>
      </c>
      <c r="L223" s="44"/>
      <c r="M223" s="223" t="s">
        <v>1</v>
      </c>
      <c r="N223" s="224" t="s">
        <v>39</v>
      </c>
      <c r="O223" s="91"/>
      <c r="P223" s="225">
        <f>O223*H223</f>
        <v>0</v>
      </c>
      <c r="Q223" s="225">
        <v>0.14911</v>
      </c>
      <c r="R223" s="225">
        <f>Q223*H223</f>
        <v>0.14911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166</v>
      </c>
      <c r="AT223" s="227" t="s">
        <v>161</v>
      </c>
      <c r="AU223" s="227" t="s">
        <v>82</v>
      </c>
      <c r="AY223" s="17" t="s">
        <v>160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82</v>
      </c>
      <c r="BK223" s="228">
        <f>ROUND(I223*H223,2)</f>
        <v>0</v>
      </c>
      <c r="BL223" s="17" t="s">
        <v>166</v>
      </c>
      <c r="BM223" s="227" t="s">
        <v>291</v>
      </c>
    </row>
    <row r="224" s="13" customFormat="1">
      <c r="A224" s="13"/>
      <c r="B224" s="229"/>
      <c r="C224" s="230"/>
      <c r="D224" s="231" t="s">
        <v>168</v>
      </c>
      <c r="E224" s="232" t="s">
        <v>1</v>
      </c>
      <c r="F224" s="233" t="s">
        <v>82</v>
      </c>
      <c r="G224" s="230"/>
      <c r="H224" s="234">
        <v>1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168</v>
      </c>
      <c r="AU224" s="240" t="s">
        <v>82</v>
      </c>
      <c r="AV224" s="13" t="s">
        <v>84</v>
      </c>
      <c r="AW224" s="13" t="s">
        <v>31</v>
      </c>
      <c r="AX224" s="13" t="s">
        <v>74</v>
      </c>
      <c r="AY224" s="240" t="s">
        <v>160</v>
      </c>
    </row>
    <row r="225" s="14" customFormat="1">
      <c r="A225" s="14"/>
      <c r="B225" s="241"/>
      <c r="C225" s="242"/>
      <c r="D225" s="231" t="s">
        <v>168</v>
      </c>
      <c r="E225" s="243" t="s">
        <v>1</v>
      </c>
      <c r="F225" s="244" t="s">
        <v>170</v>
      </c>
      <c r="G225" s="242"/>
      <c r="H225" s="245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168</v>
      </c>
      <c r="AU225" s="251" t="s">
        <v>82</v>
      </c>
      <c r="AV225" s="14" t="s">
        <v>166</v>
      </c>
      <c r="AW225" s="14" t="s">
        <v>31</v>
      </c>
      <c r="AX225" s="14" t="s">
        <v>82</v>
      </c>
      <c r="AY225" s="251" t="s">
        <v>160</v>
      </c>
    </row>
    <row r="226" s="2" customFormat="1" ht="24.15" customHeight="1">
      <c r="A226" s="38"/>
      <c r="B226" s="39"/>
      <c r="C226" s="216" t="s">
        <v>292</v>
      </c>
      <c r="D226" s="216" t="s">
        <v>161</v>
      </c>
      <c r="E226" s="217" t="s">
        <v>293</v>
      </c>
      <c r="F226" s="218" t="s">
        <v>294</v>
      </c>
      <c r="G226" s="219" t="s">
        <v>203</v>
      </c>
      <c r="H226" s="220">
        <v>1</v>
      </c>
      <c r="I226" s="221"/>
      <c r="J226" s="222">
        <f>ROUND(I226*H226,2)</f>
        <v>0</v>
      </c>
      <c r="K226" s="218" t="s">
        <v>1</v>
      </c>
      <c r="L226" s="44"/>
      <c r="M226" s="223" t="s">
        <v>1</v>
      </c>
      <c r="N226" s="224" t="s">
        <v>39</v>
      </c>
      <c r="O226" s="91"/>
      <c r="P226" s="225">
        <f>O226*H226</f>
        <v>0</v>
      </c>
      <c r="Q226" s="225">
        <v>0.16058</v>
      </c>
      <c r="R226" s="225">
        <f>Q226*H226</f>
        <v>0.16058</v>
      </c>
      <c r="S226" s="225">
        <v>0</v>
      </c>
      <c r="T226" s="22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7" t="s">
        <v>166</v>
      </c>
      <c r="AT226" s="227" t="s">
        <v>161</v>
      </c>
      <c r="AU226" s="227" t="s">
        <v>82</v>
      </c>
      <c r="AY226" s="17" t="s">
        <v>160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82</v>
      </c>
      <c r="BK226" s="228">
        <f>ROUND(I226*H226,2)</f>
        <v>0</v>
      </c>
      <c r="BL226" s="17" t="s">
        <v>166</v>
      </c>
      <c r="BM226" s="227" t="s">
        <v>295</v>
      </c>
    </row>
    <row r="227" s="15" customFormat="1">
      <c r="A227" s="15"/>
      <c r="B227" s="252"/>
      <c r="C227" s="253"/>
      <c r="D227" s="231" t="s">
        <v>168</v>
      </c>
      <c r="E227" s="254" t="s">
        <v>1</v>
      </c>
      <c r="F227" s="255" t="s">
        <v>296</v>
      </c>
      <c r="G227" s="253"/>
      <c r="H227" s="254" t="s">
        <v>1</v>
      </c>
      <c r="I227" s="256"/>
      <c r="J227" s="253"/>
      <c r="K227" s="253"/>
      <c r="L227" s="257"/>
      <c r="M227" s="258"/>
      <c r="N227" s="259"/>
      <c r="O227" s="259"/>
      <c r="P227" s="259"/>
      <c r="Q227" s="259"/>
      <c r="R227" s="259"/>
      <c r="S227" s="259"/>
      <c r="T227" s="26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1" t="s">
        <v>168</v>
      </c>
      <c r="AU227" s="261" t="s">
        <v>82</v>
      </c>
      <c r="AV227" s="15" t="s">
        <v>82</v>
      </c>
      <c r="AW227" s="15" t="s">
        <v>31</v>
      </c>
      <c r="AX227" s="15" t="s">
        <v>74</v>
      </c>
      <c r="AY227" s="261" t="s">
        <v>160</v>
      </c>
    </row>
    <row r="228" s="13" customFormat="1">
      <c r="A228" s="13"/>
      <c r="B228" s="229"/>
      <c r="C228" s="230"/>
      <c r="D228" s="231" t="s">
        <v>168</v>
      </c>
      <c r="E228" s="232" t="s">
        <v>1</v>
      </c>
      <c r="F228" s="233" t="s">
        <v>82</v>
      </c>
      <c r="G228" s="230"/>
      <c r="H228" s="234">
        <v>1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168</v>
      </c>
      <c r="AU228" s="240" t="s">
        <v>82</v>
      </c>
      <c r="AV228" s="13" t="s">
        <v>84</v>
      </c>
      <c r="AW228" s="13" t="s">
        <v>31</v>
      </c>
      <c r="AX228" s="13" t="s">
        <v>74</v>
      </c>
      <c r="AY228" s="240" t="s">
        <v>160</v>
      </c>
    </row>
    <row r="229" s="14" customFormat="1">
      <c r="A229" s="14"/>
      <c r="B229" s="241"/>
      <c r="C229" s="242"/>
      <c r="D229" s="231" t="s">
        <v>168</v>
      </c>
      <c r="E229" s="243" t="s">
        <v>1</v>
      </c>
      <c r="F229" s="244" t="s">
        <v>170</v>
      </c>
      <c r="G229" s="242"/>
      <c r="H229" s="245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168</v>
      </c>
      <c r="AU229" s="251" t="s">
        <v>82</v>
      </c>
      <c r="AV229" s="14" t="s">
        <v>166</v>
      </c>
      <c r="AW229" s="14" t="s">
        <v>31</v>
      </c>
      <c r="AX229" s="14" t="s">
        <v>82</v>
      </c>
      <c r="AY229" s="251" t="s">
        <v>160</v>
      </c>
    </row>
    <row r="230" s="2" customFormat="1" ht="16.5" customHeight="1">
      <c r="A230" s="38"/>
      <c r="B230" s="39"/>
      <c r="C230" s="216" t="s">
        <v>297</v>
      </c>
      <c r="D230" s="216" t="s">
        <v>161</v>
      </c>
      <c r="E230" s="217" t="s">
        <v>298</v>
      </c>
      <c r="F230" s="218" t="s">
        <v>299</v>
      </c>
      <c r="G230" s="219" t="s">
        <v>191</v>
      </c>
      <c r="H230" s="220">
        <v>85.922</v>
      </c>
      <c r="I230" s="221"/>
      <c r="J230" s="222">
        <f>ROUND(I230*H230,2)</f>
        <v>0</v>
      </c>
      <c r="K230" s="218" t="s">
        <v>165</v>
      </c>
      <c r="L230" s="44"/>
      <c r="M230" s="223" t="s">
        <v>1</v>
      </c>
      <c r="N230" s="224" t="s">
        <v>39</v>
      </c>
      <c r="O230" s="91"/>
      <c r="P230" s="225">
        <f>O230*H230</f>
        <v>0</v>
      </c>
      <c r="Q230" s="225">
        <v>2.30102</v>
      </c>
      <c r="R230" s="225">
        <f>Q230*H230</f>
        <v>197.70824043999997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166</v>
      </c>
      <c r="AT230" s="227" t="s">
        <v>161</v>
      </c>
      <c r="AU230" s="227" t="s">
        <v>82</v>
      </c>
      <c r="AY230" s="17" t="s">
        <v>160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82</v>
      </c>
      <c r="BK230" s="228">
        <f>ROUND(I230*H230,2)</f>
        <v>0</v>
      </c>
      <c r="BL230" s="17" t="s">
        <v>166</v>
      </c>
      <c r="BM230" s="227" t="s">
        <v>300</v>
      </c>
    </row>
    <row r="231" s="13" customFormat="1">
      <c r="A231" s="13"/>
      <c r="B231" s="229"/>
      <c r="C231" s="230"/>
      <c r="D231" s="231" t="s">
        <v>168</v>
      </c>
      <c r="E231" s="232" t="s">
        <v>1</v>
      </c>
      <c r="F231" s="233" t="s">
        <v>301</v>
      </c>
      <c r="G231" s="230"/>
      <c r="H231" s="234">
        <v>85.922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168</v>
      </c>
      <c r="AU231" s="240" t="s">
        <v>82</v>
      </c>
      <c r="AV231" s="13" t="s">
        <v>84</v>
      </c>
      <c r="AW231" s="13" t="s">
        <v>31</v>
      </c>
      <c r="AX231" s="13" t="s">
        <v>74</v>
      </c>
      <c r="AY231" s="240" t="s">
        <v>160</v>
      </c>
    </row>
    <row r="232" s="14" customFormat="1">
      <c r="A232" s="14"/>
      <c r="B232" s="241"/>
      <c r="C232" s="242"/>
      <c r="D232" s="231" t="s">
        <v>168</v>
      </c>
      <c r="E232" s="243" t="s">
        <v>1</v>
      </c>
      <c r="F232" s="244" t="s">
        <v>170</v>
      </c>
      <c r="G232" s="242"/>
      <c r="H232" s="245">
        <v>85.922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168</v>
      </c>
      <c r="AU232" s="251" t="s">
        <v>82</v>
      </c>
      <c r="AV232" s="14" t="s">
        <v>166</v>
      </c>
      <c r="AW232" s="14" t="s">
        <v>31</v>
      </c>
      <c r="AX232" s="14" t="s">
        <v>82</v>
      </c>
      <c r="AY232" s="251" t="s">
        <v>160</v>
      </c>
    </row>
    <row r="233" s="2" customFormat="1" ht="24.15" customHeight="1">
      <c r="A233" s="38"/>
      <c r="B233" s="39"/>
      <c r="C233" s="216" t="s">
        <v>302</v>
      </c>
      <c r="D233" s="216" t="s">
        <v>161</v>
      </c>
      <c r="E233" s="217" t="s">
        <v>303</v>
      </c>
      <c r="F233" s="218" t="s">
        <v>304</v>
      </c>
      <c r="G233" s="219" t="s">
        <v>191</v>
      </c>
      <c r="H233" s="220">
        <v>21.594</v>
      </c>
      <c r="I233" s="221"/>
      <c r="J233" s="222">
        <f>ROUND(I233*H233,2)</f>
        <v>0</v>
      </c>
      <c r="K233" s="218" t="s">
        <v>204</v>
      </c>
      <c r="L233" s="44"/>
      <c r="M233" s="223" t="s">
        <v>1</v>
      </c>
      <c r="N233" s="224" t="s">
        <v>39</v>
      </c>
      <c r="O233" s="91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166</v>
      </c>
      <c r="AT233" s="227" t="s">
        <v>161</v>
      </c>
      <c r="AU233" s="227" t="s">
        <v>82</v>
      </c>
      <c r="AY233" s="17" t="s">
        <v>160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82</v>
      </c>
      <c r="BK233" s="228">
        <f>ROUND(I233*H233,2)</f>
        <v>0</v>
      </c>
      <c r="BL233" s="17" t="s">
        <v>166</v>
      </c>
      <c r="BM233" s="227" t="s">
        <v>305</v>
      </c>
    </row>
    <row r="234" s="15" customFormat="1">
      <c r="A234" s="15"/>
      <c r="B234" s="252"/>
      <c r="C234" s="253"/>
      <c r="D234" s="231" t="s">
        <v>168</v>
      </c>
      <c r="E234" s="254" t="s">
        <v>1</v>
      </c>
      <c r="F234" s="255" t="s">
        <v>306</v>
      </c>
      <c r="G234" s="253"/>
      <c r="H234" s="254" t="s">
        <v>1</v>
      </c>
      <c r="I234" s="256"/>
      <c r="J234" s="253"/>
      <c r="K234" s="253"/>
      <c r="L234" s="257"/>
      <c r="M234" s="258"/>
      <c r="N234" s="259"/>
      <c r="O234" s="259"/>
      <c r="P234" s="259"/>
      <c r="Q234" s="259"/>
      <c r="R234" s="259"/>
      <c r="S234" s="259"/>
      <c r="T234" s="26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1" t="s">
        <v>168</v>
      </c>
      <c r="AU234" s="261" t="s">
        <v>82</v>
      </c>
      <c r="AV234" s="15" t="s">
        <v>82</v>
      </c>
      <c r="AW234" s="15" t="s">
        <v>31</v>
      </c>
      <c r="AX234" s="15" t="s">
        <v>74</v>
      </c>
      <c r="AY234" s="261" t="s">
        <v>160</v>
      </c>
    </row>
    <row r="235" s="13" customFormat="1">
      <c r="A235" s="13"/>
      <c r="B235" s="229"/>
      <c r="C235" s="230"/>
      <c r="D235" s="231" t="s">
        <v>168</v>
      </c>
      <c r="E235" s="232" t="s">
        <v>1</v>
      </c>
      <c r="F235" s="233" t="s">
        <v>307</v>
      </c>
      <c r="G235" s="230"/>
      <c r="H235" s="234">
        <v>21.594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168</v>
      </c>
      <c r="AU235" s="240" t="s">
        <v>82</v>
      </c>
      <c r="AV235" s="13" t="s">
        <v>84</v>
      </c>
      <c r="AW235" s="13" t="s">
        <v>31</v>
      </c>
      <c r="AX235" s="13" t="s">
        <v>74</v>
      </c>
      <c r="AY235" s="240" t="s">
        <v>160</v>
      </c>
    </row>
    <row r="236" s="14" customFormat="1">
      <c r="A236" s="14"/>
      <c r="B236" s="241"/>
      <c r="C236" s="242"/>
      <c r="D236" s="231" t="s">
        <v>168</v>
      </c>
      <c r="E236" s="243" t="s">
        <v>1</v>
      </c>
      <c r="F236" s="244" t="s">
        <v>170</v>
      </c>
      <c r="G236" s="242"/>
      <c r="H236" s="245">
        <v>21.594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168</v>
      </c>
      <c r="AU236" s="251" t="s">
        <v>82</v>
      </c>
      <c r="AV236" s="14" t="s">
        <v>166</v>
      </c>
      <c r="AW236" s="14" t="s">
        <v>31</v>
      </c>
      <c r="AX236" s="14" t="s">
        <v>82</v>
      </c>
      <c r="AY236" s="251" t="s">
        <v>160</v>
      </c>
    </row>
    <row r="237" s="2" customFormat="1" ht="37.8" customHeight="1">
      <c r="A237" s="38"/>
      <c r="B237" s="39"/>
      <c r="C237" s="216" t="s">
        <v>308</v>
      </c>
      <c r="D237" s="216" t="s">
        <v>161</v>
      </c>
      <c r="E237" s="217" t="s">
        <v>309</v>
      </c>
      <c r="F237" s="218" t="s">
        <v>310</v>
      </c>
      <c r="G237" s="219" t="s">
        <v>191</v>
      </c>
      <c r="H237" s="220">
        <v>20.541</v>
      </c>
      <c r="I237" s="221"/>
      <c r="J237" s="222">
        <f>ROUND(I237*H237,2)</f>
        <v>0</v>
      </c>
      <c r="K237" s="218" t="s">
        <v>204</v>
      </c>
      <c r="L237" s="44"/>
      <c r="M237" s="223" t="s">
        <v>1</v>
      </c>
      <c r="N237" s="224" t="s">
        <v>39</v>
      </c>
      <c r="O237" s="91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166</v>
      </c>
      <c r="AT237" s="227" t="s">
        <v>161</v>
      </c>
      <c r="AU237" s="227" t="s">
        <v>82</v>
      </c>
      <c r="AY237" s="17" t="s">
        <v>160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82</v>
      </c>
      <c r="BK237" s="228">
        <f>ROUND(I237*H237,2)</f>
        <v>0</v>
      </c>
      <c r="BL237" s="17" t="s">
        <v>166</v>
      </c>
      <c r="BM237" s="227" t="s">
        <v>311</v>
      </c>
    </row>
    <row r="238" s="15" customFormat="1">
      <c r="A238" s="15"/>
      <c r="B238" s="252"/>
      <c r="C238" s="253"/>
      <c r="D238" s="231" t="s">
        <v>168</v>
      </c>
      <c r="E238" s="254" t="s">
        <v>1</v>
      </c>
      <c r="F238" s="255" t="s">
        <v>306</v>
      </c>
      <c r="G238" s="253"/>
      <c r="H238" s="254" t="s">
        <v>1</v>
      </c>
      <c r="I238" s="256"/>
      <c r="J238" s="253"/>
      <c r="K238" s="253"/>
      <c r="L238" s="257"/>
      <c r="M238" s="258"/>
      <c r="N238" s="259"/>
      <c r="O238" s="259"/>
      <c r="P238" s="259"/>
      <c r="Q238" s="259"/>
      <c r="R238" s="259"/>
      <c r="S238" s="259"/>
      <c r="T238" s="26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1" t="s">
        <v>168</v>
      </c>
      <c r="AU238" s="261" t="s">
        <v>82</v>
      </c>
      <c r="AV238" s="15" t="s">
        <v>82</v>
      </c>
      <c r="AW238" s="15" t="s">
        <v>31</v>
      </c>
      <c r="AX238" s="15" t="s">
        <v>74</v>
      </c>
      <c r="AY238" s="261" t="s">
        <v>160</v>
      </c>
    </row>
    <row r="239" s="13" customFormat="1">
      <c r="A239" s="13"/>
      <c r="B239" s="229"/>
      <c r="C239" s="230"/>
      <c r="D239" s="231" t="s">
        <v>168</v>
      </c>
      <c r="E239" s="232" t="s">
        <v>1</v>
      </c>
      <c r="F239" s="233" t="s">
        <v>312</v>
      </c>
      <c r="G239" s="230"/>
      <c r="H239" s="234">
        <v>20.541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168</v>
      </c>
      <c r="AU239" s="240" t="s">
        <v>82</v>
      </c>
      <c r="AV239" s="13" t="s">
        <v>84</v>
      </c>
      <c r="AW239" s="13" t="s">
        <v>31</v>
      </c>
      <c r="AX239" s="13" t="s">
        <v>74</v>
      </c>
      <c r="AY239" s="240" t="s">
        <v>160</v>
      </c>
    </row>
    <row r="240" s="14" customFormat="1">
      <c r="A240" s="14"/>
      <c r="B240" s="241"/>
      <c r="C240" s="242"/>
      <c r="D240" s="231" t="s">
        <v>168</v>
      </c>
      <c r="E240" s="243" t="s">
        <v>1</v>
      </c>
      <c r="F240" s="244" t="s">
        <v>170</v>
      </c>
      <c r="G240" s="242"/>
      <c r="H240" s="245">
        <v>20.541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168</v>
      </c>
      <c r="AU240" s="251" t="s">
        <v>82</v>
      </c>
      <c r="AV240" s="14" t="s">
        <v>166</v>
      </c>
      <c r="AW240" s="14" t="s">
        <v>31</v>
      </c>
      <c r="AX240" s="14" t="s">
        <v>82</v>
      </c>
      <c r="AY240" s="251" t="s">
        <v>160</v>
      </c>
    </row>
    <row r="241" s="2" customFormat="1" ht="37.8" customHeight="1">
      <c r="A241" s="38"/>
      <c r="B241" s="39"/>
      <c r="C241" s="216" t="s">
        <v>273</v>
      </c>
      <c r="D241" s="216" t="s">
        <v>161</v>
      </c>
      <c r="E241" s="217" t="s">
        <v>313</v>
      </c>
      <c r="F241" s="218" t="s">
        <v>314</v>
      </c>
      <c r="G241" s="219" t="s">
        <v>203</v>
      </c>
      <c r="H241" s="220">
        <v>1</v>
      </c>
      <c r="I241" s="221"/>
      <c r="J241" s="222">
        <f>ROUND(I241*H241,2)</f>
        <v>0</v>
      </c>
      <c r="K241" s="218" t="s">
        <v>204</v>
      </c>
      <c r="L241" s="44"/>
      <c r="M241" s="223" t="s">
        <v>1</v>
      </c>
      <c r="N241" s="224" t="s">
        <v>39</v>
      </c>
      <c r="O241" s="91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166</v>
      </c>
      <c r="AT241" s="227" t="s">
        <v>161</v>
      </c>
      <c r="AU241" s="227" t="s">
        <v>82</v>
      </c>
      <c r="AY241" s="17" t="s">
        <v>160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82</v>
      </c>
      <c r="BK241" s="228">
        <f>ROUND(I241*H241,2)</f>
        <v>0</v>
      </c>
      <c r="BL241" s="17" t="s">
        <v>166</v>
      </c>
      <c r="BM241" s="227" t="s">
        <v>315</v>
      </c>
    </row>
    <row r="242" s="13" customFormat="1">
      <c r="A242" s="13"/>
      <c r="B242" s="229"/>
      <c r="C242" s="230"/>
      <c r="D242" s="231" t="s">
        <v>168</v>
      </c>
      <c r="E242" s="232" t="s">
        <v>1</v>
      </c>
      <c r="F242" s="233" t="s">
        <v>316</v>
      </c>
      <c r="G242" s="230"/>
      <c r="H242" s="234">
        <v>1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168</v>
      </c>
      <c r="AU242" s="240" t="s">
        <v>82</v>
      </c>
      <c r="AV242" s="13" t="s">
        <v>84</v>
      </c>
      <c r="AW242" s="13" t="s">
        <v>31</v>
      </c>
      <c r="AX242" s="13" t="s">
        <v>74</v>
      </c>
      <c r="AY242" s="240" t="s">
        <v>160</v>
      </c>
    </row>
    <row r="243" s="14" customFormat="1">
      <c r="A243" s="14"/>
      <c r="B243" s="241"/>
      <c r="C243" s="242"/>
      <c r="D243" s="231" t="s">
        <v>168</v>
      </c>
      <c r="E243" s="243" t="s">
        <v>1</v>
      </c>
      <c r="F243" s="244" t="s">
        <v>170</v>
      </c>
      <c r="G243" s="242"/>
      <c r="H243" s="245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168</v>
      </c>
      <c r="AU243" s="251" t="s">
        <v>82</v>
      </c>
      <c r="AV243" s="14" t="s">
        <v>166</v>
      </c>
      <c r="AW243" s="14" t="s">
        <v>31</v>
      </c>
      <c r="AX243" s="14" t="s">
        <v>82</v>
      </c>
      <c r="AY243" s="251" t="s">
        <v>160</v>
      </c>
    </row>
    <row r="244" s="2" customFormat="1" ht="37.8" customHeight="1">
      <c r="A244" s="38"/>
      <c r="B244" s="39"/>
      <c r="C244" s="216" t="s">
        <v>317</v>
      </c>
      <c r="D244" s="216" t="s">
        <v>161</v>
      </c>
      <c r="E244" s="217" t="s">
        <v>318</v>
      </c>
      <c r="F244" s="218" t="s">
        <v>319</v>
      </c>
      <c r="G244" s="219" t="s">
        <v>203</v>
      </c>
      <c r="H244" s="220">
        <v>1</v>
      </c>
      <c r="I244" s="221"/>
      <c r="J244" s="222">
        <f>ROUND(I244*H244,2)</f>
        <v>0</v>
      </c>
      <c r="K244" s="218" t="s">
        <v>204</v>
      </c>
      <c r="L244" s="44"/>
      <c r="M244" s="223" t="s">
        <v>1</v>
      </c>
      <c r="N244" s="224" t="s">
        <v>39</v>
      </c>
      <c r="O244" s="91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7" t="s">
        <v>166</v>
      </c>
      <c r="AT244" s="227" t="s">
        <v>161</v>
      </c>
      <c r="AU244" s="227" t="s">
        <v>82</v>
      </c>
      <c r="AY244" s="17" t="s">
        <v>160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7" t="s">
        <v>82</v>
      </c>
      <c r="BK244" s="228">
        <f>ROUND(I244*H244,2)</f>
        <v>0</v>
      </c>
      <c r="BL244" s="17" t="s">
        <v>166</v>
      </c>
      <c r="BM244" s="227" t="s">
        <v>320</v>
      </c>
    </row>
    <row r="245" s="13" customFormat="1">
      <c r="A245" s="13"/>
      <c r="B245" s="229"/>
      <c r="C245" s="230"/>
      <c r="D245" s="231" t="s">
        <v>168</v>
      </c>
      <c r="E245" s="232" t="s">
        <v>1</v>
      </c>
      <c r="F245" s="233" t="s">
        <v>321</v>
      </c>
      <c r="G245" s="230"/>
      <c r="H245" s="234">
        <v>1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168</v>
      </c>
      <c r="AU245" s="240" t="s">
        <v>82</v>
      </c>
      <c r="AV245" s="13" t="s">
        <v>84</v>
      </c>
      <c r="AW245" s="13" t="s">
        <v>31</v>
      </c>
      <c r="AX245" s="13" t="s">
        <v>74</v>
      </c>
      <c r="AY245" s="240" t="s">
        <v>160</v>
      </c>
    </row>
    <row r="246" s="14" customFormat="1">
      <c r="A246" s="14"/>
      <c r="B246" s="241"/>
      <c r="C246" s="242"/>
      <c r="D246" s="231" t="s">
        <v>168</v>
      </c>
      <c r="E246" s="243" t="s">
        <v>1</v>
      </c>
      <c r="F246" s="244" t="s">
        <v>170</v>
      </c>
      <c r="G246" s="242"/>
      <c r="H246" s="245">
        <v>1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168</v>
      </c>
      <c r="AU246" s="251" t="s">
        <v>82</v>
      </c>
      <c r="AV246" s="14" t="s">
        <v>166</v>
      </c>
      <c r="AW246" s="14" t="s">
        <v>31</v>
      </c>
      <c r="AX246" s="14" t="s">
        <v>82</v>
      </c>
      <c r="AY246" s="251" t="s">
        <v>160</v>
      </c>
    </row>
    <row r="247" s="2" customFormat="1" ht="24.15" customHeight="1">
      <c r="A247" s="38"/>
      <c r="B247" s="39"/>
      <c r="C247" s="216" t="s">
        <v>322</v>
      </c>
      <c r="D247" s="216" t="s">
        <v>161</v>
      </c>
      <c r="E247" s="217" t="s">
        <v>323</v>
      </c>
      <c r="F247" s="218" t="s">
        <v>324</v>
      </c>
      <c r="G247" s="219" t="s">
        <v>270</v>
      </c>
      <c r="H247" s="220">
        <v>246.645</v>
      </c>
      <c r="I247" s="221"/>
      <c r="J247" s="222">
        <f>ROUND(I247*H247,2)</f>
        <v>0</v>
      </c>
      <c r="K247" s="218" t="s">
        <v>204</v>
      </c>
      <c r="L247" s="44"/>
      <c r="M247" s="223" t="s">
        <v>1</v>
      </c>
      <c r="N247" s="224" t="s">
        <v>39</v>
      </c>
      <c r="O247" s="91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7" t="s">
        <v>166</v>
      </c>
      <c r="AT247" s="227" t="s">
        <v>161</v>
      </c>
      <c r="AU247" s="227" t="s">
        <v>82</v>
      </c>
      <c r="AY247" s="17" t="s">
        <v>160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7" t="s">
        <v>82</v>
      </c>
      <c r="BK247" s="228">
        <f>ROUND(I247*H247,2)</f>
        <v>0</v>
      </c>
      <c r="BL247" s="17" t="s">
        <v>166</v>
      </c>
      <c r="BM247" s="227" t="s">
        <v>325</v>
      </c>
    </row>
    <row r="248" s="15" customFormat="1">
      <c r="A248" s="15"/>
      <c r="B248" s="252"/>
      <c r="C248" s="253"/>
      <c r="D248" s="231" t="s">
        <v>168</v>
      </c>
      <c r="E248" s="254" t="s">
        <v>1</v>
      </c>
      <c r="F248" s="255" t="s">
        <v>324</v>
      </c>
      <c r="G248" s="253"/>
      <c r="H248" s="254" t="s">
        <v>1</v>
      </c>
      <c r="I248" s="256"/>
      <c r="J248" s="253"/>
      <c r="K248" s="253"/>
      <c r="L248" s="257"/>
      <c r="M248" s="258"/>
      <c r="N248" s="259"/>
      <c r="O248" s="259"/>
      <c r="P248" s="259"/>
      <c r="Q248" s="259"/>
      <c r="R248" s="259"/>
      <c r="S248" s="259"/>
      <c r="T248" s="26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1" t="s">
        <v>168</v>
      </c>
      <c r="AU248" s="261" t="s">
        <v>82</v>
      </c>
      <c r="AV248" s="15" t="s">
        <v>82</v>
      </c>
      <c r="AW248" s="15" t="s">
        <v>31</v>
      </c>
      <c r="AX248" s="15" t="s">
        <v>74</v>
      </c>
      <c r="AY248" s="261" t="s">
        <v>160</v>
      </c>
    </row>
    <row r="249" s="13" customFormat="1">
      <c r="A249" s="13"/>
      <c r="B249" s="229"/>
      <c r="C249" s="230"/>
      <c r="D249" s="231" t="s">
        <v>168</v>
      </c>
      <c r="E249" s="232" t="s">
        <v>1</v>
      </c>
      <c r="F249" s="233" t="s">
        <v>326</v>
      </c>
      <c r="G249" s="230"/>
      <c r="H249" s="234">
        <v>246.645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168</v>
      </c>
      <c r="AU249" s="240" t="s">
        <v>82</v>
      </c>
      <c r="AV249" s="13" t="s">
        <v>84</v>
      </c>
      <c r="AW249" s="13" t="s">
        <v>31</v>
      </c>
      <c r="AX249" s="13" t="s">
        <v>74</v>
      </c>
      <c r="AY249" s="240" t="s">
        <v>160</v>
      </c>
    </row>
    <row r="250" s="14" customFormat="1">
      <c r="A250" s="14"/>
      <c r="B250" s="241"/>
      <c r="C250" s="242"/>
      <c r="D250" s="231" t="s">
        <v>168</v>
      </c>
      <c r="E250" s="243" t="s">
        <v>1</v>
      </c>
      <c r="F250" s="244" t="s">
        <v>170</v>
      </c>
      <c r="G250" s="242"/>
      <c r="H250" s="245">
        <v>246.645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168</v>
      </c>
      <c r="AU250" s="251" t="s">
        <v>82</v>
      </c>
      <c r="AV250" s="14" t="s">
        <v>166</v>
      </c>
      <c r="AW250" s="14" t="s">
        <v>31</v>
      </c>
      <c r="AX250" s="14" t="s">
        <v>82</v>
      </c>
      <c r="AY250" s="251" t="s">
        <v>160</v>
      </c>
    </row>
    <row r="251" s="12" customFormat="1" ht="25.92" customHeight="1">
      <c r="A251" s="12"/>
      <c r="B251" s="202"/>
      <c r="C251" s="203"/>
      <c r="D251" s="204" t="s">
        <v>73</v>
      </c>
      <c r="E251" s="205" t="s">
        <v>327</v>
      </c>
      <c r="F251" s="205" t="s">
        <v>328</v>
      </c>
      <c r="G251" s="203"/>
      <c r="H251" s="203"/>
      <c r="I251" s="206"/>
      <c r="J251" s="207">
        <f>BK251</f>
        <v>0</v>
      </c>
      <c r="K251" s="203"/>
      <c r="L251" s="208"/>
      <c r="M251" s="209"/>
      <c r="N251" s="210"/>
      <c r="O251" s="210"/>
      <c r="P251" s="211">
        <f>SUM(P252:P274)</f>
        <v>0</v>
      </c>
      <c r="Q251" s="210"/>
      <c r="R251" s="211">
        <f>SUM(R252:R274)</f>
        <v>2318.10041</v>
      </c>
      <c r="S251" s="210"/>
      <c r="T251" s="212">
        <f>SUM(T252:T274)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82</v>
      </c>
      <c r="AT251" s="214" t="s">
        <v>73</v>
      </c>
      <c r="AU251" s="214" t="s">
        <v>74</v>
      </c>
      <c r="AY251" s="213" t="s">
        <v>160</v>
      </c>
      <c r="BK251" s="215">
        <f>SUM(BK252:BK274)</f>
        <v>0</v>
      </c>
    </row>
    <row r="252" s="2" customFormat="1" ht="21.75" customHeight="1">
      <c r="A252" s="38"/>
      <c r="B252" s="39"/>
      <c r="C252" s="216" t="s">
        <v>329</v>
      </c>
      <c r="D252" s="216" t="s">
        <v>161</v>
      </c>
      <c r="E252" s="217" t="s">
        <v>330</v>
      </c>
      <c r="F252" s="218" t="s">
        <v>331</v>
      </c>
      <c r="G252" s="219" t="s">
        <v>164</v>
      </c>
      <c r="H252" s="220">
        <v>1970</v>
      </c>
      <c r="I252" s="221"/>
      <c r="J252" s="222">
        <f>ROUND(I252*H252,2)</f>
        <v>0</v>
      </c>
      <c r="K252" s="218" t="s">
        <v>165</v>
      </c>
      <c r="L252" s="44"/>
      <c r="M252" s="223" t="s">
        <v>1</v>
      </c>
      <c r="N252" s="224" t="s">
        <v>39</v>
      </c>
      <c r="O252" s="91"/>
      <c r="P252" s="225">
        <f>O252*H252</f>
        <v>0</v>
      </c>
      <c r="Q252" s="225">
        <v>0.46000000000000008</v>
      </c>
      <c r="R252" s="225">
        <f>Q252*H252</f>
        <v>906.2</v>
      </c>
      <c r="S252" s="225">
        <v>0</v>
      </c>
      <c r="T252" s="22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7" t="s">
        <v>166</v>
      </c>
      <c r="AT252" s="227" t="s">
        <v>161</v>
      </c>
      <c r="AU252" s="227" t="s">
        <v>82</v>
      </c>
      <c r="AY252" s="17" t="s">
        <v>160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82</v>
      </c>
      <c r="BK252" s="228">
        <f>ROUND(I252*H252,2)</f>
        <v>0</v>
      </c>
      <c r="BL252" s="17" t="s">
        <v>166</v>
      </c>
      <c r="BM252" s="227" t="s">
        <v>332</v>
      </c>
    </row>
    <row r="253" s="15" customFormat="1">
      <c r="A253" s="15"/>
      <c r="B253" s="252"/>
      <c r="C253" s="253"/>
      <c r="D253" s="231" t="s">
        <v>168</v>
      </c>
      <c r="E253" s="254" t="s">
        <v>1</v>
      </c>
      <c r="F253" s="255" t="s">
        <v>333</v>
      </c>
      <c r="G253" s="253"/>
      <c r="H253" s="254" t="s">
        <v>1</v>
      </c>
      <c r="I253" s="256"/>
      <c r="J253" s="253"/>
      <c r="K253" s="253"/>
      <c r="L253" s="257"/>
      <c r="M253" s="258"/>
      <c r="N253" s="259"/>
      <c r="O253" s="259"/>
      <c r="P253" s="259"/>
      <c r="Q253" s="259"/>
      <c r="R253" s="259"/>
      <c r="S253" s="259"/>
      <c r="T253" s="26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1" t="s">
        <v>168</v>
      </c>
      <c r="AU253" s="261" t="s">
        <v>82</v>
      </c>
      <c r="AV253" s="15" t="s">
        <v>82</v>
      </c>
      <c r="AW253" s="15" t="s">
        <v>31</v>
      </c>
      <c r="AX253" s="15" t="s">
        <v>74</v>
      </c>
      <c r="AY253" s="261" t="s">
        <v>160</v>
      </c>
    </row>
    <row r="254" s="13" customFormat="1">
      <c r="A254" s="13"/>
      <c r="B254" s="229"/>
      <c r="C254" s="230"/>
      <c r="D254" s="231" t="s">
        <v>168</v>
      </c>
      <c r="E254" s="232" t="s">
        <v>1</v>
      </c>
      <c r="F254" s="233" t="s">
        <v>334</v>
      </c>
      <c r="G254" s="230"/>
      <c r="H254" s="234">
        <v>1970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168</v>
      </c>
      <c r="AU254" s="240" t="s">
        <v>82</v>
      </c>
      <c r="AV254" s="13" t="s">
        <v>84</v>
      </c>
      <c r="AW254" s="13" t="s">
        <v>31</v>
      </c>
      <c r="AX254" s="13" t="s">
        <v>74</v>
      </c>
      <c r="AY254" s="240" t="s">
        <v>160</v>
      </c>
    </row>
    <row r="255" s="14" customFormat="1">
      <c r="A255" s="14"/>
      <c r="B255" s="241"/>
      <c r="C255" s="242"/>
      <c r="D255" s="231" t="s">
        <v>168</v>
      </c>
      <c r="E255" s="243" t="s">
        <v>1</v>
      </c>
      <c r="F255" s="244" t="s">
        <v>170</v>
      </c>
      <c r="G255" s="242"/>
      <c r="H255" s="245">
        <v>1970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168</v>
      </c>
      <c r="AU255" s="251" t="s">
        <v>82</v>
      </c>
      <c r="AV255" s="14" t="s">
        <v>166</v>
      </c>
      <c r="AW255" s="14" t="s">
        <v>31</v>
      </c>
      <c r="AX255" s="14" t="s">
        <v>82</v>
      </c>
      <c r="AY255" s="251" t="s">
        <v>160</v>
      </c>
    </row>
    <row r="256" s="2" customFormat="1" ht="24.15" customHeight="1">
      <c r="A256" s="38"/>
      <c r="B256" s="39"/>
      <c r="C256" s="216" t="s">
        <v>335</v>
      </c>
      <c r="D256" s="216" t="s">
        <v>161</v>
      </c>
      <c r="E256" s="217" t="s">
        <v>336</v>
      </c>
      <c r="F256" s="218" t="s">
        <v>337</v>
      </c>
      <c r="G256" s="219" t="s">
        <v>164</v>
      </c>
      <c r="H256" s="220">
        <v>525</v>
      </c>
      <c r="I256" s="221"/>
      <c r="J256" s="222">
        <f>ROUND(I256*H256,2)</f>
        <v>0</v>
      </c>
      <c r="K256" s="218" t="s">
        <v>165</v>
      </c>
      <c r="L256" s="44"/>
      <c r="M256" s="223" t="s">
        <v>1</v>
      </c>
      <c r="N256" s="224" t="s">
        <v>39</v>
      </c>
      <c r="O256" s="91"/>
      <c r="P256" s="225">
        <f>O256*H256</f>
        <v>0</v>
      </c>
      <c r="Q256" s="225">
        <v>0.070110000000000008</v>
      </c>
      <c r="R256" s="225">
        <f>Q256*H256</f>
        <v>36.807750000000008</v>
      </c>
      <c r="S256" s="225">
        <v>0</v>
      </c>
      <c r="T256" s="22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166</v>
      </c>
      <c r="AT256" s="227" t="s">
        <v>161</v>
      </c>
      <c r="AU256" s="227" t="s">
        <v>82</v>
      </c>
      <c r="AY256" s="17" t="s">
        <v>160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82</v>
      </c>
      <c r="BK256" s="228">
        <f>ROUND(I256*H256,2)</f>
        <v>0</v>
      </c>
      <c r="BL256" s="17" t="s">
        <v>166</v>
      </c>
      <c r="BM256" s="227" t="s">
        <v>338</v>
      </c>
    </row>
    <row r="257" s="15" customFormat="1">
      <c r="A257" s="15"/>
      <c r="B257" s="252"/>
      <c r="C257" s="253"/>
      <c r="D257" s="231" t="s">
        <v>168</v>
      </c>
      <c r="E257" s="254" t="s">
        <v>1</v>
      </c>
      <c r="F257" s="255" t="s">
        <v>339</v>
      </c>
      <c r="G257" s="253"/>
      <c r="H257" s="254" t="s">
        <v>1</v>
      </c>
      <c r="I257" s="256"/>
      <c r="J257" s="253"/>
      <c r="K257" s="253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168</v>
      </c>
      <c r="AU257" s="261" t="s">
        <v>82</v>
      </c>
      <c r="AV257" s="15" t="s">
        <v>82</v>
      </c>
      <c r="AW257" s="15" t="s">
        <v>31</v>
      </c>
      <c r="AX257" s="15" t="s">
        <v>74</v>
      </c>
      <c r="AY257" s="261" t="s">
        <v>160</v>
      </c>
    </row>
    <row r="258" s="13" customFormat="1">
      <c r="A258" s="13"/>
      <c r="B258" s="229"/>
      <c r="C258" s="230"/>
      <c r="D258" s="231" t="s">
        <v>168</v>
      </c>
      <c r="E258" s="232" t="s">
        <v>1</v>
      </c>
      <c r="F258" s="233" t="s">
        <v>340</v>
      </c>
      <c r="G258" s="230"/>
      <c r="H258" s="234">
        <v>525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168</v>
      </c>
      <c r="AU258" s="240" t="s">
        <v>82</v>
      </c>
      <c r="AV258" s="13" t="s">
        <v>84</v>
      </c>
      <c r="AW258" s="13" t="s">
        <v>31</v>
      </c>
      <c r="AX258" s="13" t="s">
        <v>74</v>
      </c>
      <c r="AY258" s="240" t="s">
        <v>160</v>
      </c>
    </row>
    <row r="259" s="14" customFormat="1">
      <c r="A259" s="14"/>
      <c r="B259" s="241"/>
      <c r="C259" s="242"/>
      <c r="D259" s="231" t="s">
        <v>168</v>
      </c>
      <c r="E259" s="243" t="s">
        <v>1</v>
      </c>
      <c r="F259" s="244" t="s">
        <v>170</v>
      </c>
      <c r="G259" s="242"/>
      <c r="H259" s="245">
        <v>525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168</v>
      </c>
      <c r="AU259" s="251" t="s">
        <v>82</v>
      </c>
      <c r="AV259" s="14" t="s">
        <v>166</v>
      </c>
      <c r="AW259" s="14" t="s">
        <v>31</v>
      </c>
      <c r="AX259" s="14" t="s">
        <v>82</v>
      </c>
      <c r="AY259" s="251" t="s">
        <v>160</v>
      </c>
    </row>
    <row r="260" s="2" customFormat="1" ht="24.15" customHeight="1">
      <c r="A260" s="38"/>
      <c r="B260" s="39"/>
      <c r="C260" s="216" t="s">
        <v>341</v>
      </c>
      <c r="D260" s="216" t="s">
        <v>161</v>
      </c>
      <c r="E260" s="217" t="s">
        <v>342</v>
      </c>
      <c r="F260" s="218" t="s">
        <v>343</v>
      </c>
      <c r="G260" s="219" t="s">
        <v>191</v>
      </c>
      <c r="H260" s="220">
        <v>21</v>
      </c>
      <c r="I260" s="221"/>
      <c r="J260" s="222">
        <f>ROUND(I260*H260,2)</f>
        <v>0</v>
      </c>
      <c r="K260" s="218" t="s">
        <v>165</v>
      </c>
      <c r="L260" s="44"/>
      <c r="M260" s="223" t="s">
        <v>1</v>
      </c>
      <c r="N260" s="224" t="s">
        <v>39</v>
      </c>
      <c r="O260" s="91"/>
      <c r="P260" s="225">
        <f>O260*H260</f>
        <v>0</v>
      </c>
      <c r="Q260" s="225">
        <v>2.4793599999999996</v>
      </c>
      <c r="R260" s="225">
        <f>Q260*H260</f>
        <v>52.066559999999992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166</v>
      </c>
      <c r="AT260" s="227" t="s">
        <v>161</v>
      </c>
      <c r="AU260" s="227" t="s">
        <v>82</v>
      </c>
      <c r="AY260" s="17" t="s">
        <v>160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82</v>
      </c>
      <c r="BK260" s="228">
        <f>ROUND(I260*H260,2)</f>
        <v>0</v>
      </c>
      <c r="BL260" s="17" t="s">
        <v>166</v>
      </c>
      <c r="BM260" s="227" t="s">
        <v>344</v>
      </c>
    </row>
    <row r="261" s="13" customFormat="1">
      <c r="A261" s="13"/>
      <c r="B261" s="229"/>
      <c r="C261" s="230"/>
      <c r="D261" s="231" t="s">
        <v>168</v>
      </c>
      <c r="E261" s="232" t="s">
        <v>1</v>
      </c>
      <c r="F261" s="233" t="s">
        <v>345</v>
      </c>
      <c r="G261" s="230"/>
      <c r="H261" s="234">
        <v>21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168</v>
      </c>
      <c r="AU261" s="240" t="s">
        <v>82</v>
      </c>
      <c r="AV261" s="13" t="s">
        <v>84</v>
      </c>
      <c r="AW261" s="13" t="s">
        <v>31</v>
      </c>
      <c r="AX261" s="13" t="s">
        <v>74</v>
      </c>
      <c r="AY261" s="240" t="s">
        <v>160</v>
      </c>
    </row>
    <row r="262" s="14" customFormat="1">
      <c r="A262" s="14"/>
      <c r="B262" s="241"/>
      <c r="C262" s="242"/>
      <c r="D262" s="231" t="s">
        <v>168</v>
      </c>
      <c r="E262" s="243" t="s">
        <v>1</v>
      </c>
      <c r="F262" s="244" t="s">
        <v>170</v>
      </c>
      <c r="G262" s="242"/>
      <c r="H262" s="245">
        <v>21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168</v>
      </c>
      <c r="AU262" s="251" t="s">
        <v>82</v>
      </c>
      <c r="AV262" s="14" t="s">
        <v>166</v>
      </c>
      <c r="AW262" s="14" t="s">
        <v>31</v>
      </c>
      <c r="AX262" s="14" t="s">
        <v>82</v>
      </c>
      <c r="AY262" s="251" t="s">
        <v>160</v>
      </c>
    </row>
    <row r="263" s="2" customFormat="1" ht="24.15" customHeight="1">
      <c r="A263" s="38"/>
      <c r="B263" s="39"/>
      <c r="C263" s="216" t="s">
        <v>346</v>
      </c>
      <c r="D263" s="216" t="s">
        <v>161</v>
      </c>
      <c r="E263" s="217" t="s">
        <v>347</v>
      </c>
      <c r="F263" s="218" t="s">
        <v>348</v>
      </c>
      <c r="G263" s="219" t="s">
        <v>164</v>
      </c>
      <c r="H263" s="220">
        <v>315</v>
      </c>
      <c r="I263" s="221"/>
      <c r="J263" s="222">
        <f>ROUND(I263*H263,2)</f>
        <v>0</v>
      </c>
      <c r="K263" s="218" t="s">
        <v>165</v>
      </c>
      <c r="L263" s="44"/>
      <c r="M263" s="223" t="s">
        <v>1</v>
      </c>
      <c r="N263" s="224" t="s">
        <v>39</v>
      </c>
      <c r="O263" s="91"/>
      <c r="P263" s="225">
        <f>O263*H263</f>
        <v>0</v>
      </c>
      <c r="Q263" s="225">
        <v>0.24794</v>
      </c>
      <c r="R263" s="225">
        <f>Q263*H263</f>
        <v>78.1011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166</v>
      </c>
      <c r="AT263" s="227" t="s">
        <v>161</v>
      </c>
      <c r="AU263" s="227" t="s">
        <v>82</v>
      </c>
      <c r="AY263" s="17" t="s">
        <v>160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82</v>
      </c>
      <c r="BK263" s="228">
        <f>ROUND(I263*H263,2)</f>
        <v>0</v>
      </c>
      <c r="BL263" s="17" t="s">
        <v>166</v>
      </c>
      <c r="BM263" s="227" t="s">
        <v>349</v>
      </c>
    </row>
    <row r="264" s="15" customFormat="1">
      <c r="A264" s="15"/>
      <c r="B264" s="252"/>
      <c r="C264" s="253"/>
      <c r="D264" s="231" t="s">
        <v>168</v>
      </c>
      <c r="E264" s="254" t="s">
        <v>1</v>
      </c>
      <c r="F264" s="255" t="s">
        <v>350</v>
      </c>
      <c r="G264" s="253"/>
      <c r="H264" s="254" t="s">
        <v>1</v>
      </c>
      <c r="I264" s="256"/>
      <c r="J264" s="253"/>
      <c r="K264" s="253"/>
      <c r="L264" s="257"/>
      <c r="M264" s="258"/>
      <c r="N264" s="259"/>
      <c r="O264" s="259"/>
      <c r="P264" s="259"/>
      <c r="Q264" s="259"/>
      <c r="R264" s="259"/>
      <c r="S264" s="259"/>
      <c r="T264" s="26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1" t="s">
        <v>168</v>
      </c>
      <c r="AU264" s="261" t="s">
        <v>82</v>
      </c>
      <c r="AV264" s="15" t="s">
        <v>82</v>
      </c>
      <c r="AW264" s="15" t="s">
        <v>31</v>
      </c>
      <c r="AX264" s="15" t="s">
        <v>74</v>
      </c>
      <c r="AY264" s="261" t="s">
        <v>160</v>
      </c>
    </row>
    <row r="265" s="13" customFormat="1">
      <c r="A265" s="13"/>
      <c r="B265" s="229"/>
      <c r="C265" s="230"/>
      <c r="D265" s="231" t="s">
        <v>168</v>
      </c>
      <c r="E265" s="232" t="s">
        <v>1</v>
      </c>
      <c r="F265" s="233" t="s">
        <v>351</v>
      </c>
      <c r="G265" s="230"/>
      <c r="H265" s="234">
        <v>315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168</v>
      </c>
      <c r="AU265" s="240" t="s">
        <v>82</v>
      </c>
      <c r="AV265" s="13" t="s">
        <v>84</v>
      </c>
      <c r="AW265" s="13" t="s">
        <v>31</v>
      </c>
      <c r="AX265" s="13" t="s">
        <v>74</v>
      </c>
      <c r="AY265" s="240" t="s">
        <v>160</v>
      </c>
    </row>
    <row r="266" s="14" customFormat="1">
      <c r="A266" s="14"/>
      <c r="B266" s="241"/>
      <c r="C266" s="242"/>
      <c r="D266" s="231" t="s">
        <v>168</v>
      </c>
      <c r="E266" s="243" t="s">
        <v>1</v>
      </c>
      <c r="F266" s="244" t="s">
        <v>170</v>
      </c>
      <c r="G266" s="242"/>
      <c r="H266" s="245">
        <v>315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168</v>
      </c>
      <c r="AU266" s="251" t="s">
        <v>82</v>
      </c>
      <c r="AV266" s="14" t="s">
        <v>166</v>
      </c>
      <c r="AW266" s="14" t="s">
        <v>31</v>
      </c>
      <c r="AX266" s="14" t="s">
        <v>82</v>
      </c>
      <c r="AY266" s="251" t="s">
        <v>160</v>
      </c>
    </row>
    <row r="267" s="2" customFormat="1" ht="24.15" customHeight="1">
      <c r="A267" s="38"/>
      <c r="B267" s="39"/>
      <c r="C267" s="216" t="s">
        <v>352</v>
      </c>
      <c r="D267" s="216" t="s">
        <v>161</v>
      </c>
      <c r="E267" s="217" t="s">
        <v>353</v>
      </c>
      <c r="F267" s="218" t="s">
        <v>354</v>
      </c>
      <c r="G267" s="219" t="s">
        <v>164</v>
      </c>
      <c r="H267" s="220">
        <v>525</v>
      </c>
      <c r="I267" s="221"/>
      <c r="J267" s="222">
        <f>ROUND(I267*H267,2)</f>
        <v>0</v>
      </c>
      <c r="K267" s="218" t="s">
        <v>165</v>
      </c>
      <c r="L267" s="44"/>
      <c r="M267" s="223" t="s">
        <v>1</v>
      </c>
      <c r="N267" s="224" t="s">
        <v>39</v>
      </c>
      <c r="O267" s="91"/>
      <c r="P267" s="225">
        <f>O267*H267</f>
        <v>0</v>
      </c>
      <c r="Q267" s="225">
        <v>0.34499999999999996</v>
      </c>
      <c r="R267" s="225">
        <f>Q267*H267</f>
        <v>181.125</v>
      </c>
      <c r="S267" s="225">
        <v>0</v>
      </c>
      <c r="T267" s="22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7" t="s">
        <v>166</v>
      </c>
      <c r="AT267" s="227" t="s">
        <v>161</v>
      </c>
      <c r="AU267" s="227" t="s">
        <v>82</v>
      </c>
      <c r="AY267" s="17" t="s">
        <v>160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82</v>
      </c>
      <c r="BK267" s="228">
        <f>ROUND(I267*H267,2)</f>
        <v>0</v>
      </c>
      <c r="BL267" s="17" t="s">
        <v>166</v>
      </c>
      <c r="BM267" s="227" t="s">
        <v>355</v>
      </c>
    </row>
    <row r="268" s="15" customFormat="1">
      <c r="A268" s="15"/>
      <c r="B268" s="252"/>
      <c r="C268" s="253"/>
      <c r="D268" s="231" t="s">
        <v>168</v>
      </c>
      <c r="E268" s="254" t="s">
        <v>1</v>
      </c>
      <c r="F268" s="255" t="s">
        <v>356</v>
      </c>
      <c r="G268" s="253"/>
      <c r="H268" s="254" t="s">
        <v>1</v>
      </c>
      <c r="I268" s="256"/>
      <c r="J268" s="253"/>
      <c r="K268" s="253"/>
      <c r="L268" s="257"/>
      <c r="M268" s="258"/>
      <c r="N268" s="259"/>
      <c r="O268" s="259"/>
      <c r="P268" s="259"/>
      <c r="Q268" s="259"/>
      <c r="R268" s="259"/>
      <c r="S268" s="259"/>
      <c r="T268" s="26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1" t="s">
        <v>168</v>
      </c>
      <c r="AU268" s="261" t="s">
        <v>82</v>
      </c>
      <c r="AV268" s="15" t="s">
        <v>82</v>
      </c>
      <c r="AW268" s="15" t="s">
        <v>31</v>
      </c>
      <c r="AX268" s="15" t="s">
        <v>74</v>
      </c>
      <c r="AY268" s="261" t="s">
        <v>160</v>
      </c>
    </row>
    <row r="269" s="13" customFormat="1">
      <c r="A269" s="13"/>
      <c r="B269" s="229"/>
      <c r="C269" s="230"/>
      <c r="D269" s="231" t="s">
        <v>168</v>
      </c>
      <c r="E269" s="232" t="s">
        <v>1</v>
      </c>
      <c r="F269" s="233" t="s">
        <v>357</v>
      </c>
      <c r="G269" s="230"/>
      <c r="H269" s="234">
        <v>525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168</v>
      </c>
      <c r="AU269" s="240" t="s">
        <v>82</v>
      </c>
      <c r="AV269" s="13" t="s">
        <v>84</v>
      </c>
      <c r="AW269" s="13" t="s">
        <v>31</v>
      </c>
      <c r="AX269" s="13" t="s">
        <v>74</v>
      </c>
      <c r="AY269" s="240" t="s">
        <v>160</v>
      </c>
    </row>
    <row r="270" s="14" customFormat="1">
      <c r="A270" s="14"/>
      <c r="B270" s="241"/>
      <c r="C270" s="242"/>
      <c r="D270" s="231" t="s">
        <v>168</v>
      </c>
      <c r="E270" s="243" t="s">
        <v>1</v>
      </c>
      <c r="F270" s="244" t="s">
        <v>170</v>
      </c>
      <c r="G270" s="242"/>
      <c r="H270" s="245">
        <v>525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168</v>
      </c>
      <c r="AU270" s="251" t="s">
        <v>82</v>
      </c>
      <c r="AV270" s="14" t="s">
        <v>166</v>
      </c>
      <c r="AW270" s="14" t="s">
        <v>31</v>
      </c>
      <c r="AX270" s="14" t="s">
        <v>82</v>
      </c>
      <c r="AY270" s="251" t="s">
        <v>160</v>
      </c>
    </row>
    <row r="271" s="2" customFormat="1" ht="16.5" customHeight="1">
      <c r="A271" s="38"/>
      <c r="B271" s="39"/>
      <c r="C271" s="262" t="s">
        <v>358</v>
      </c>
      <c r="D271" s="262" t="s">
        <v>359</v>
      </c>
      <c r="E271" s="263" t="s">
        <v>360</v>
      </c>
      <c r="F271" s="264" t="s">
        <v>361</v>
      </c>
      <c r="G271" s="265" t="s">
        <v>270</v>
      </c>
      <c r="H271" s="266">
        <v>1063.8</v>
      </c>
      <c r="I271" s="267"/>
      <c r="J271" s="268">
        <f>ROUND(I271*H271,2)</f>
        <v>0</v>
      </c>
      <c r="K271" s="264" t="s">
        <v>165</v>
      </c>
      <c r="L271" s="269"/>
      <c r="M271" s="270" t="s">
        <v>1</v>
      </c>
      <c r="N271" s="271" t="s">
        <v>39</v>
      </c>
      <c r="O271" s="91"/>
      <c r="P271" s="225">
        <f>O271*H271</f>
        <v>0</v>
      </c>
      <c r="Q271" s="225">
        <v>1</v>
      </c>
      <c r="R271" s="225">
        <f>Q271*H271</f>
        <v>1063.8</v>
      </c>
      <c r="S271" s="225">
        <v>0</v>
      </c>
      <c r="T271" s="22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7" t="s">
        <v>200</v>
      </c>
      <c r="AT271" s="227" t="s">
        <v>359</v>
      </c>
      <c r="AU271" s="227" t="s">
        <v>82</v>
      </c>
      <c r="AY271" s="17" t="s">
        <v>160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82</v>
      </c>
      <c r="BK271" s="228">
        <f>ROUND(I271*H271,2)</f>
        <v>0</v>
      </c>
      <c r="BL271" s="17" t="s">
        <v>166</v>
      </c>
      <c r="BM271" s="227" t="s">
        <v>362</v>
      </c>
    </row>
    <row r="272" s="15" customFormat="1">
      <c r="A272" s="15"/>
      <c r="B272" s="252"/>
      <c r="C272" s="253"/>
      <c r="D272" s="231" t="s">
        <v>168</v>
      </c>
      <c r="E272" s="254" t="s">
        <v>1</v>
      </c>
      <c r="F272" s="255" t="s">
        <v>363</v>
      </c>
      <c r="G272" s="253"/>
      <c r="H272" s="254" t="s">
        <v>1</v>
      </c>
      <c r="I272" s="256"/>
      <c r="J272" s="253"/>
      <c r="K272" s="253"/>
      <c r="L272" s="257"/>
      <c r="M272" s="258"/>
      <c r="N272" s="259"/>
      <c r="O272" s="259"/>
      <c r="P272" s="259"/>
      <c r="Q272" s="259"/>
      <c r="R272" s="259"/>
      <c r="S272" s="259"/>
      <c r="T272" s="26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1" t="s">
        <v>168</v>
      </c>
      <c r="AU272" s="261" t="s">
        <v>82</v>
      </c>
      <c r="AV272" s="15" t="s">
        <v>82</v>
      </c>
      <c r="AW272" s="15" t="s">
        <v>31</v>
      </c>
      <c r="AX272" s="15" t="s">
        <v>74</v>
      </c>
      <c r="AY272" s="261" t="s">
        <v>160</v>
      </c>
    </row>
    <row r="273" s="13" customFormat="1">
      <c r="A273" s="13"/>
      <c r="B273" s="229"/>
      <c r="C273" s="230"/>
      <c r="D273" s="231" t="s">
        <v>168</v>
      </c>
      <c r="E273" s="232" t="s">
        <v>1</v>
      </c>
      <c r="F273" s="233" t="s">
        <v>364</v>
      </c>
      <c r="G273" s="230"/>
      <c r="H273" s="234">
        <v>1063.8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168</v>
      </c>
      <c r="AU273" s="240" t="s">
        <v>82</v>
      </c>
      <c r="AV273" s="13" t="s">
        <v>84</v>
      </c>
      <c r="AW273" s="13" t="s">
        <v>31</v>
      </c>
      <c r="AX273" s="13" t="s">
        <v>74</v>
      </c>
      <c r="AY273" s="240" t="s">
        <v>160</v>
      </c>
    </row>
    <row r="274" s="14" customFormat="1">
      <c r="A274" s="14"/>
      <c r="B274" s="241"/>
      <c r="C274" s="242"/>
      <c r="D274" s="231" t="s">
        <v>168</v>
      </c>
      <c r="E274" s="243" t="s">
        <v>1</v>
      </c>
      <c r="F274" s="244" t="s">
        <v>170</v>
      </c>
      <c r="G274" s="242"/>
      <c r="H274" s="245">
        <v>1063.8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168</v>
      </c>
      <c r="AU274" s="251" t="s">
        <v>82</v>
      </c>
      <c r="AV274" s="14" t="s">
        <v>166</v>
      </c>
      <c r="AW274" s="14" t="s">
        <v>31</v>
      </c>
      <c r="AX274" s="14" t="s">
        <v>82</v>
      </c>
      <c r="AY274" s="251" t="s">
        <v>160</v>
      </c>
    </row>
    <row r="275" s="12" customFormat="1" ht="25.92" customHeight="1">
      <c r="A275" s="12"/>
      <c r="B275" s="202"/>
      <c r="C275" s="203"/>
      <c r="D275" s="204" t="s">
        <v>73</v>
      </c>
      <c r="E275" s="205" t="s">
        <v>365</v>
      </c>
      <c r="F275" s="205" t="s">
        <v>366</v>
      </c>
      <c r="G275" s="203"/>
      <c r="H275" s="203"/>
      <c r="I275" s="206"/>
      <c r="J275" s="207">
        <f>BK275</f>
        <v>0</v>
      </c>
      <c r="K275" s="203"/>
      <c r="L275" s="208"/>
      <c r="M275" s="209"/>
      <c r="N275" s="210"/>
      <c r="O275" s="210"/>
      <c r="P275" s="211">
        <f>SUM(P276:P286)</f>
        <v>0</v>
      </c>
      <c r="Q275" s="210"/>
      <c r="R275" s="211">
        <f>SUM(R276:R286)</f>
        <v>0</v>
      </c>
      <c r="S275" s="210"/>
      <c r="T275" s="212">
        <f>SUM(T276:T286)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3" t="s">
        <v>82</v>
      </c>
      <c r="AT275" s="214" t="s">
        <v>73</v>
      </c>
      <c r="AU275" s="214" t="s">
        <v>74</v>
      </c>
      <c r="AY275" s="213" t="s">
        <v>160</v>
      </c>
      <c r="BK275" s="215">
        <f>SUM(BK276:BK286)</f>
        <v>0</v>
      </c>
    </row>
    <row r="276" s="2" customFormat="1" ht="24.15" customHeight="1">
      <c r="A276" s="38"/>
      <c r="B276" s="39"/>
      <c r="C276" s="216" t="s">
        <v>367</v>
      </c>
      <c r="D276" s="216" t="s">
        <v>161</v>
      </c>
      <c r="E276" s="217" t="s">
        <v>368</v>
      </c>
      <c r="F276" s="218" t="s">
        <v>369</v>
      </c>
      <c r="G276" s="219" t="s">
        <v>164</v>
      </c>
      <c r="H276" s="220">
        <v>560</v>
      </c>
      <c r="I276" s="221"/>
      <c r="J276" s="222">
        <f>ROUND(I276*H276,2)</f>
        <v>0</v>
      </c>
      <c r="K276" s="218" t="s">
        <v>204</v>
      </c>
      <c r="L276" s="44"/>
      <c r="M276" s="223" t="s">
        <v>1</v>
      </c>
      <c r="N276" s="224" t="s">
        <v>39</v>
      </c>
      <c r="O276" s="91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7" t="s">
        <v>166</v>
      </c>
      <c r="AT276" s="227" t="s">
        <v>161</v>
      </c>
      <c r="AU276" s="227" t="s">
        <v>82</v>
      </c>
      <c r="AY276" s="17" t="s">
        <v>160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7" t="s">
        <v>82</v>
      </c>
      <c r="BK276" s="228">
        <f>ROUND(I276*H276,2)</f>
        <v>0</v>
      </c>
      <c r="BL276" s="17" t="s">
        <v>166</v>
      </c>
      <c r="BM276" s="227" t="s">
        <v>370</v>
      </c>
    </row>
    <row r="277" s="15" customFormat="1">
      <c r="A277" s="15"/>
      <c r="B277" s="252"/>
      <c r="C277" s="253"/>
      <c r="D277" s="231" t="s">
        <v>168</v>
      </c>
      <c r="E277" s="254" t="s">
        <v>1</v>
      </c>
      <c r="F277" s="255" t="s">
        <v>371</v>
      </c>
      <c r="G277" s="253"/>
      <c r="H277" s="254" t="s">
        <v>1</v>
      </c>
      <c r="I277" s="256"/>
      <c r="J277" s="253"/>
      <c r="K277" s="253"/>
      <c r="L277" s="257"/>
      <c r="M277" s="258"/>
      <c r="N277" s="259"/>
      <c r="O277" s="259"/>
      <c r="P277" s="259"/>
      <c r="Q277" s="259"/>
      <c r="R277" s="259"/>
      <c r="S277" s="259"/>
      <c r="T277" s="26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1" t="s">
        <v>168</v>
      </c>
      <c r="AU277" s="261" t="s">
        <v>82</v>
      </c>
      <c r="AV277" s="15" t="s">
        <v>82</v>
      </c>
      <c r="AW277" s="15" t="s">
        <v>31</v>
      </c>
      <c r="AX277" s="15" t="s">
        <v>74</v>
      </c>
      <c r="AY277" s="261" t="s">
        <v>160</v>
      </c>
    </row>
    <row r="278" s="13" customFormat="1">
      <c r="A278" s="13"/>
      <c r="B278" s="229"/>
      <c r="C278" s="230"/>
      <c r="D278" s="231" t="s">
        <v>168</v>
      </c>
      <c r="E278" s="232" t="s">
        <v>1</v>
      </c>
      <c r="F278" s="233" t="s">
        <v>372</v>
      </c>
      <c r="G278" s="230"/>
      <c r="H278" s="234">
        <v>560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168</v>
      </c>
      <c r="AU278" s="240" t="s">
        <v>82</v>
      </c>
      <c r="AV278" s="13" t="s">
        <v>84</v>
      </c>
      <c r="AW278" s="13" t="s">
        <v>31</v>
      </c>
      <c r="AX278" s="13" t="s">
        <v>74</v>
      </c>
      <c r="AY278" s="240" t="s">
        <v>160</v>
      </c>
    </row>
    <row r="279" s="14" customFormat="1">
      <c r="A279" s="14"/>
      <c r="B279" s="241"/>
      <c r="C279" s="242"/>
      <c r="D279" s="231" t="s">
        <v>168</v>
      </c>
      <c r="E279" s="243" t="s">
        <v>1</v>
      </c>
      <c r="F279" s="244" t="s">
        <v>170</v>
      </c>
      <c r="G279" s="242"/>
      <c r="H279" s="245">
        <v>560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168</v>
      </c>
      <c r="AU279" s="251" t="s">
        <v>82</v>
      </c>
      <c r="AV279" s="14" t="s">
        <v>166</v>
      </c>
      <c r="AW279" s="14" t="s">
        <v>31</v>
      </c>
      <c r="AX279" s="14" t="s">
        <v>82</v>
      </c>
      <c r="AY279" s="251" t="s">
        <v>160</v>
      </c>
    </row>
    <row r="280" s="2" customFormat="1" ht="24.15" customHeight="1">
      <c r="A280" s="38"/>
      <c r="B280" s="39"/>
      <c r="C280" s="216" t="s">
        <v>373</v>
      </c>
      <c r="D280" s="216" t="s">
        <v>161</v>
      </c>
      <c r="E280" s="217" t="s">
        <v>374</v>
      </c>
      <c r="F280" s="218" t="s">
        <v>375</v>
      </c>
      <c r="G280" s="219" t="s">
        <v>164</v>
      </c>
      <c r="H280" s="220">
        <v>1970</v>
      </c>
      <c r="I280" s="221"/>
      <c r="J280" s="222">
        <f>ROUND(I280*H280,2)</f>
        <v>0</v>
      </c>
      <c r="K280" s="218" t="s">
        <v>204</v>
      </c>
      <c r="L280" s="44"/>
      <c r="M280" s="223" t="s">
        <v>1</v>
      </c>
      <c r="N280" s="224" t="s">
        <v>39</v>
      </c>
      <c r="O280" s="91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7" t="s">
        <v>166</v>
      </c>
      <c r="AT280" s="227" t="s">
        <v>161</v>
      </c>
      <c r="AU280" s="227" t="s">
        <v>82</v>
      </c>
      <c r="AY280" s="17" t="s">
        <v>160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7" t="s">
        <v>82</v>
      </c>
      <c r="BK280" s="228">
        <f>ROUND(I280*H280,2)</f>
        <v>0</v>
      </c>
      <c r="BL280" s="17" t="s">
        <v>166</v>
      </c>
      <c r="BM280" s="227" t="s">
        <v>376</v>
      </c>
    </row>
    <row r="281" s="13" customFormat="1">
      <c r="A281" s="13"/>
      <c r="B281" s="229"/>
      <c r="C281" s="230"/>
      <c r="D281" s="231" t="s">
        <v>168</v>
      </c>
      <c r="E281" s="232" t="s">
        <v>1</v>
      </c>
      <c r="F281" s="233" t="s">
        <v>334</v>
      </c>
      <c r="G281" s="230"/>
      <c r="H281" s="234">
        <v>1970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168</v>
      </c>
      <c r="AU281" s="240" t="s">
        <v>82</v>
      </c>
      <c r="AV281" s="13" t="s">
        <v>84</v>
      </c>
      <c r="AW281" s="13" t="s">
        <v>31</v>
      </c>
      <c r="AX281" s="13" t="s">
        <v>74</v>
      </c>
      <c r="AY281" s="240" t="s">
        <v>160</v>
      </c>
    </row>
    <row r="282" s="14" customFormat="1">
      <c r="A282" s="14"/>
      <c r="B282" s="241"/>
      <c r="C282" s="242"/>
      <c r="D282" s="231" t="s">
        <v>168</v>
      </c>
      <c r="E282" s="243" t="s">
        <v>1</v>
      </c>
      <c r="F282" s="244" t="s">
        <v>170</v>
      </c>
      <c r="G282" s="242"/>
      <c r="H282" s="245">
        <v>1970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168</v>
      </c>
      <c r="AU282" s="251" t="s">
        <v>82</v>
      </c>
      <c r="AV282" s="14" t="s">
        <v>166</v>
      </c>
      <c r="AW282" s="14" t="s">
        <v>31</v>
      </c>
      <c r="AX282" s="14" t="s">
        <v>82</v>
      </c>
      <c r="AY282" s="251" t="s">
        <v>160</v>
      </c>
    </row>
    <row r="283" s="2" customFormat="1" ht="24.15" customHeight="1">
      <c r="A283" s="38"/>
      <c r="B283" s="39"/>
      <c r="C283" s="216" t="s">
        <v>377</v>
      </c>
      <c r="D283" s="216" t="s">
        <v>161</v>
      </c>
      <c r="E283" s="217" t="s">
        <v>378</v>
      </c>
      <c r="F283" s="218" t="s">
        <v>379</v>
      </c>
      <c r="G283" s="219" t="s">
        <v>197</v>
      </c>
      <c r="H283" s="220">
        <v>664</v>
      </c>
      <c r="I283" s="221"/>
      <c r="J283" s="222">
        <f>ROUND(I283*H283,2)</f>
        <v>0</v>
      </c>
      <c r="K283" s="218" t="s">
        <v>204</v>
      </c>
      <c r="L283" s="44"/>
      <c r="M283" s="223" t="s">
        <v>1</v>
      </c>
      <c r="N283" s="224" t="s">
        <v>39</v>
      </c>
      <c r="O283" s="91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166</v>
      </c>
      <c r="AT283" s="227" t="s">
        <v>161</v>
      </c>
      <c r="AU283" s="227" t="s">
        <v>82</v>
      </c>
      <c r="AY283" s="17" t="s">
        <v>160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82</v>
      </c>
      <c r="BK283" s="228">
        <f>ROUND(I283*H283,2)</f>
        <v>0</v>
      </c>
      <c r="BL283" s="17" t="s">
        <v>166</v>
      </c>
      <c r="BM283" s="227" t="s">
        <v>380</v>
      </c>
    </row>
    <row r="284" s="13" customFormat="1">
      <c r="A284" s="13"/>
      <c r="B284" s="229"/>
      <c r="C284" s="230"/>
      <c r="D284" s="231" t="s">
        <v>168</v>
      </c>
      <c r="E284" s="232" t="s">
        <v>1</v>
      </c>
      <c r="F284" s="233" t="s">
        <v>381</v>
      </c>
      <c r="G284" s="230"/>
      <c r="H284" s="234">
        <v>664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168</v>
      </c>
      <c r="AU284" s="240" t="s">
        <v>82</v>
      </c>
      <c r="AV284" s="13" t="s">
        <v>84</v>
      </c>
      <c r="AW284" s="13" t="s">
        <v>31</v>
      </c>
      <c r="AX284" s="13" t="s">
        <v>74</v>
      </c>
      <c r="AY284" s="240" t="s">
        <v>160</v>
      </c>
    </row>
    <row r="285" s="15" customFormat="1">
      <c r="A285" s="15"/>
      <c r="B285" s="252"/>
      <c r="C285" s="253"/>
      <c r="D285" s="231" t="s">
        <v>168</v>
      </c>
      <c r="E285" s="254" t="s">
        <v>1</v>
      </c>
      <c r="F285" s="255" t="s">
        <v>382</v>
      </c>
      <c r="G285" s="253"/>
      <c r="H285" s="254" t="s">
        <v>1</v>
      </c>
      <c r="I285" s="256"/>
      <c r="J285" s="253"/>
      <c r="K285" s="253"/>
      <c r="L285" s="257"/>
      <c r="M285" s="258"/>
      <c r="N285" s="259"/>
      <c r="O285" s="259"/>
      <c r="P285" s="259"/>
      <c r="Q285" s="259"/>
      <c r="R285" s="259"/>
      <c r="S285" s="259"/>
      <c r="T285" s="26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1" t="s">
        <v>168</v>
      </c>
      <c r="AU285" s="261" t="s">
        <v>82</v>
      </c>
      <c r="AV285" s="15" t="s">
        <v>82</v>
      </c>
      <c r="AW285" s="15" t="s">
        <v>31</v>
      </c>
      <c r="AX285" s="15" t="s">
        <v>74</v>
      </c>
      <c r="AY285" s="261" t="s">
        <v>160</v>
      </c>
    </row>
    <row r="286" s="14" customFormat="1">
      <c r="A286" s="14"/>
      <c r="B286" s="241"/>
      <c r="C286" s="242"/>
      <c r="D286" s="231" t="s">
        <v>168</v>
      </c>
      <c r="E286" s="243" t="s">
        <v>1</v>
      </c>
      <c r="F286" s="244" t="s">
        <v>170</v>
      </c>
      <c r="G286" s="242"/>
      <c r="H286" s="245">
        <v>664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168</v>
      </c>
      <c r="AU286" s="251" t="s">
        <v>82</v>
      </c>
      <c r="AV286" s="14" t="s">
        <v>166</v>
      </c>
      <c r="AW286" s="14" t="s">
        <v>31</v>
      </c>
      <c r="AX286" s="14" t="s">
        <v>82</v>
      </c>
      <c r="AY286" s="251" t="s">
        <v>160</v>
      </c>
    </row>
    <row r="287" s="12" customFormat="1" ht="25.92" customHeight="1">
      <c r="A287" s="12"/>
      <c r="B287" s="202"/>
      <c r="C287" s="203"/>
      <c r="D287" s="204" t="s">
        <v>73</v>
      </c>
      <c r="E287" s="205" t="s">
        <v>383</v>
      </c>
      <c r="F287" s="205" t="s">
        <v>384</v>
      </c>
      <c r="G287" s="203"/>
      <c r="H287" s="203"/>
      <c r="I287" s="206"/>
      <c r="J287" s="207">
        <f>BK287</f>
        <v>0</v>
      </c>
      <c r="K287" s="203"/>
      <c r="L287" s="208"/>
      <c r="M287" s="209"/>
      <c r="N287" s="210"/>
      <c r="O287" s="210"/>
      <c r="P287" s="211">
        <f>SUM(P288:P320)</f>
        <v>0</v>
      </c>
      <c r="Q287" s="210"/>
      <c r="R287" s="211">
        <f>SUM(R288:R320)</f>
        <v>116.15882508</v>
      </c>
      <c r="S287" s="210"/>
      <c r="T287" s="212">
        <f>SUM(T288:T320)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3" t="s">
        <v>82</v>
      </c>
      <c r="AT287" s="214" t="s">
        <v>73</v>
      </c>
      <c r="AU287" s="214" t="s">
        <v>74</v>
      </c>
      <c r="AY287" s="213" t="s">
        <v>160</v>
      </c>
      <c r="BK287" s="215">
        <f>SUM(BK288:BK320)</f>
        <v>0</v>
      </c>
    </row>
    <row r="288" s="2" customFormat="1" ht="33" customHeight="1">
      <c r="A288" s="38"/>
      <c r="B288" s="39"/>
      <c r="C288" s="216" t="s">
        <v>385</v>
      </c>
      <c r="D288" s="216" t="s">
        <v>161</v>
      </c>
      <c r="E288" s="217" t="s">
        <v>386</v>
      </c>
      <c r="F288" s="218" t="s">
        <v>387</v>
      </c>
      <c r="G288" s="219" t="s">
        <v>197</v>
      </c>
      <c r="H288" s="220">
        <v>70</v>
      </c>
      <c r="I288" s="221"/>
      <c r="J288" s="222">
        <f>ROUND(I288*H288,2)</f>
        <v>0</v>
      </c>
      <c r="K288" s="218" t="s">
        <v>165</v>
      </c>
      <c r="L288" s="44"/>
      <c r="M288" s="223" t="s">
        <v>1</v>
      </c>
      <c r="N288" s="224" t="s">
        <v>39</v>
      </c>
      <c r="O288" s="91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7" t="s">
        <v>166</v>
      </c>
      <c r="AT288" s="227" t="s">
        <v>161</v>
      </c>
      <c r="AU288" s="227" t="s">
        <v>82</v>
      </c>
      <c r="AY288" s="17" t="s">
        <v>160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7" t="s">
        <v>82</v>
      </c>
      <c r="BK288" s="228">
        <f>ROUND(I288*H288,2)</f>
        <v>0</v>
      </c>
      <c r="BL288" s="17" t="s">
        <v>166</v>
      </c>
      <c r="BM288" s="227" t="s">
        <v>388</v>
      </c>
    </row>
    <row r="289" s="13" customFormat="1">
      <c r="A289" s="13"/>
      <c r="B289" s="229"/>
      <c r="C289" s="230"/>
      <c r="D289" s="231" t="s">
        <v>168</v>
      </c>
      <c r="E289" s="232" t="s">
        <v>1</v>
      </c>
      <c r="F289" s="233" t="s">
        <v>389</v>
      </c>
      <c r="G289" s="230"/>
      <c r="H289" s="234">
        <v>70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168</v>
      </c>
      <c r="AU289" s="240" t="s">
        <v>82</v>
      </c>
      <c r="AV289" s="13" t="s">
        <v>84</v>
      </c>
      <c r="AW289" s="13" t="s">
        <v>31</v>
      </c>
      <c r="AX289" s="13" t="s">
        <v>74</v>
      </c>
      <c r="AY289" s="240" t="s">
        <v>160</v>
      </c>
    </row>
    <row r="290" s="14" customFormat="1">
      <c r="A290" s="14"/>
      <c r="B290" s="241"/>
      <c r="C290" s="242"/>
      <c r="D290" s="231" t="s">
        <v>168</v>
      </c>
      <c r="E290" s="243" t="s">
        <v>1</v>
      </c>
      <c r="F290" s="244" t="s">
        <v>170</v>
      </c>
      <c r="G290" s="242"/>
      <c r="H290" s="245">
        <v>70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168</v>
      </c>
      <c r="AU290" s="251" t="s">
        <v>82</v>
      </c>
      <c r="AV290" s="14" t="s">
        <v>166</v>
      </c>
      <c r="AW290" s="14" t="s">
        <v>31</v>
      </c>
      <c r="AX290" s="14" t="s">
        <v>82</v>
      </c>
      <c r="AY290" s="251" t="s">
        <v>160</v>
      </c>
    </row>
    <row r="291" s="2" customFormat="1" ht="21.75" customHeight="1">
      <c r="A291" s="38"/>
      <c r="B291" s="39"/>
      <c r="C291" s="216" t="s">
        <v>390</v>
      </c>
      <c r="D291" s="216" t="s">
        <v>161</v>
      </c>
      <c r="E291" s="217" t="s">
        <v>391</v>
      </c>
      <c r="F291" s="218" t="s">
        <v>392</v>
      </c>
      <c r="G291" s="219" t="s">
        <v>191</v>
      </c>
      <c r="H291" s="220">
        <v>11.2</v>
      </c>
      <c r="I291" s="221"/>
      <c r="J291" s="222">
        <f>ROUND(I291*H291,2)</f>
        <v>0</v>
      </c>
      <c r="K291" s="218" t="s">
        <v>165</v>
      </c>
      <c r="L291" s="44"/>
      <c r="M291" s="223" t="s">
        <v>1</v>
      </c>
      <c r="N291" s="224" t="s">
        <v>39</v>
      </c>
      <c r="O291" s="91"/>
      <c r="P291" s="225">
        <f>O291*H291</f>
        <v>0</v>
      </c>
      <c r="Q291" s="225">
        <v>1.92</v>
      </c>
      <c r="R291" s="225">
        <f>Q291*H291</f>
        <v>21.503999999999996</v>
      </c>
      <c r="S291" s="225">
        <v>0</v>
      </c>
      <c r="T291" s="22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7" t="s">
        <v>166</v>
      </c>
      <c r="AT291" s="227" t="s">
        <v>161</v>
      </c>
      <c r="AU291" s="227" t="s">
        <v>82</v>
      </c>
      <c r="AY291" s="17" t="s">
        <v>160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7" t="s">
        <v>82</v>
      </c>
      <c r="BK291" s="228">
        <f>ROUND(I291*H291,2)</f>
        <v>0</v>
      </c>
      <c r="BL291" s="17" t="s">
        <v>166</v>
      </c>
      <c r="BM291" s="227" t="s">
        <v>393</v>
      </c>
    </row>
    <row r="292" s="13" customFormat="1">
      <c r="A292" s="13"/>
      <c r="B292" s="229"/>
      <c r="C292" s="230"/>
      <c r="D292" s="231" t="s">
        <v>168</v>
      </c>
      <c r="E292" s="232" t="s">
        <v>1</v>
      </c>
      <c r="F292" s="233" t="s">
        <v>394</v>
      </c>
      <c r="G292" s="230"/>
      <c r="H292" s="234">
        <v>11.2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168</v>
      </c>
      <c r="AU292" s="240" t="s">
        <v>82</v>
      </c>
      <c r="AV292" s="13" t="s">
        <v>84</v>
      </c>
      <c r="AW292" s="13" t="s">
        <v>31</v>
      </c>
      <c r="AX292" s="13" t="s">
        <v>74</v>
      </c>
      <c r="AY292" s="240" t="s">
        <v>160</v>
      </c>
    </row>
    <row r="293" s="14" customFormat="1">
      <c r="A293" s="14"/>
      <c r="B293" s="241"/>
      <c r="C293" s="242"/>
      <c r="D293" s="231" t="s">
        <v>168</v>
      </c>
      <c r="E293" s="243" t="s">
        <v>1</v>
      </c>
      <c r="F293" s="244" t="s">
        <v>170</v>
      </c>
      <c r="G293" s="242"/>
      <c r="H293" s="245">
        <v>11.2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168</v>
      </c>
      <c r="AU293" s="251" t="s">
        <v>82</v>
      </c>
      <c r="AV293" s="14" t="s">
        <v>166</v>
      </c>
      <c r="AW293" s="14" t="s">
        <v>31</v>
      </c>
      <c r="AX293" s="14" t="s">
        <v>82</v>
      </c>
      <c r="AY293" s="251" t="s">
        <v>160</v>
      </c>
    </row>
    <row r="294" s="2" customFormat="1" ht="24.15" customHeight="1">
      <c r="A294" s="38"/>
      <c r="B294" s="39"/>
      <c r="C294" s="216" t="s">
        <v>287</v>
      </c>
      <c r="D294" s="216" t="s">
        <v>161</v>
      </c>
      <c r="E294" s="217" t="s">
        <v>395</v>
      </c>
      <c r="F294" s="218" t="s">
        <v>396</v>
      </c>
      <c r="G294" s="219" t="s">
        <v>197</v>
      </c>
      <c r="H294" s="220">
        <v>70</v>
      </c>
      <c r="I294" s="221"/>
      <c r="J294" s="222">
        <f>ROUND(I294*H294,2)</f>
        <v>0</v>
      </c>
      <c r="K294" s="218" t="s">
        <v>165</v>
      </c>
      <c r="L294" s="44"/>
      <c r="M294" s="223" t="s">
        <v>1</v>
      </c>
      <c r="N294" s="224" t="s">
        <v>39</v>
      </c>
      <c r="O294" s="91"/>
      <c r="P294" s="225">
        <f>O294*H294</f>
        <v>0</v>
      </c>
      <c r="Q294" s="225">
        <v>0.00048999999999999992</v>
      </c>
      <c r="R294" s="225">
        <f>Q294*H294</f>
        <v>0.034299999999999996</v>
      </c>
      <c r="S294" s="225">
        <v>0</v>
      </c>
      <c r="T294" s="22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7" t="s">
        <v>166</v>
      </c>
      <c r="AT294" s="227" t="s">
        <v>161</v>
      </c>
      <c r="AU294" s="227" t="s">
        <v>82</v>
      </c>
      <c r="AY294" s="17" t="s">
        <v>160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7" t="s">
        <v>82</v>
      </c>
      <c r="BK294" s="228">
        <f>ROUND(I294*H294,2)</f>
        <v>0</v>
      </c>
      <c r="BL294" s="17" t="s">
        <v>166</v>
      </c>
      <c r="BM294" s="227" t="s">
        <v>397</v>
      </c>
    </row>
    <row r="295" s="13" customFormat="1">
      <c r="A295" s="13"/>
      <c r="B295" s="229"/>
      <c r="C295" s="230"/>
      <c r="D295" s="231" t="s">
        <v>168</v>
      </c>
      <c r="E295" s="232" t="s">
        <v>1</v>
      </c>
      <c r="F295" s="233" t="s">
        <v>389</v>
      </c>
      <c r="G295" s="230"/>
      <c r="H295" s="234">
        <v>70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168</v>
      </c>
      <c r="AU295" s="240" t="s">
        <v>82</v>
      </c>
      <c r="AV295" s="13" t="s">
        <v>84</v>
      </c>
      <c r="AW295" s="13" t="s">
        <v>31</v>
      </c>
      <c r="AX295" s="13" t="s">
        <v>74</v>
      </c>
      <c r="AY295" s="240" t="s">
        <v>160</v>
      </c>
    </row>
    <row r="296" s="14" customFormat="1">
      <c r="A296" s="14"/>
      <c r="B296" s="241"/>
      <c r="C296" s="242"/>
      <c r="D296" s="231" t="s">
        <v>168</v>
      </c>
      <c r="E296" s="243" t="s">
        <v>1</v>
      </c>
      <c r="F296" s="244" t="s">
        <v>170</v>
      </c>
      <c r="G296" s="242"/>
      <c r="H296" s="245">
        <v>70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168</v>
      </c>
      <c r="AU296" s="251" t="s">
        <v>82</v>
      </c>
      <c r="AV296" s="14" t="s">
        <v>166</v>
      </c>
      <c r="AW296" s="14" t="s">
        <v>31</v>
      </c>
      <c r="AX296" s="14" t="s">
        <v>82</v>
      </c>
      <c r="AY296" s="251" t="s">
        <v>160</v>
      </c>
    </row>
    <row r="297" s="2" customFormat="1" ht="24.15" customHeight="1">
      <c r="A297" s="38"/>
      <c r="B297" s="39"/>
      <c r="C297" s="216" t="s">
        <v>398</v>
      </c>
      <c r="D297" s="216" t="s">
        <v>161</v>
      </c>
      <c r="E297" s="217" t="s">
        <v>399</v>
      </c>
      <c r="F297" s="218" t="s">
        <v>400</v>
      </c>
      <c r="G297" s="219" t="s">
        <v>164</v>
      </c>
      <c r="H297" s="220">
        <v>75</v>
      </c>
      <c r="I297" s="221"/>
      <c r="J297" s="222">
        <f>ROUND(I297*H297,2)</f>
        <v>0</v>
      </c>
      <c r="K297" s="218" t="s">
        <v>165</v>
      </c>
      <c r="L297" s="44"/>
      <c r="M297" s="223" t="s">
        <v>1</v>
      </c>
      <c r="N297" s="224" t="s">
        <v>39</v>
      </c>
      <c r="O297" s="91"/>
      <c r="P297" s="225">
        <f>O297*H297</f>
        <v>0</v>
      </c>
      <c r="Q297" s="225">
        <v>0.46000000000000008</v>
      </c>
      <c r="R297" s="225">
        <f>Q297*H297</f>
        <v>34.5</v>
      </c>
      <c r="S297" s="225">
        <v>0</v>
      </c>
      <c r="T297" s="22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7" t="s">
        <v>166</v>
      </c>
      <c r="AT297" s="227" t="s">
        <v>161</v>
      </c>
      <c r="AU297" s="227" t="s">
        <v>82</v>
      </c>
      <c r="AY297" s="17" t="s">
        <v>160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7" t="s">
        <v>82</v>
      </c>
      <c r="BK297" s="228">
        <f>ROUND(I297*H297,2)</f>
        <v>0</v>
      </c>
      <c r="BL297" s="17" t="s">
        <v>166</v>
      </c>
      <c r="BM297" s="227" t="s">
        <v>401</v>
      </c>
    </row>
    <row r="298" s="13" customFormat="1">
      <c r="A298" s="13"/>
      <c r="B298" s="229"/>
      <c r="C298" s="230"/>
      <c r="D298" s="231" t="s">
        <v>168</v>
      </c>
      <c r="E298" s="232" t="s">
        <v>1</v>
      </c>
      <c r="F298" s="233" t="s">
        <v>402</v>
      </c>
      <c r="G298" s="230"/>
      <c r="H298" s="234">
        <v>75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168</v>
      </c>
      <c r="AU298" s="240" t="s">
        <v>82</v>
      </c>
      <c r="AV298" s="13" t="s">
        <v>84</v>
      </c>
      <c r="AW298" s="13" t="s">
        <v>31</v>
      </c>
      <c r="AX298" s="13" t="s">
        <v>74</v>
      </c>
      <c r="AY298" s="240" t="s">
        <v>160</v>
      </c>
    </row>
    <row r="299" s="14" customFormat="1">
      <c r="A299" s="14"/>
      <c r="B299" s="241"/>
      <c r="C299" s="242"/>
      <c r="D299" s="231" t="s">
        <v>168</v>
      </c>
      <c r="E299" s="243" t="s">
        <v>1</v>
      </c>
      <c r="F299" s="244" t="s">
        <v>170</v>
      </c>
      <c r="G299" s="242"/>
      <c r="H299" s="245">
        <v>75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168</v>
      </c>
      <c r="AU299" s="251" t="s">
        <v>82</v>
      </c>
      <c r="AV299" s="14" t="s">
        <v>166</v>
      </c>
      <c r="AW299" s="14" t="s">
        <v>31</v>
      </c>
      <c r="AX299" s="14" t="s">
        <v>82</v>
      </c>
      <c r="AY299" s="251" t="s">
        <v>160</v>
      </c>
    </row>
    <row r="300" s="2" customFormat="1" ht="16.5" customHeight="1">
      <c r="A300" s="38"/>
      <c r="B300" s="39"/>
      <c r="C300" s="216" t="s">
        <v>403</v>
      </c>
      <c r="D300" s="216" t="s">
        <v>161</v>
      </c>
      <c r="E300" s="217" t="s">
        <v>404</v>
      </c>
      <c r="F300" s="218" t="s">
        <v>405</v>
      </c>
      <c r="G300" s="219" t="s">
        <v>203</v>
      </c>
      <c r="H300" s="220">
        <v>7</v>
      </c>
      <c r="I300" s="221"/>
      <c r="J300" s="222">
        <f>ROUND(I300*H300,2)</f>
        <v>0</v>
      </c>
      <c r="K300" s="218" t="s">
        <v>165</v>
      </c>
      <c r="L300" s="44"/>
      <c r="M300" s="223" t="s">
        <v>1</v>
      </c>
      <c r="N300" s="224" t="s">
        <v>39</v>
      </c>
      <c r="O300" s="91"/>
      <c r="P300" s="225">
        <f>O300*H300</f>
        <v>0</v>
      </c>
      <c r="Q300" s="225">
        <v>0.00165</v>
      </c>
      <c r="R300" s="225">
        <f>Q300*H300</f>
        <v>0.011549999999999998</v>
      </c>
      <c r="S300" s="225">
        <v>0</v>
      </c>
      <c r="T300" s="22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7" t="s">
        <v>166</v>
      </c>
      <c r="AT300" s="227" t="s">
        <v>161</v>
      </c>
      <c r="AU300" s="227" t="s">
        <v>82</v>
      </c>
      <c r="AY300" s="17" t="s">
        <v>160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82</v>
      </c>
      <c r="BK300" s="228">
        <f>ROUND(I300*H300,2)</f>
        <v>0</v>
      </c>
      <c r="BL300" s="17" t="s">
        <v>166</v>
      </c>
      <c r="BM300" s="227" t="s">
        <v>406</v>
      </c>
    </row>
    <row r="301" s="15" customFormat="1">
      <c r="A301" s="15"/>
      <c r="B301" s="252"/>
      <c r="C301" s="253"/>
      <c r="D301" s="231" t="s">
        <v>168</v>
      </c>
      <c r="E301" s="254" t="s">
        <v>1</v>
      </c>
      <c r="F301" s="255" t="s">
        <v>407</v>
      </c>
      <c r="G301" s="253"/>
      <c r="H301" s="254" t="s">
        <v>1</v>
      </c>
      <c r="I301" s="256"/>
      <c r="J301" s="253"/>
      <c r="K301" s="253"/>
      <c r="L301" s="257"/>
      <c r="M301" s="258"/>
      <c r="N301" s="259"/>
      <c r="O301" s="259"/>
      <c r="P301" s="259"/>
      <c r="Q301" s="259"/>
      <c r="R301" s="259"/>
      <c r="S301" s="259"/>
      <c r="T301" s="26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1" t="s">
        <v>168</v>
      </c>
      <c r="AU301" s="261" t="s">
        <v>82</v>
      </c>
      <c r="AV301" s="15" t="s">
        <v>82</v>
      </c>
      <c r="AW301" s="15" t="s">
        <v>31</v>
      </c>
      <c r="AX301" s="15" t="s">
        <v>74</v>
      </c>
      <c r="AY301" s="261" t="s">
        <v>160</v>
      </c>
    </row>
    <row r="302" s="13" customFormat="1">
      <c r="A302" s="13"/>
      <c r="B302" s="229"/>
      <c r="C302" s="230"/>
      <c r="D302" s="231" t="s">
        <v>168</v>
      </c>
      <c r="E302" s="232" t="s">
        <v>1</v>
      </c>
      <c r="F302" s="233" t="s">
        <v>194</v>
      </c>
      <c r="G302" s="230"/>
      <c r="H302" s="234">
        <v>7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168</v>
      </c>
      <c r="AU302" s="240" t="s">
        <v>82</v>
      </c>
      <c r="AV302" s="13" t="s">
        <v>84</v>
      </c>
      <c r="AW302" s="13" t="s">
        <v>31</v>
      </c>
      <c r="AX302" s="13" t="s">
        <v>74</v>
      </c>
      <c r="AY302" s="240" t="s">
        <v>160</v>
      </c>
    </row>
    <row r="303" s="14" customFormat="1">
      <c r="A303" s="14"/>
      <c r="B303" s="241"/>
      <c r="C303" s="242"/>
      <c r="D303" s="231" t="s">
        <v>168</v>
      </c>
      <c r="E303" s="243" t="s">
        <v>1</v>
      </c>
      <c r="F303" s="244" t="s">
        <v>170</v>
      </c>
      <c r="G303" s="242"/>
      <c r="H303" s="245">
        <v>7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168</v>
      </c>
      <c r="AU303" s="251" t="s">
        <v>82</v>
      </c>
      <c r="AV303" s="14" t="s">
        <v>166</v>
      </c>
      <c r="AW303" s="14" t="s">
        <v>31</v>
      </c>
      <c r="AX303" s="14" t="s">
        <v>82</v>
      </c>
      <c r="AY303" s="251" t="s">
        <v>160</v>
      </c>
    </row>
    <row r="304" s="2" customFormat="1" ht="24.15" customHeight="1">
      <c r="A304" s="38"/>
      <c r="B304" s="39"/>
      <c r="C304" s="262" t="s">
        <v>408</v>
      </c>
      <c r="D304" s="262" t="s">
        <v>359</v>
      </c>
      <c r="E304" s="263" t="s">
        <v>409</v>
      </c>
      <c r="F304" s="264" t="s">
        <v>410</v>
      </c>
      <c r="G304" s="265" t="s">
        <v>203</v>
      </c>
      <c r="H304" s="266">
        <v>7</v>
      </c>
      <c r="I304" s="267"/>
      <c r="J304" s="268">
        <f>ROUND(I304*H304,2)</f>
        <v>0</v>
      </c>
      <c r="K304" s="264" t="s">
        <v>165</v>
      </c>
      <c r="L304" s="269"/>
      <c r="M304" s="270" t="s">
        <v>1</v>
      </c>
      <c r="N304" s="271" t="s">
        <v>39</v>
      </c>
      <c r="O304" s="91"/>
      <c r="P304" s="225">
        <f>O304*H304</f>
        <v>0</v>
      </c>
      <c r="Q304" s="225">
        <v>0.0306</v>
      </c>
      <c r="R304" s="225">
        <f>Q304*H304</f>
        <v>0.21420000000000003</v>
      </c>
      <c r="S304" s="225">
        <v>0</v>
      </c>
      <c r="T304" s="22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7" t="s">
        <v>200</v>
      </c>
      <c r="AT304" s="227" t="s">
        <v>359</v>
      </c>
      <c r="AU304" s="227" t="s">
        <v>82</v>
      </c>
      <c r="AY304" s="17" t="s">
        <v>160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82</v>
      </c>
      <c r="BK304" s="228">
        <f>ROUND(I304*H304,2)</f>
        <v>0</v>
      </c>
      <c r="BL304" s="17" t="s">
        <v>166</v>
      </c>
      <c r="BM304" s="227" t="s">
        <v>411</v>
      </c>
    </row>
    <row r="305" s="2" customFormat="1" ht="24.15" customHeight="1">
      <c r="A305" s="38"/>
      <c r="B305" s="39"/>
      <c r="C305" s="216" t="s">
        <v>412</v>
      </c>
      <c r="D305" s="216" t="s">
        <v>161</v>
      </c>
      <c r="E305" s="217" t="s">
        <v>413</v>
      </c>
      <c r="F305" s="218" t="s">
        <v>414</v>
      </c>
      <c r="G305" s="219" t="s">
        <v>164</v>
      </c>
      <c r="H305" s="220">
        <v>75</v>
      </c>
      <c r="I305" s="221"/>
      <c r="J305" s="222">
        <f>ROUND(I305*H305,2)</f>
        <v>0</v>
      </c>
      <c r="K305" s="218" t="s">
        <v>165</v>
      </c>
      <c r="L305" s="44"/>
      <c r="M305" s="223" t="s">
        <v>1</v>
      </c>
      <c r="N305" s="224" t="s">
        <v>39</v>
      </c>
      <c r="O305" s="91"/>
      <c r="P305" s="225">
        <f>O305*H305</f>
        <v>0</v>
      </c>
      <c r="Q305" s="225">
        <v>0.090620000000000016</v>
      </c>
      <c r="R305" s="225">
        <f>Q305*H305</f>
        <v>6.7965000000000008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166</v>
      </c>
      <c r="AT305" s="227" t="s">
        <v>161</v>
      </c>
      <c r="AU305" s="227" t="s">
        <v>82</v>
      </c>
      <c r="AY305" s="17" t="s">
        <v>160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82</v>
      </c>
      <c r="BK305" s="228">
        <f>ROUND(I305*H305,2)</f>
        <v>0</v>
      </c>
      <c r="BL305" s="17" t="s">
        <v>166</v>
      </c>
      <c r="BM305" s="227" t="s">
        <v>415</v>
      </c>
    </row>
    <row r="306" s="15" customFormat="1">
      <c r="A306" s="15"/>
      <c r="B306" s="252"/>
      <c r="C306" s="253"/>
      <c r="D306" s="231" t="s">
        <v>168</v>
      </c>
      <c r="E306" s="254" t="s">
        <v>1</v>
      </c>
      <c r="F306" s="255" t="s">
        <v>416</v>
      </c>
      <c r="G306" s="253"/>
      <c r="H306" s="254" t="s">
        <v>1</v>
      </c>
      <c r="I306" s="256"/>
      <c r="J306" s="253"/>
      <c r="K306" s="253"/>
      <c r="L306" s="257"/>
      <c r="M306" s="258"/>
      <c r="N306" s="259"/>
      <c r="O306" s="259"/>
      <c r="P306" s="259"/>
      <c r="Q306" s="259"/>
      <c r="R306" s="259"/>
      <c r="S306" s="259"/>
      <c r="T306" s="26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1" t="s">
        <v>168</v>
      </c>
      <c r="AU306" s="261" t="s">
        <v>82</v>
      </c>
      <c r="AV306" s="15" t="s">
        <v>82</v>
      </c>
      <c r="AW306" s="15" t="s">
        <v>31</v>
      </c>
      <c r="AX306" s="15" t="s">
        <v>74</v>
      </c>
      <c r="AY306" s="261" t="s">
        <v>160</v>
      </c>
    </row>
    <row r="307" s="13" customFormat="1">
      <c r="A307" s="13"/>
      <c r="B307" s="229"/>
      <c r="C307" s="230"/>
      <c r="D307" s="231" t="s">
        <v>168</v>
      </c>
      <c r="E307" s="232" t="s">
        <v>1</v>
      </c>
      <c r="F307" s="233" t="s">
        <v>417</v>
      </c>
      <c r="G307" s="230"/>
      <c r="H307" s="234">
        <v>65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168</v>
      </c>
      <c r="AU307" s="240" t="s">
        <v>82</v>
      </c>
      <c r="AV307" s="13" t="s">
        <v>84</v>
      </c>
      <c r="AW307" s="13" t="s">
        <v>31</v>
      </c>
      <c r="AX307" s="13" t="s">
        <v>74</v>
      </c>
      <c r="AY307" s="240" t="s">
        <v>160</v>
      </c>
    </row>
    <row r="308" s="13" customFormat="1">
      <c r="A308" s="13"/>
      <c r="B308" s="229"/>
      <c r="C308" s="230"/>
      <c r="D308" s="231" t="s">
        <v>168</v>
      </c>
      <c r="E308" s="232" t="s">
        <v>1</v>
      </c>
      <c r="F308" s="233" t="s">
        <v>418</v>
      </c>
      <c r="G308" s="230"/>
      <c r="H308" s="234">
        <v>10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168</v>
      </c>
      <c r="AU308" s="240" t="s">
        <v>82</v>
      </c>
      <c r="AV308" s="13" t="s">
        <v>84</v>
      </c>
      <c r="AW308" s="13" t="s">
        <v>31</v>
      </c>
      <c r="AX308" s="13" t="s">
        <v>74</v>
      </c>
      <c r="AY308" s="240" t="s">
        <v>160</v>
      </c>
    </row>
    <row r="309" s="14" customFormat="1">
      <c r="A309" s="14"/>
      <c r="B309" s="241"/>
      <c r="C309" s="242"/>
      <c r="D309" s="231" t="s">
        <v>168</v>
      </c>
      <c r="E309" s="243" t="s">
        <v>1</v>
      </c>
      <c r="F309" s="244" t="s">
        <v>170</v>
      </c>
      <c r="G309" s="242"/>
      <c r="H309" s="245">
        <v>75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168</v>
      </c>
      <c r="AU309" s="251" t="s">
        <v>82</v>
      </c>
      <c r="AV309" s="14" t="s">
        <v>166</v>
      </c>
      <c r="AW309" s="14" t="s">
        <v>31</v>
      </c>
      <c r="AX309" s="14" t="s">
        <v>82</v>
      </c>
      <c r="AY309" s="251" t="s">
        <v>160</v>
      </c>
    </row>
    <row r="310" s="2" customFormat="1" ht="16.5" customHeight="1">
      <c r="A310" s="38"/>
      <c r="B310" s="39"/>
      <c r="C310" s="262" t="s">
        <v>419</v>
      </c>
      <c r="D310" s="262" t="s">
        <v>359</v>
      </c>
      <c r="E310" s="263" t="s">
        <v>420</v>
      </c>
      <c r="F310" s="264" t="s">
        <v>421</v>
      </c>
      <c r="G310" s="265" t="s">
        <v>164</v>
      </c>
      <c r="H310" s="266">
        <v>90</v>
      </c>
      <c r="I310" s="267"/>
      <c r="J310" s="268">
        <f>ROUND(I310*H310,2)</f>
        <v>0</v>
      </c>
      <c r="K310" s="264" t="s">
        <v>165</v>
      </c>
      <c r="L310" s="269"/>
      <c r="M310" s="270" t="s">
        <v>1</v>
      </c>
      <c r="N310" s="271" t="s">
        <v>39</v>
      </c>
      <c r="O310" s="91"/>
      <c r="P310" s="225">
        <f>O310*H310</f>
        <v>0</v>
      </c>
      <c r="Q310" s="225">
        <v>0.113</v>
      </c>
      <c r="R310" s="225">
        <f>Q310*H310</f>
        <v>10.17</v>
      </c>
      <c r="S310" s="225">
        <v>0</v>
      </c>
      <c r="T310" s="22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7" t="s">
        <v>200</v>
      </c>
      <c r="AT310" s="227" t="s">
        <v>359</v>
      </c>
      <c r="AU310" s="227" t="s">
        <v>82</v>
      </c>
      <c r="AY310" s="17" t="s">
        <v>160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7" t="s">
        <v>82</v>
      </c>
      <c r="BK310" s="228">
        <f>ROUND(I310*H310,2)</f>
        <v>0</v>
      </c>
      <c r="BL310" s="17" t="s">
        <v>166</v>
      </c>
      <c r="BM310" s="227" t="s">
        <v>422</v>
      </c>
    </row>
    <row r="311" s="13" customFormat="1">
      <c r="A311" s="13"/>
      <c r="B311" s="229"/>
      <c r="C311" s="230"/>
      <c r="D311" s="231" t="s">
        <v>168</v>
      </c>
      <c r="E311" s="232" t="s">
        <v>1</v>
      </c>
      <c r="F311" s="233" t="s">
        <v>423</v>
      </c>
      <c r="G311" s="230"/>
      <c r="H311" s="234">
        <v>90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168</v>
      </c>
      <c r="AU311" s="240" t="s">
        <v>82</v>
      </c>
      <c r="AV311" s="13" t="s">
        <v>84</v>
      </c>
      <c r="AW311" s="13" t="s">
        <v>31</v>
      </c>
      <c r="AX311" s="13" t="s">
        <v>74</v>
      </c>
      <c r="AY311" s="240" t="s">
        <v>160</v>
      </c>
    </row>
    <row r="312" s="14" customFormat="1">
      <c r="A312" s="14"/>
      <c r="B312" s="241"/>
      <c r="C312" s="242"/>
      <c r="D312" s="231" t="s">
        <v>168</v>
      </c>
      <c r="E312" s="243" t="s">
        <v>1</v>
      </c>
      <c r="F312" s="244" t="s">
        <v>170</v>
      </c>
      <c r="G312" s="242"/>
      <c r="H312" s="245">
        <v>90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168</v>
      </c>
      <c r="AU312" s="251" t="s">
        <v>82</v>
      </c>
      <c r="AV312" s="14" t="s">
        <v>166</v>
      </c>
      <c r="AW312" s="14" t="s">
        <v>31</v>
      </c>
      <c r="AX312" s="14" t="s">
        <v>82</v>
      </c>
      <c r="AY312" s="251" t="s">
        <v>160</v>
      </c>
    </row>
    <row r="313" s="2" customFormat="1" ht="24.15" customHeight="1">
      <c r="A313" s="38"/>
      <c r="B313" s="39"/>
      <c r="C313" s="216" t="s">
        <v>424</v>
      </c>
      <c r="D313" s="216" t="s">
        <v>161</v>
      </c>
      <c r="E313" s="217" t="s">
        <v>425</v>
      </c>
      <c r="F313" s="218" t="s">
        <v>426</v>
      </c>
      <c r="G313" s="219" t="s">
        <v>164</v>
      </c>
      <c r="H313" s="220">
        <v>85.4</v>
      </c>
      <c r="I313" s="221"/>
      <c r="J313" s="222">
        <f>ROUND(I313*H313,2)</f>
        <v>0</v>
      </c>
      <c r="K313" s="218" t="s">
        <v>165</v>
      </c>
      <c r="L313" s="44"/>
      <c r="M313" s="223" t="s">
        <v>1</v>
      </c>
      <c r="N313" s="224" t="s">
        <v>39</v>
      </c>
      <c r="O313" s="91"/>
      <c r="P313" s="225">
        <f>O313*H313</f>
        <v>0</v>
      </c>
      <c r="Q313" s="225">
        <v>0.50077000000000008</v>
      </c>
      <c r="R313" s="225">
        <f>Q313*H313</f>
        <v>42.765758000000008</v>
      </c>
      <c r="S313" s="225">
        <v>0</v>
      </c>
      <c r="T313" s="22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7" t="s">
        <v>166</v>
      </c>
      <c r="AT313" s="227" t="s">
        <v>161</v>
      </c>
      <c r="AU313" s="227" t="s">
        <v>82</v>
      </c>
      <c r="AY313" s="17" t="s">
        <v>160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7" t="s">
        <v>82</v>
      </c>
      <c r="BK313" s="228">
        <f>ROUND(I313*H313,2)</f>
        <v>0</v>
      </c>
      <c r="BL313" s="17" t="s">
        <v>166</v>
      </c>
      <c r="BM313" s="227" t="s">
        <v>427</v>
      </c>
    </row>
    <row r="314" s="15" customFormat="1">
      <c r="A314" s="15"/>
      <c r="B314" s="252"/>
      <c r="C314" s="253"/>
      <c r="D314" s="231" t="s">
        <v>168</v>
      </c>
      <c r="E314" s="254" t="s">
        <v>1</v>
      </c>
      <c r="F314" s="255" t="s">
        <v>428</v>
      </c>
      <c r="G314" s="253"/>
      <c r="H314" s="254" t="s">
        <v>1</v>
      </c>
      <c r="I314" s="256"/>
      <c r="J314" s="253"/>
      <c r="K314" s="253"/>
      <c r="L314" s="257"/>
      <c r="M314" s="258"/>
      <c r="N314" s="259"/>
      <c r="O314" s="259"/>
      <c r="P314" s="259"/>
      <c r="Q314" s="259"/>
      <c r="R314" s="259"/>
      <c r="S314" s="259"/>
      <c r="T314" s="26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1" t="s">
        <v>168</v>
      </c>
      <c r="AU314" s="261" t="s">
        <v>82</v>
      </c>
      <c r="AV314" s="15" t="s">
        <v>82</v>
      </c>
      <c r="AW314" s="15" t="s">
        <v>31</v>
      </c>
      <c r="AX314" s="15" t="s">
        <v>74</v>
      </c>
      <c r="AY314" s="261" t="s">
        <v>160</v>
      </c>
    </row>
    <row r="315" s="13" customFormat="1">
      <c r="A315" s="13"/>
      <c r="B315" s="229"/>
      <c r="C315" s="230"/>
      <c r="D315" s="231" t="s">
        <v>168</v>
      </c>
      <c r="E315" s="232" t="s">
        <v>1</v>
      </c>
      <c r="F315" s="233" t="s">
        <v>429</v>
      </c>
      <c r="G315" s="230"/>
      <c r="H315" s="234">
        <v>85.4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168</v>
      </c>
      <c r="AU315" s="240" t="s">
        <v>82</v>
      </c>
      <c r="AV315" s="13" t="s">
        <v>84</v>
      </c>
      <c r="AW315" s="13" t="s">
        <v>31</v>
      </c>
      <c r="AX315" s="13" t="s">
        <v>74</v>
      </c>
      <c r="AY315" s="240" t="s">
        <v>160</v>
      </c>
    </row>
    <row r="316" s="14" customFormat="1">
      <c r="A316" s="14"/>
      <c r="B316" s="241"/>
      <c r="C316" s="242"/>
      <c r="D316" s="231" t="s">
        <v>168</v>
      </c>
      <c r="E316" s="243" t="s">
        <v>1</v>
      </c>
      <c r="F316" s="244" t="s">
        <v>170</v>
      </c>
      <c r="G316" s="242"/>
      <c r="H316" s="245">
        <v>85.4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168</v>
      </c>
      <c r="AU316" s="251" t="s">
        <v>82</v>
      </c>
      <c r="AV316" s="14" t="s">
        <v>166</v>
      </c>
      <c r="AW316" s="14" t="s">
        <v>31</v>
      </c>
      <c r="AX316" s="14" t="s">
        <v>82</v>
      </c>
      <c r="AY316" s="251" t="s">
        <v>160</v>
      </c>
    </row>
    <row r="317" s="2" customFormat="1" ht="24.15" customHeight="1">
      <c r="A317" s="38"/>
      <c r="B317" s="39"/>
      <c r="C317" s="216" t="s">
        <v>430</v>
      </c>
      <c r="D317" s="216" t="s">
        <v>161</v>
      </c>
      <c r="E317" s="217" t="s">
        <v>431</v>
      </c>
      <c r="F317" s="218" t="s">
        <v>432</v>
      </c>
      <c r="G317" s="219" t="s">
        <v>164</v>
      </c>
      <c r="H317" s="220">
        <v>235.532</v>
      </c>
      <c r="I317" s="221"/>
      <c r="J317" s="222">
        <f>ROUND(I317*H317,2)</f>
        <v>0</v>
      </c>
      <c r="K317" s="218" t="s">
        <v>165</v>
      </c>
      <c r="L317" s="44"/>
      <c r="M317" s="223" t="s">
        <v>1</v>
      </c>
      <c r="N317" s="224" t="s">
        <v>39</v>
      </c>
      <c r="O317" s="91"/>
      <c r="P317" s="225">
        <f>O317*H317</f>
        <v>0</v>
      </c>
      <c r="Q317" s="225">
        <v>0.00068999999999999992</v>
      </c>
      <c r="R317" s="225">
        <f>Q317*H317</f>
        <v>0.16251708</v>
      </c>
      <c r="S317" s="225">
        <v>0</v>
      </c>
      <c r="T317" s="22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7" t="s">
        <v>166</v>
      </c>
      <c r="AT317" s="227" t="s">
        <v>161</v>
      </c>
      <c r="AU317" s="227" t="s">
        <v>82</v>
      </c>
      <c r="AY317" s="17" t="s">
        <v>160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7" t="s">
        <v>82</v>
      </c>
      <c r="BK317" s="228">
        <f>ROUND(I317*H317,2)</f>
        <v>0</v>
      </c>
      <c r="BL317" s="17" t="s">
        <v>166</v>
      </c>
      <c r="BM317" s="227" t="s">
        <v>433</v>
      </c>
    </row>
    <row r="318" s="15" customFormat="1">
      <c r="A318" s="15"/>
      <c r="B318" s="252"/>
      <c r="C318" s="253"/>
      <c r="D318" s="231" t="s">
        <v>168</v>
      </c>
      <c r="E318" s="254" t="s">
        <v>1</v>
      </c>
      <c r="F318" s="255" t="s">
        <v>434</v>
      </c>
      <c r="G318" s="253"/>
      <c r="H318" s="254" t="s">
        <v>1</v>
      </c>
      <c r="I318" s="256"/>
      <c r="J318" s="253"/>
      <c r="K318" s="253"/>
      <c r="L318" s="257"/>
      <c r="M318" s="258"/>
      <c r="N318" s="259"/>
      <c r="O318" s="259"/>
      <c r="P318" s="259"/>
      <c r="Q318" s="259"/>
      <c r="R318" s="259"/>
      <c r="S318" s="259"/>
      <c r="T318" s="26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1" t="s">
        <v>168</v>
      </c>
      <c r="AU318" s="261" t="s">
        <v>82</v>
      </c>
      <c r="AV318" s="15" t="s">
        <v>82</v>
      </c>
      <c r="AW318" s="15" t="s">
        <v>31</v>
      </c>
      <c r="AX318" s="15" t="s">
        <v>74</v>
      </c>
      <c r="AY318" s="261" t="s">
        <v>160</v>
      </c>
    </row>
    <row r="319" s="13" customFormat="1">
      <c r="A319" s="13"/>
      <c r="B319" s="229"/>
      <c r="C319" s="230"/>
      <c r="D319" s="231" t="s">
        <v>168</v>
      </c>
      <c r="E319" s="232" t="s">
        <v>1</v>
      </c>
      <c r="F319" s="233" t="s">
        <v>435</v>
      </c>
      <c r="G319" s="230"/>
      <c r="H319" s="234">
        <v>235.532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168</v>
      </c>
      <c r="AU319" s="240" t="s">
        <v>82</v>
      </c>
      <c r="AV319" s="13" t="s">
        <v>84</v>
      </c>
      <c r="AW319" s="13" t="s">
        <v>31</v>
      </c>
      <c r="AX319" s="13" t="s">
        <v>74</v>
      </c>
      <c r="AY319" s="240" t="s">
        <v>160</v>
      </c>
    </row>
    <row r="320" s="14" customFormat="1">
      <c r="A320" s="14"/>
      <c r="B320" s="241"/>
      <c r="C320" s="242"/>
      <c r="D320" s="231" t="s">
        <v>168</v>
      </c>
      <c r="E320" s="243" t="s">
        <v>1</v>
      </c>
      <c r="F320" s="244" t="s">
        <v>170</v>
      </c>
      <c r="G320" s="242"/>
      <c r="H320" s="245">
        <v>235.532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168</v>
      </c>
      <c r="AU320" s="251" t="s">
        <v>82</v>
      </c>
      <c r="AV320" s="14" t="s">
        <v>166</v>
      </c>
      <c r="AW320" s="14" t="s">
        <v>31</v>
      </c>
      <c r="AX320" s="14" t="s">
        <v>82</v>
      </c>
      <c r="AY320" s="251" t="s">
        <v>160</v>
      </c>
    </row>
    <row r="321" s="12" customFormat="1" ht="25.92" customHeight="1">
      <c r="A321" s="12"/>
      <c r="B321" s="202"/>
      <c r="C321" s="203"/>
      <c r="D321" s="204" t="s">
        <v>73</v>
      </c>
      <c r="E321" s="205" t="s">
        <v>436</v>
      </c>
      <c r="F321" s="205" t="s">
        <v>437</v>
      </c>
      <c r="G321" s="203"/>
      <c r="H321" s="203"/>
      <c r="I321" s="206"/>
      <c r="J321" s="207">
        <f>BK321</f>
        <v>0</v>
      </c>
      <c r="K321" s="203"/>
      <c r="L321" s="208"/>
      <c r="M321" s="209"/>
      <c r="N321" s="210"/>
      <c r="O321" s="210"/>
      <c r="P321" s="211">
        <f>SUM(P322:P337)</f>
        <v>0</v>
      </c>
      <c r="Q321" s="210"/>
      <c r="R321" s="211">
        <f>SUM(R322:R337)</f>
        <v>163.08785</v>
      </c>
      <c r="S321" s="210"/>
      <c r="T321" s="212">
        <f>SUM(T322:T337)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82</v>
      </c>
      <c r="AT321" s="214" t="s">
        <v>73</v>
      </c>
      <c r="AU321" s="214" t="s">
        <v>74</v>
      </c>
      <c r="AY321" s="213" t="s">
        <v>160</v>
      </c>
      <c r="BK321" s="215">
        <f>SUM(BK322:BK337)</f>
        <v>0</v>
      </c>
    </row>
    <row r="322" s="2" customFormat="1" ht="24.15" customHeight="1">
      <c r="A322" s="38"/>
      <c r="B322" s="39"/>
      <c r="C322" s="216" t="s">
        <v>438</v>
      </c>
      <c r="D322" s="216" t="s">
        <v>161</v>
      </c>
      <c r="E322" s="217" t="s">
        <v>439</v>
      </c>
      <c r="F322" s="218" t="s">
        <v>440</v>
      </c>
      <c r="G322" s="219" t="s">
        <v>197</v>
      </c>
      <c r="H322" s="220">
        <v>1213</v>
      </c>
      <c r="I322" s="221"/>
      <c r="J322" s="222">
        <f>ROUND(I322*H322,2)</f>
        <v>0</v>
      </c>
      <c r="K322" s="218" t="s">
        <v>165</v>
      </c>
      <c r="L322" s="44"/>
      <c r="M322" s="223" t="s">
        <v>1</v>
      </c>
      <c r="N322" s="224" t="s">
        <v>39</v>
      </c>
      <c r="O322" s="91"/>
      <c r="P322" s="225">
        <f>O322*H322</f>
        <v>0</v>
      </c>
      <c r="Q322" s="225">
        <v>0.10095</v>
      </c>
      <c r="R322" s="225">
        <f>Q322*H322</f>
        <v>122.45235</v>
      </c>
      <c r="S322" s="225">
        <v>0</v>
      </c>
      <c r="T322" s="22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7" t="s">
        <v>166</v>
      </c>
      <c r="AT322" s="227" t="s">
        <v>161</v>
      </c>
      <c r="AU322" s="227" t="s">
        <v>82</v>
      </c>
      <c r="AY322" s="17" t="s">
        <v>160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7" t="s">
        <v>82</v>
      </c>
      <c r="BK322" s="228">
        <f>ROUND(I322*H322,2)</f>
        <v>0</v>
      </c>
      <c r="BL322" s="17" t="s">
        <v>166</v>
      </c>
      <c r="BM322" s="227" t="s">
        <v>441</v>
      </c>
    </row>
    <row r="323" s="13" customFormat="1">
      <c r="A323" s="13"/>
      <c r="B323" s="229"/>
      <c r="C323" s="230"/>
      <c r="D323" s="231" t="s">
        <v>168</v>
      </c>
      <c r="E323" s="232" t="s">
        <v>1</v>
      </c>
      <c r="F323" s="233" t="s">
        <v>442</v>
      </c>
      <c r="G323" s="230"/>
      <c r="H323" s="234">
        <v>314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168</v>
      </c>
      <c r="AU323" s="240" t="s">
        <v>82</v>
      </c>
      <c r="AV323" s="13" t="s">
        <v>84</v>
      </c>
      <c r="AW323" s="13" t="s">
        <v>31</v>
      </c>
      <c r="AX323" s="13" t="s">
        <v>74</v>
      </c>
      <c r="AY323" s="240" t="s">
        <v>160</v>
      </c>
    </row>
    <row r="324" s="13" customFormat="1">
      <c r="A324" s="13"/>
      <c r="B324" s="229"/>
      <c r="C324" s="230"/>
      <c r="D324" s="231" t="s">
        <v>168</v>
      </c>
      <c r="E324" s="232" t="s">
        <v>1</v>
      </c>
      <c r="F324" s="233" t="s">
        <v>443</v>
      </c>
      <c r="G324" s="230"/>
      <c r="H324" s="234">
        <v>380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168</v>
      </c>
      <c r="AU324" s="240" t="s">
        <v>82</v>
      </c>
      <c r="AV324" s="13" t="s">
        <v>84</v>
      </c>
      <c r="AW324" s="13" t="s">
        <v>31</v>
      </c>
      <c r="AX324" s="13" t="s">
        <v>74</v>
      </c>
      <c r="AY324" s="240" t="s">
        <v>160</v>
      </c>
    </row>
    <row r="325" s="13" customFormat="1">
      <c r="A325" s="13"/>
      <c r="B325" s="229"/>
      <c r="C325" s="230"/>
      <c r="D325" s="231" t="s">
        <v>168</v>
      </c>
      <c r="E325" s="232" t="s">
        <v>1</v>
      </c>
      <c r="F325" s="233" t="s">
        <v>444</v>
      </c>
      <c r="G325" s="230"/>
      <c r="H325" s="234">
        <v>436.5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168</v>
      </c>
      <c r="AU325" s="240" t="s">
        <v>82</v>
      </c>
      <c r="AV325" s="13" t="s">
        <v>84</v>
      </c>
      <c r="AW325" s="13" t="s">
        <v>31</v>
      </c>
      <c r="AX325" s="13" t="s">
        <v>74</v>
      </c>
      <c r="AY325" s="240" t="s">
        <v>160</v>
      </c>
    </row>
    <row r="326" s="13" customFormat="1">
      <c r="A326" s="13"/>
      <c r="B326" s="229"/>
      <c r="C326" s="230"/>
      <c r="D326" s="231" t="s">
        <v>168</v>
      </c>
      <c r="E326" s="232" t="s">
        <v>1</v>
      </c>
      <c r="F326" s="233" t="s">
        <v>445</v>
      </c>
      <c r="G326" s="230"/>
      <c r="H326" s="234">
        <v>43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168</v>
      </c>
      <c r="AU326" s="240" t="s">
        <v>82</v>
      </c>
      <c r="AV326" s="13" t="s">
        <v>84</v>
      </c>
      <c r="AW326" s="13" t="s">
        <v>31</v>
      </c>
      <c r="AX326" s="13" t="s">
        <v>74</v>
      </c>
      <c r="AY326" s="240" t="s">
        <v>160</v>
      </c>
    </row>
    <row r="327" s="13" customFormat="1">
      <c r="A327" s="13"/>
      <c r="B327" s="229"/>
      <c r="C327" s="230"/>
      <c r="D327" s="231" t="s">
        <v>168</v>
      </c>
      <c r="E327" s="232" t="s">
        <v>1</v>
      </c>
      <c r="F327" s="233" t="s">
        <v>446</v>
      </c>
      <c r="G327" s="230"/>
      <c r="H327" s="234">
        <v>9.5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168</v>
      </c>
      <c r="AU327" s="240" t="s">
        <v>82</v>
      </c>
      <c r="AV327" s="13" t="s">
        <v>84</v>
      </c>
      <c r="AW327" s="13" t="s">
        <v>31</v>
      </c>
      <c r="AX327" s="13" t="s">
        <v>74</v>
      </c>
      <c r="AY327" s="240" t="s">
        <v>160</v>
      </c>
    </row>
    <row r="328" s="13" customFormat="1">
      <c r="A328" s="13"/>
      <c r="B328" s="229"/>
      <c r="C328" s="230"/>
      <c r="D328" s="231" t="s">
        <v>168</v>
      </c>
      <c r="E328" s="232" t="s">
        <v>1</v>
      </c>
      <c r="F328" s="233" t="s">
        <v>447</v>
      </c>
      <c r="G328" s="230"/>
      <c r="H328" s="234">
        <v>30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168</v>
      </c>
      <c r="AU328" s="240" t="s">
        <v>82</v>
      </c>
      <c r="AV328" s="13" t="s">
        <v>84</v>
      </c>
      <c r="AW328" s="13" t="s">
        <v>31</v>
      </c>
      <c r="AX328" s="13" t="s">
        <v>74</v>
      </c>
      <c r="AY328" s="240" t="s">
        <v>160</v>
      </c>
    </row>
    <row r="329" s="14" customFormat="1">
      <c r="A329" s="14"/>
      <c r="B329" s="241"/>
      <c r="C329" s="242"/>
      <c r="D329" s="231" t="s">
        <v>168</v>
      </c>
      <c r="E329" s="243" t="s">
        <v>1</v>
      </c>
      <c r="F329" s="244" t="s">
        <v>170</v>
      </c>
      <c r="G329" s="242"/>
      <c r="H329" s="245">
        <v>1213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168</v>
      </c>
      <c r="AU329" s="251" t="s">
        <v>82</v>
      </c>
      <c r="AV329" s="14" t="s">
        <v>166</v>
      </c>
      <c r="AW329" s="14" t="s">
        <v>31</v>
      </c>
      <c r="AX329" s="14" t="s">
        <v>82</v>
      </c>
      <c r="AY329" s="251" t="s">
        <v>160</v>
      </c>
    </row>
    <row r="330" s="2" customFormat="1" ht="16.5" customHeight="1">
      <c r="A330" s="38"/>
      <c r="B330" s="39"/>
      <c r="C330" s="262" t="s">
        <v>448</v>
      </c>
      <c r="D330" s="262" t="s">
        <v>359</v>
      </c>
      <c r="E330" s="263" t="s">
        <v>449</v>
      </c>
      <c r="F330" s="264" t="s">
        <v>450</v>
      </c>
      <c r="G330" s="265" t="s">
        <v>197</v>
      </c>
      <c r="H330" s="266">
        <v>1213</v>
      </c>
      <c r="I330" s="267"/>
      <c r="J330" s="268">
        <f>ROUND(I330*H330,2)</f>
        <v>0</v>
      </c>
      <c r="K330" s="264" t="s">
        <v>165</v>
      </c>
      <c r="L330" s="269"/>
      <c r="M330" s="270" t="s">
        <v>1</v>
      </c>
      <c r="N330" s="271" t="s">
        <v>39</v>
      </c>
      <c r="O330" s="91"/>
      <c r="P330" s="225">
        <f>O330*H330</f>
        <v>0</v>
      </c>
      <c r="Q330" s="225">
        <v>0.0335</v>
      </c>
      <c r="R330" s="225">
        <f>Q330*H330</f>
        <v>40.6355</v>
      </c>
      <c r="S330" s="225">
        <v>0</v>
      </c>
      <c r="T330" s="22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7" t="s">
        <v>200</v>
      </c>
      <c r="AT330" s="227" t="s">
        <v>359</v>
      </c>
      <c r="AU330" s="227" t="s">
        <v>82</v>
      </c>
      <c r="AY330" s="17" t="s">
        <v>160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82</v>
      </c>
      <c r="BK330" s="228">
        <f>ROUND(I330*H330,2)</f>
        <v>0</v>
      </c>
      <c r="BL330" s="17" t="s">
        <v>166</v>
      </c>
      <c r="BM330" s="227" t="s">
        <v>451</v>
      </c>
    </row>
    <row r="331" s="13" customFormat="1">
      <c r="A331" s="13"/>
      <c r="B331" s="229"/>
      <c r="C331" s="230"/>
      <c r="D331" s="231" t="s">
        <v>168</v>
      </c>
      <c r="E331" s="232" t="s">
        <v>1</v>
      </c>
      <c r="F331" s="233" t="s">
        <v>442</v>
      </c>
      <c r="G331" s="230"/>
      <c r="H331" s="234">
        <v>314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168</v>
      </c>
      <c r="AU331" s="240" t="s">
        <v>82</v>
      </c>
      <c r="AV331" s="13" t="s">
        <v>84</v>
      </c>
      <c r="AW331" s="13" t="s">
        <v>31</v>
      </c>
      <c r="AX331" s="13" t="s">
        <v>74</v>
      </c>
      <c r="AY331" s="240" t="s">
        <v>160</v>
      </c>
    </row>
    <row r="332" s="13" customFormat="1">
      <c r="A332" s="13"/>
      <c r="B332" s="229"/>
      <c r="C332" s="230"/>
      <c r="D332" s="231" t="s">
        <v>168</v>
      </c>
      <c r="E332" s="232" t="s">
        <v>1</v>
      </c>
      <c r="F332" s="233" t="s">
        <v>443</v>
      </c>
      <c r="G332" s="230"/>
      <c r="H332" s="234">
        <v>380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168</v>
      </c>
      <c r="AU332" s="240" t="s">
        <v>82</v>
      </c>
      <c r="AV332" s="13" t="s">
        <v>84</v>
      </c>
      <c r="AW332" s="13" t="s">
        <v>31</v>
      </c>
      <c r="AX332" s="13" t="s">
        <v>74</v>
      </c>
      <c r="AY332" s="240" t="s">
        <v>160</v>
      </c>
    </row>
    <row r="333" s="13" customFormat="1">
      <c r="A333" s="13"/>
      <c r="B333" s="229"/>
      <c r="C333" s="230"/>
      <c r="D333" s="231" t="s">
        <v>168</v>
      </c>
      <c r="E333" s="232" t="s">
        <v>1</v>
      </c>
      <c r="F333" s="233" t="s">
        <v>444</v>
      </c>
      <c r="G333" s="230"/>
      <c r="H333" s="234">
        <v>436.5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168</v>
      </c>
      <c r="AU333" s="240" t="s">
        <v>82</v>
      </c>
      <c r="AV333" s="13" t="s">
        <v>84</v>
      </c>
      <c r="AW333" s="13" t="s">
        <v>31</v>
      </c>
      <c r="AX333" s="13" t="s">
        <v>74</v>
      </c>
      <c r="AY333" s="240" t="s">
        <v>160</v>
      </c>
    </row>
    <row r="334" s="13" customFormat="1">
      <c r="A334" s="13"/>
      <c r="B334" s="229"/>
      <c r="C334" s="230"/>
      <c r="D334" s="231" t="s">
        <v>168</v>
      </c>
      <c r="E334" s="232" t="s">
        <v>1</v>
      </c>
      <c r="F334" s="233" t="s">
        <v>445</v>
      </c>
      <c r="G334" s="230"/>
      <c r="H334" s="234">
        <v>43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168</v>
      </c>
      <c r="AU334" s="240" t="s">
        <v>82</v>
      </c>
      <c r="AV334" s="13" t="s">
        <v>84</v>
      </c>
      <c r="AW334" s="13" t="s">
        <v>31</v>
      </c>
      <c r="AX334" s="13" t="s">
        <v>74</v>
      </c>
      <c r="AY334" s="240" t="s">
        <v>160</v>
      </c>
    </row>
    <row r="335" s="13" customFormat="1">
      <c r="A335" s="13"/>
      <c r="B335" s="229"/>
      <c r="C335" s="230"/>
      <c r="D335" s="231" t="s">
        <v>168</v>
      </c>
      <c r="E335" s="232" t="s">
        <v>1</v>
      </c>
      <c r="F335" s="233" t="s">
        <v>446</v>
      </c>
      <c r="G335" s="230"/>
      <c r="H335" s="234">
        <v>9.5</v>
      </c>
      <c r="I335" s="235"/>
      <c r="J335" s="230"/>
      <c r="K335" s="230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168</v>
      </c>
      <c r="AU335" s="240" t="s">
        <v>82</v>
      </c>
      <c r="AV335" s="13" t="s">
        <v>84</v>
      </c>
      <c r="AW335" s="13" t="s">
        <v>31</v>
      </c>
      <c r="AX335" s="13" t="s">
        <v>74</v>
      </c>
      <c r="AY335" s="240" t="s">
        <v>160</v>
      </c>
    </row>
    <row r="336" s="13" customFormat="1">
      <c r="A336" s="13"/>
      <c r="B336" s="229"/>
      <c r="C336" s="230"/>
      <c r="D336" s="231" t="s">
        <v>168</v>
      </c>
      <c r="E336" s="232" t="s">
        <v>1</v>
      </c>
      <c r="F336" s="233" t="s">
        <v>447</v>
      </c>
      <c r="G336" s="230"/>
      <c r="H336" s="234">
        <v>30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168</v>
      </c>
      <c r="AU336" s="240" t="s">
        <v>82</v>
      </c>
      <c r="AV336" s="13" t="s">
        <v>84</v>
      </c>
      <c r="AW336" s="13" t="s">
        <v>31</v>
      </c>
      <c r="AX336" s="13" t="s">
        <v>74</v>
      </c>
      <c r="AY336" s="240" t="s">
        <v>160</v>
      </c>
    </row>
    <row r="337" s="14" customFormat="1">
      <c r="A337" s="14"/>
      <c r="B337" s="241"/>
      <c r="C337" s="242"/>
      <c r="D337" s="231" t="s">
        <v>168</v>
      </c>
      <c r="E337" s="243" t="s">
        <v>1</v>
      </c>
      <c r="F337" s="244" t="s">
        <v>170</v>
      </c>
      <c r="G337" s="242"/>
      <c r="H337" s="245">
        <v>1213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168</v>
      </c>
      <c r="AU337" s="251" t="s">
        <v>82</v>
      </c>
      <c r="AV337" s="14" t="s">
        <v>166</v>
      </c>
      <c r="AW337" s="14" t="s">
        <v>31</v>
      </c>
      <c r="AX337" s="14" t="s">
        <v>82</v>
      </c>
      <c r="AY337" s="251" t="s">
        <v>160</v>
      </c>
    </row>
    <row r="338" s="12" customFormat="1" ht="25.92" customHeight="1">
      <c r="A338" s="12"/>
      <c r="B338" s="202"/>
      <c r="C338" s="203"/>
      <c r="D338" s="204" t="s">
        <v>73</v>
      </c>
      <c r="E338" s="205" t="s">
        <v>452</v>
      </c>
      <c r="F338" s="205" t="s">
        <v>453</v>
      </c>
      <c r="G338" s="203"/>
      <c r="H338" s="203"/>
      <c r="I338" s="206"/>
      <c r="J338" s="207">
        <f>BK338</f>
        <v>0</v>
      </c>
      <c r="K338" s="203"/>
      <c r="L338" s="208"/>
      <c r="M338" s="209"/>
      <c r="N338" s="210"/>
      <c r="O338" s="210"/>
      <c r="P338" s="211">
        <f>SUM(P339:P363)</f>
        <v>0</v>
      </c>
      <c r="Q338" s="210"/>
      <c r="R338" s="211">
        <f>SUM(R339:R363)</f>
        <v>0</v>
      </c>
      <c r="S338" s="210"/>
      <c r="T338" s="212">
        <f>SUM(T339:T363)</f>
        <v>15.22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3" t="s">
        <v>82</v>
      </c>
      <c r="AT338" s="214" t="s">
        <v>73</v>
      </c>
      <c r="AU338" s="214" t="s">
        <v>74</v>
      </c>
      <c r="AY338" s="213" t="s">
        <v>160</v>
      </c>
      <c r="BK338" s="215">
        <f>SUM(BK339:BK363)</f>
        <v>0</v>
      </c>
    </row>
    <row r="339" s="2" customFormat="1" ht="16.5" customHeight="1">
      <c r="A339" s="38"/>
      <c r="B339" s="39"/>
      <c r="C339" s="216" t="s">
        <v>454</v>
      </c>
      <c r="D339" s="216" t="s">
        <v>161</v>
      </c>
      <c r="E339" s="217" t="s">
        <v>455</v>
      </c>
      <c r="F339" s="218" t="s">
        <v>456</v>
      </c>
      <c r="G339" s="219" t="s">
        <v>203</v>
      </c>
      <c r="H339" s="220">
        <v>2</v>
      </c>
      <c r="I339" s="221"/>
      <c r="J339" s="222">
        <f>ROUND(I339*H339,2)</f>
        <v>0</v>
      </c>
      <c r="K339" s="218" t="s">
        <v>1</v>
      </c>
      <c r="L339" s="44"/>
      <c r="M339" s="223" t="s">
        <v>1</v>
      </c>
      <c r="N339" s="224" t="s">
        <v>39</v>
      </c>
      <c r="O339" s="91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7" t="s">
        <v>166</v>
      </c>
      <c r="AT339" s="227" t="s">
        <v>161</v>
      </c>
      <c r="AU339" s="227" t="s">
        <v>82</v>
      </c>
      <c r="AY339" s="17" t="s">
        <v>160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7" t="s">
        <v>82</v>
      </c>
      <c r="BK339" s="228">
        <f>ROUND(I339*H339,2)</f>
        <v>0</v>
      </c>
      <c r="BL339" s="17" t="s">
        <v>166</v>
      </c>
      <c r="BM339" s="227" t="s">
        <v>457</v>
      </c>
    </row>
    <row r="340" s="13" customFormat="1">
      <c r="A340" s="13"/>
      <c r="B340" s="229"/>
      <c r="C340" s="230"/>
      <c r="D340" s="231" t="s">
        <v>168</v>
      </c>
      <c r="E340" s="232" t="s">
        <v>1</v>
      </c>
      <c r="F340" s="233" t="s">
        <v>458</v>
      </c>
      <c r="G340" s="230"/>
      <c r="H340" s="234">
        <v>2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168</v>
      </c>
      <c r="AU340" s="240" t="s">
        <v>82</v>
      </c>
      <c r="AV340" s="13" t="s">
        <v>84</v>
      </c>
      <c r="AW340" s="13" t="s">
        <v>31</v>
      </c>
      <c r="AX340" s="13" t="s">
        <v>74</v>
      </c>
      <c r="AY340" s="240" t="s">
        <v>160</v>
      </c>
    </row>
    <row r="341" s="14" customFormat="1">
      <c r="A341" s="14"/>
      <c r="B341" s="241"/>
      <c r="C341" s="242"/>
      <c r="D341" s="231" t="s">
        <v>168</v>
      </c>
      <c r="E341" s="243" t="s">
        <v>1</v>
      </c>
      <c r="F341" s="244" t="s">
        <v>170</v>
      </c>
      <c r="G341" s="242"/>
      <c r="H341" s="245">
        <v>2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168</v>
      </c>
      <c r="AU341" s="251" t="s">
        <v>82</v>
      </c>
      <c r="AV341" s="14" t="s">
        <v>166</v>
      </c>
      <c r="AW341" s="14" t="s">
        <v>31</v>
      </c>
      <c r="AX341" s="14" t="s">
        <v>82</v>
      </c>
      <c r="AY341" s="251" t="s">
        <v>160</v>
      </c>
    </row>
    <row r="342" s="2" customFormat="1" ht="24.15" customHeight="1">
      <c r="A342" s="38"/>
      <c r="B342" s="39"/>
      <c r="C342" s="216" t="s">
        <v>459</v>
      </c>
      <c r="D342" s="216" t="s">
        <v>161</v>
      </c>
      <c r="E342" s="217" t="s">
        <v>460</v>
      </c>
      <c r="F342" s="218" t="s">
        <v>461</v>
      </c>
      <c r="G342" s="219" t="s">
        <v>191</v>
      </c>
      <c r="H342" s="220">
        <v>2.156</v>
      </c>
      <c r="I342" s="221"/>
      <c r="J342" s="222">
        <f>ROUND(I342*H342,2)</f>
        <v>0</v>
      </c>
      <c r="K342" s="218" t="s">
        <v>165</v>
      </c>
      <c r="L342" s="44"/>
      <c r="M342" s="223" t="s">
        <v>1</v>
      </c>
      <c r="N342" s="224" t="s">
        <v>39</v>
      </c>
      <c r="O342" s="91"/>
      <c r="P342" s="225">
        <f>O342*H342</f>
        <v>0</v>
      </c>
      <c r="Q342" s="225">
        <v>0</v>
      </c>
      <c r="R342" s="225">
        <f>Q342*H342</f>
        <v>0</v>
      </c>
      <c r="S342" s="225">
        <v>2.1</v>
      </c>
      <c r="T342" s="226">
        <f>S342*H342</f>
        <v>4.5276000000000008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166</v>
      </c>
      <c r="AT342" s="227" t="s">
        <v>161</v>
      </c>
      <c r="AU342" s="227" t="s">
        <v>82</v>
      </c>
      <c r="AY342" s="17" t="s">
        <v>160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82</v>
      </c>
      <c r="BK342" s="228">
        <f>ROUND(I342*H342,2)</f>
        <v>0</v>
      </c>
      <c r="BL342" s="17" t="s">
        <v>166</v>
      </c>
      <c r="BM342" s="227" t="s">
        <v>462</v>
      </c>
    </row>
    <row r="343" s="13" customFormat="1">
      <c r="A343" s="13"/>
      <c r="B343" s="229"/>
      <c r="C343" s="230"/>
      <c r="D343" s="231" t="s">
        <v>168</v>
      </c>
      <c r="E343" s="232" t="s">
        <v>1</v>
      </c>
      <c r="F343" s="233" t="s">
        <v>463</v>
      </c>
      <c r="G343" s="230"/>
      <c r="H343" s="234">
        <v>2.156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168</v>
      </c>
      <c r="AU343" s="240" t="s">
        <v>82</v>
      </c>
      <c r="AV343" s="13" t="s">
        <v>84</v>
      </c>
      <c r="AW343" s="13" t="s">
        <v>31</v>
      </c>
      <c r="AX343" s="13" t="s">
        <v>74</v>
      </c>
      <c r="AY343" s="240" t="s">
        <v>160</v>
      </c>
    </row>
    <row r="344" s="14" customFormat="1">
      <c r="A344" s="14"/>
      <c r="B344" s="241"/>
      <c r="C344" s="242"/>
      <c r="D344" s="231" t="s">
        <v>168</v>
      </c>
      <c r="E344" s="243" t="s">
        <v>1</v>
      </c>
      <c r="F344" s="244" t="s">
        <v>170</v>
      </c>
      <c r="G344" s="242"/>
      <c r="H344" s="245">
        <v>2.156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168</v>
      </c>
      <c r="AU344" s="251" t="s">
        <v>82</v>
      </c>
      <c r="AV344" s="14" t="s">
        <v>166</v>
      </c>
      <c r="AW344" s="14" t="s">
        <v>31</v>
      </c>
      <c r="AX344" s="14" t="s">
        <v>82</v>
      </c>
      <c r="AY344" s="251" t="s">
        <v>160</v>
      </c>
    </row>
    <row r="345" s="2" customFormat="1" ht="24.15" customHeight="1">
      <c r="A345" s="38"/>
      <c r="B345" s="39"/>
      <c r="C345" s="216" t="s">
        <v>464</v>
      </c>
      <c r="D345" s="216" t="s">
        <v>161</v>
      </c>
      <c r="E345" s="217" t="s">
        <v>465</v>
      </c>
      <c r="F345" s="218" t="s">
        <v>466</v>
      </c>
      <c r="G345" s="219" t="s">
        <v>197</v>
      </c>
      <c r="H345" s="220">
        <v>6.2</v>
      </c>
      <c r="I345" s="221"/>
      <c r="J345" s="222">
        <f>ROUND(I345*H345,2)</f>
        <v>0</v>
      </c>
      <c r="K345" s="218" t="s">
        <v>165</v>
      </c>
      <c r="L345" s="44"/>
      <c r="M345" s="223" t="s">
        <v>1</v>
      </c>
      <c r="N345" s="224" t="s">
        <v>39</v>
      </c>
      <c r="O345" s="91"/>
      <c r="P345" s="225">
        <f>O345*H345</f>
        <v>0</v>
      </c>
      <c r="Q345" s="225">
        <v>0</v>
      </c>
      <c r="R345" s="225">
        <f>Q345*H345</f>
        <v>0</v>
      </c>
      <c r="S345" s="225">
        <v>0.11200000000000002</v>
      </c>
      <c r="T345" s="226">
        <f>S345*H345</f>
        <v>0.6944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7" t="s">
        <v>166</v>
      </c>
      <c r="AT345" s="227" t="s">
        <v>161</v>
      </c>
      <c r="AU345" s="227" t="s">
        <v>82</v>
      </c>
      <c r="AY345" s="17" t="s">
        <v>160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7" t="s">
        <v>82</v>
      </c>
      <c r="BK345" s="228">
        <f>ROUND(I345*H345,2)</f>
        <v>0</v>
      </c>
      <c r="BL345" s="17" t="s">
        <v>166</v>
      </c>
      <c r="BM345" s="227" t="s">
        <v>467</v>
      </c>
    </row>
    <row r="346" s="15" customFormat="1">
      <c r="A346" s="15"/>
      <c r="B346" s="252"/>
      <c r="C346" s="253"/>
      <c r="D346" s="231" t="s">
        <v>168</v>
      </c>
      <c r="E346" s="254" t="s">
        <v>1</v>
      </c>
      <c r="F346" s="255" t="s">
        <v>468</v>
      </c>
      <c r="G346" s="253"/>
      <c r="H346" s="254" t="s">
        <v>1</v>
      </c>
      <c r="I346" s="256"/>
      <c r="J346" s="253"/>
      <c r="K346" s="253"/>
      <c r="L346" s="257"/>
      <c r="M346" s="258"/>
      <c r="N346" s="259"/>
      <c r="O346" s="259"/>
      <c r="P346" s="259"/>
      <c r="Q346" s="259"/>
      <c r="R346" s="259"/>
      <c r="S346" s="259"/>
      <c r="T346" s="26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1" t="s">
        <v>168</v>
      </c>
      <c r="AU346" s="261" t="s">
        <v>82</v>
      </c>
      <c r="AV346" s="15" t="s">
        <v>82</v>
      </c>
      <c r="AW346" s="15" t="s">
        <v>31</v>
      </c>
      <c r="AX346" s="15" t="s">
        <v>74</v>
      </c>
      <c r="AY346" s="261" t="s">
        <v>160</v>
      </c>
    </row>
    <row r="347" s="13" customFormat="1">
      <c r="A347" s="13"/>
      <c r="B347" s="229"/>
      <c r="C347" s="230"/>
      <c r="D347" s="231" t="s">
        <v>168</v>
      </c>
      <c r="E347" s="232" t="s">
        <v>1</v>
      </c>
      <c r="F347" s="233" t="s">
        <v>469</v>
      </c>
      <c r="G347" s="230"/>
      <c r="H347" s="234">
        <v>6.2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168</v>
      </c>
      <c r="AU347" s="240" t="s">
        <v>82</v>
      </c>
      <c r="AV347" s="13" t="s">
        <v>84</v>
      </c>
      <c r="AW347" s="13" t="s">
        <v>31</v>
      </c>
      <c r="AX347" s="13" t="s">
        <v>74</v>
      </c>
      <c r="AY347" s="240" t="s">
        <v>160</v>
      </c>
    </row>
    <row r="348" s="14" customFormat="1">
      <c r="A348" s="14"/>
      <c r="B348" s="241"/>
      <c r="C348" s="242"/>
      <c r="D348" s="231" t="s">
        <v>168</v>
      </c>
      <c r="E348" s="243" t="s">
        <v>1</v>
      </c>
      <c r="F348" s="244" t="s">
        <v>170</v>
      </c>
      <c r="G348" s="242"/>
      <c r="H348" s="245">
        <v>6.2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168</v>
      </c>
      <c r="AU348" s="251" t="s">
        <v>82</v>
      </c>
      <c r="AV348" s="14" t="s">
        <v>166</v>
      </c>
      <c r="AW348" s="14" t="s">
        <v>31</v>
      </c>
      <c r="AX348" s="14" t="s">
        <v>82</v>
      </c>
      <c r="AY348" s="251" t="s">
        <v>160</v>
      </c>
    </row>
    <row r="349" s="2" customFormat="1" ht="24.15" customHeight="1">
      <c r="A349" s="38"/>
      <c r="B349" s="39"/>
      <c r="C349" s="216" t="s">
        <v>470</v>
      </c>
      <c r="D349" s="216" t="s">
        <v>161</v>
      </c>
      <c r="E349" s="217" t="s">
        <v>471</v>
      </c>
      <c r="F349" s="218" t="s">
        <v>472</v>
      </c>
      <c r="G349" s="219" t="s">
        <v>164</v>
      </c>
      <c r="H349" s="220">
        <v>200</v>
      </c>
      <c r="I349" s="221"/>
      <c r="J349" s="222">
        <f>ROUND(I349*H349,2)</f>
        <v>0</v>
      </c>
      <c r="K349" s="218" t="s">
        <v>165</v>
      </c>
      <c r="L349" s="44"/>
      <c r="M349" s="223" t="s">
        <v>1</v>
      </c>
      <c r="N349" s="224" t="s">
        <v>39</v>
      </c>
      <c r="O349" s="91"/>
      <c r="P349" s="225">
        <f>O349*H349</f>
        <v>0</v>
      </c>
      <c r="Q349" s="225">
        <v>0</v>
      </c>
      <c r="R349" s="225">
        <f>Q349*H349</f>
        <v>0</v>
      </c>
      <c r="S349" s="225">
        <v>0.03</v>
      </c>
      <c r="T349" s="226">
        <f>S349*H349</f>
        <v>6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7" t="s">
        <v>166</v>
      </c>
      <c r="AT349" s="227" t="s">
        <v>161</v>
      </c>
      <c r="AU349" s="227" t="s">
        <v>82</v>
      </c>
      <c r="AY349" s="17" t="s">
        <v>160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7" t="s">
        <v>82</v>
      </c>
      <c r="BK349" s="228">
        <f>ROUND(I349*H349,2)</f>
        <v>0</v>
      </c>
      <c r="BL349" s="17" t="s">
        <v>166</v>
      </c>
      <c r="BM349" s="227" t="s">
        <v>473</v>
      </c>
    </row>
    <row r="350" s="13" customFormat="1">
      <c r="A350" s="13"/>
      <c r="B350" s="229"/>
      <c r="C350" s="230"/>
      <c r="D350" s="231" t="s">
        <v>168</v>
      </c>
      <c r="E350" s="232" t="s">
        <v>1</v>
      </c>
      <c r="F350" s="233" t="s">
        <v>474</v>
      </c>
      <c r="G350" s="230"/>
      <c r="H350" s="234">
        <v>200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168</v>
      </c>
      <c r="AU350" s="240" t="s">
        <v>82</v>
      </c>
      <c r="AV350" s="13" t="s">
        <v>84</v>
      </c>
      <c r="AW350" s="13" t="s">
        <v>31</v>
      </c>
      <c r="AX350" s="13" t="s">
        <v>74</v>
      </c>
      <c r="AY350" s="240" t="s">
        <v>160</v>
      </c>
    </row>
    <row r="351" s="14" customFormat="1">
      <c r="A351" s="14"/>
      <c r="B351" s="241"/>
      <c r="C351" s="242"/>
      <c r="D351" s="231" t="s">
        <v>168</v>
      </c>
      <c r="E351" s="243" t="s">
        <v>1</v>
      </c>
      <c r="F351" s="244" t="s">
        <v>170</v>
      </c>
      <c r="G351" s="242"/>
      <c r="H351" s="245">
        <v>200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168</v>
      </c>
      <c r="AU351" s="251" t="s">
        <v>82</v>
      </c>
      <c r="AV351" s="14" t="s">
        <v>166</v>
      </c>
      <c r="AW351" s="14" t="s">
        <v>31</v>
      </c>
      <c r="AX351" s="14" t="s">
        <v>82</v>
      </c>
      <c r="AY351" s="251" t="s">
        <v>160</v>
      </c>
    </row>
    <row r="352" s="2" customFormat="1" ht="24.15" customHeight="1">
      <c r="A352" s="38"/>
      <c r="B352" s="39"/>
      <c r="C352" s="216" t="s">
        <v>475</v>
      </c>
      <c r="D352" s="216" t="s">
        <v>161</v>
      </c>
      <c r="E352" s="217" t="s">
        <v>476</v>
      </c>
      <c r="F352" s="218" t="s">
        <v>477</v>
      </c>
      <c r="G352" s="219" t="s">
        <v>203</v>
      </c>
      <c r="H352" s="220">
        <v>5</v>
      </c>
      <c r="I352" s="221"/>
      <c r="J352" s="222">
        <f>ROUND(I352*H352,2)</f>
        <v>0</v>
      </c>
      <c r="K352" s="218" t="s">
        <v>165</v>
      </c>
      <c r="L352" s="44"/>
      <c r="M352" s="223" t="s">
        <v>1</v>
      </c>
      <c r="N352" s="224" t="s">
        <v>39</v>
      </c>
      <c r="O352" s="91"/>
      <c r="P352" s="225">
        <f>O352*H352</f>
        <v>0</v>
      </c>
      <c r="Q352" s="225">
        <v>0</v>
      </c>
      <c r="R352" s="225">
        <f>Q352*H352</f>
        <v>0</v>
      </c>
      <c r="S352" s="225">
        <v>0.082000000000000016</v>
      </c>
      <c r="T352" s="226">
        <f>S352*H352</f>
        <v>0.41000000000000008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7" t="s">
        <v>166</v>
      </c>
      <c r="AT352" s="227" t="s">
        <v>161</v>
      </c>
      <c r="AU352" s="227" t="s">
        <v>82</v>
      </c>
      <c r="AY352" s="17" t="s">
        <v>160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7" t="s">
        <v>82</v>
      </c>
      <c r="BK352" s="228">
        <f>ROUND(I352*H352,2)</f>
        <v>0</v>
      </c>
      <c r="BL352" s="17" t="s">
        <v>166</v>
      </c>
      <c r="BM352" s="227" t="s">
        <v>478</v>
      </c>
    </row>
    <row r="353" s="13" customFormat="1">
      <c r="A353" s="13"/>
      <c r="B353" s="229"/>
      <c r="C353" s="230"/>
      <c r="D353" s="231" t="s">
        <v>168</v>
      </c>
      <c r="E353" s="232" t="s">
        <v>1</v>
      </c>
      <c r="F353" s="233" t="s">
        <v>183</v>
      </c>
      <c r="G353" s="230"/>
      <c r="H353" s="234">
        <v>5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168</v>
      </c>
      <c r="AU353" s="240" t="s">
        <v>82</v>
      </c>
      <c r="AV353" s="13" t="s">
        <v>84</v>
      </c>
      <c r="AW353" s="13" t="s">
        <v>31</v>
      </c>
      <c r="AX353" s="13" t="s">
        <v>74</v>
      </c>
      <c r="AY353" s="240" t="s">
        <v>160</v>
      </c>
    </row>
    <row r="354" s="14" customFormat="1">
      <c r="A354" s="14"/>
      <c r="B354" s="241"/>
      <c r="C354" s="242"/>
      <c r="D354" s="231" t="s">
        <v>168</v>
      </c>
      <c r="E354" s="243" t="s">
        <v>1</v>
      </c>
      <c r="F354" s="244" t="s">
        <v>170</v>
      </c>
      <c r="G354" s="242"/>
      <c r="H354" s="245">
        <v>5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168</v>
      </c>
      <c r="AU354" s="251" t="s">
        <v>82</v>
      </c>
      <c r="AV354" s="14" t="s">
        <v>166</v>
      </c>
      <c r="AW354" s="14" t="s">
        <v>31</v>
      </c>
      <c r="AX354" s="14" t="s">
        <v>82</v>
      </c>
      <c r="AY354" s="251" t="s">
        <v>160</v>
      </c>
    </row>
    <row r="355" s="2" customFormat="1" ht="21.75" customHeight="1">
      <c r="A355" s="38"/>
      <c r="B355" s="39"/>
      <c r="C355" s="216" t="s">
        <v>327</v>
      </c>
      <c r="D355" s="216" t="s">
        <v>161</v>
      </c>
      <c r="E355" s="217" t="s">
        <v>479</v>
      </c>
      <c r="F355" s="218" t="s">
        <v>480</v>
      </c>
      <c r="G355" s="219" t="s">
        <v>203</v>
      </c>
      <c r="H355" s="220">
        <v>8</v>
      </c>
      <c r="I355" s="221"/>
      <c r="J355" s="222">
        <f>ROUND(I355*H355,2)</f>
        <v>0</v>
      </c>
      <c r="K355" s="218" t="s">
        <v>165</v>
      </c>
      <c r="L355" s="44"/>
      <c r="M355" s="223" t="s">
        <v>1</v>
      </c>
      <c r="N355" s="224" t="s">
        <v>39</v>
      </c>
      <c r="O355" s="91"/>
      <c r="P355" s="225">
        <f>O355*H355</f>
        <v>0</v>
      </c>
      <c r="Q355" s="225">
        <v>0</v>
      </c>
      <c r="R355" s="225">
        <f>Q355*H355</f>
        <v>0</v>
      </c>
      <c r="S355" s="225">
        <v>0.087</v>
      </c>
      <c r="T355" s="226">
        <f>S355*H355</f>
        <v>0.69599999999999992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7" t="s">
        <v>166</v>
      </c>
      <c r="AT355" s="227" t="s">
        <v>161</v>
      </c>
      <c r="AU355" s="227" t="s">
        <v>82</v>
      </c>
      <c r="AY355" s="17" t="s">
        <v>160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7" t="s">
        <v>82</v>
      </c>
      <c r="BK355" s="228">
        <f>ROUND(I355*H355,2)</f>
        <v>0</v>
      </c>
      <c r="BL355" s="17" t="s">
        <v>166</v>
      </c>
      <c r="BM355" s="227" t="s">
        <v>481</v>
      </c>
    </row>
    <row r="356" s="13" customFormat="1">
      <c r="A356" s="13"/>
      <c r="B356" s="229"/>
      <c r="C356" s="230"/>
      <c r="D356" s="231" t="s">
        <v>168</v>
      </c>
      <c r="E356" s="232" t="s">
        <v>1</v>
      </c>
      <c r="F356" s="233" t="s">
        <v>482</v>
      </c>
      <c r="G356" s="230"/>
      <c r="H356" s="234">
        <v>8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168</v>
      </c>
      <c r="AU356" s="240" t="s">
        <v>82</v>
      </c>
      <c r="AV356" s="13" t="s">
        <v>84</v>
      </c>
      <c r="AW356" s="13" t="s">
        <v>31</v>
      </c>
      <c r="AX356" s="13" t="s">
        <v>74</v>
      </c>
      <c r="AY356" s="240" t="s">
        <v>160</v>
      </c>
    </row>
    <row r="357" s="14" customFormat="1">
      <c r="A357" s="14"/>
      <c r="B357" s="241"/>
      <c r="C357" s="242"/>
      <c r="D357" s="231" t="s">
        <v>168</v>
      </c>
      <c r="E357" s="243" t="s">
        <v>1</v>
      </c>
      <c r="F357" s="244" t="s">
        <v>170</v>
      </c>
      <c r="G357" s="242"/>
      <c r="H357" s="245">
        <v>8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168</v>
      </c>
      <c r="AU357" s="251" t="s">
        <v>82</v>
      </c>
      <c r="AV357" s="14" t="s">
        <v>166</v>
      </c>
      <c r="AW357" s="14" t="s">
        <v>31</v>
      </c>
      <c r="AX357" s="14" t="s">
        <v>82</v>
      </c>
      <c r="AY357" s="251" t="s">
        <v>160</v>
      </c>
    </row>
    <row r="358" s="2" customFormat="1" ht="16.5" customHeight="1">
      <c r="A358" s="38"/>
      <c r="B358" s="39"/>
      <c r="C358" s="216" t="s">
        <v>365</v>
      </c>
      <c r="D358" s="216" t="s">
        <v>161</v>
      </c>
      <c r="E358" s="217" t="s">
        <v>483</v>
      </c>
      <c r="F358" s="218" t="s">
        <v>484</v>
      </c>
      <c r="G358" s="219" t="s">
        <v>203</v>
      </c>
      <c r="H358" s="220">
        <v>6</v>
      </c>
      <c r="I358" s="221"/>
      <c r="J358" s="222">
        <f>ROUND(I358*H358,2)</f>
        <v>0</v>
      </c>
      <c r="K358" s="218" t="s">
        <v>165</v>
      </c>
      <c r="L358" s="44"/>
      <c r="M358" s="223" t="s">
        <v>1</v>
      </c>
      <c r="N358" s="224" t="s">
        <v>39</v>
      </c>
      <c r="O358" s="91"/>
      <c r="P358" s="225">
        <f>O358*H358</f>
        <v>0</v>
      </c>
      <c r="Q358" s="225">
        <v>0</v>
      </c>
      <c r="R358" s="225">
        <f>Q358*H358</f>
        <v>0</v>
      </c>
      <c r="S358" s="225">
        <v>0.482</v>
      </c>
      <c r="T358" s="226">
        <f>S358*H358</f>
        <v>2.892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7" t="s">
        <v>166</v>
      </c>
      <c r="AT358" s="227" t="s">
        <v>161</v>
      </c>
      <c r="AU358" s="227" t="s">
        <v>82</v>
      </c>
      <c r="AY358" s="17" t="s">
        <v>160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7" t="s">
        <v>82</v>
      </c>
      <c r="BK358" s="228">
        <f>ROUND(I358*H358,2)</f>
        <v>0</v>
      </c>
      <c r="BL358" s="17" t="s">
        <v>166</v>
      </c>
      <c r="BM358" s="227" t="s">
        <v>485</v>
      </c>
    </row>
    <row r="359" s="13" customFormat="1">
      <c r="A359" s="13"/>
      <c r="B359" s="229"/>
      <c r="C359" s="230"/>
      <c r="D359" s="231" t="s">
        <v>168</v>
      </c>
      <c r="E359" s="232" t="s">
        <v>1</v>
      </c>
      <c r="F359" s="233" t="s">
        <v>188</v>
      </c>
      <c r="G359" s="230"/>
      <c r="H359" s="234">
        <v>6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168</v>
      </c>
      <c r="AU359" s="240" t="s">
        <v>82</v>
      </c>
      <c r="AV359" s="13" t="s">
        <v>84</v>
      </c>
      <c r="AW359" s="13" t="s">
        <v>31</v>
      </c>
      <c r="AX359" s="13" t="s">
        <v>74</v>
      </c>
      <c r="AY359" s="240" t="s">
        <v>160</v>
      </c>
    </row>
    <row r="360" s="14" customFormat="1">
      <c r="A360" s="14"/>
      <c r="B360" s="241"/>
      <c r="C360" s="242"/>
      <c r="D360" s="231" t="s">
        <v>168</v>
      </c>
      <c r="E360" s="243" t="s">
        <v>1</v>
      </c>
      <c r="F360" s="244" t="s">
        <v>170</v>
      </c>
      <c r="G360" s="242"/>
      <c r="H360" s="245">
        <v>6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168</v>
      </c>
      <c r="AU360" s="251" t="s">
        <v>82</v>
      </c>
      <c r="AV360" s="14" t="s">
        <v>166</v>
      </c>
      <c r="AW360" s="14" t="s">
        <v>31</v>
      </c>
      <c r="AX360" s="14" t="s">
        <v>82</v>
      </c>
      <c r="AY360" s="251" t="s">
        <v>160</v>
      </c>
    </row>
    <row r="361" s="2" customFormat="1" ht="16.5" customHeight="1">
      <c r="A361" s="38"/>
      <c r="B361" s="39"/>
      <c r="C361" s="216" t="s">
        <v>486</v>
      </c>
      <c r="D361" s="216" t="s">
        <v>161</v>
      </c>
      <c r="E361" s="217" t="s">
        <v>487</v>
      </c>
      <c r="F361" s="218" t="s">
        <v>488</v>
      </c>
      <c r="G361" s="219" t="s">
        <v>203</v>
      </c>
      <c r="H361" s="220">
        <v>2</v>
      </c>
      <c r="I361" s="221"/>
      <c r="J361" s="222">
        <f>ROUND(I361*H361,2)</f>
        <v>0</v>
      </c>
      <c r="K361" s="218" t="s">
        <v>165</v>
      </c>
      <c r="L361" s="44"/>
      <c r="M361" s="223" t="s">
        <v>1</v>
      </c>
      <c r="N361" s="224" t="s">
        <v>39</v>
      </c>
      <c r="O361" s="91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7" t="s">
        <v>166</v>
      </c>
      <c r="AT361" s="227" t="s">
        <v>161</v>
      </c>
      <c r="AU361" s="227" t="s">
        <v>82</v>
      </c>
      <c r="AY361" s="17" t="s">
        <v>160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7" t="s">
        <v>82</v>
      </c>
      <c r="BK361" s="228">
        <f>ROUND(I361*H361,2)</f>
        <v>0</v>
      </c>
      <c r="BL361" s="17" t="s">
        <v>166</v>
      </c>
      <c r="BM361" s="227" t="s">
        <v>489</v>
      </c>
    </row>
    <row r="362" s="13" customFormat="1">
      <c r="A362" s="13"/>
      <c r="B362" s="229"/>
      <c r="C362" s="230"/>
      <c r="D362" s="231" t="s">
        <v>168</v>
      </c>
      <c r="E362" s="232" t="s">
        <v>1</v>
      </c>
      <c r="F362" s="233" t="s">
        <v>490</v>
      </c>
      <c r="G362" s="230"/>
      <c r="H362" s="234">
        <v>2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168</v>
      </c>
      <c r="AU362" s="240" t="s">
        <v>82</v>
      </c>
      <c r="AV362" s="13" t="s">
        <v>84</v>
      </c>
      <c r="AW362" s="13" t="s">
        <v>31</v>
      </c>
      <c r="AX362" s="13" t="s">
        <v>74</v>
      </c>
      <c r="AY362" s="240" t="s">
        <v>160</v>
      </c>
    </row>
    <row r="363" s="14" customFormat="1">
      <c r="A363" s="14"/>
      <c r="B363" s="241"/>
      <c r="C363" s="242"/>
      <c r="D363" s="231" t="s">
        <v>168</v>
      </c>
      <c r="E363" s="243" t="s">
        <v>1</v>
      </c>
      <c r="F363" s="244" t="s">
        <v>170</v>
      </c>
      <c r="G363" s="242"/>
      <c r="H363" s="245">
        <v>2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168</v>
      </c>
      <c r="AU363" s="251" t="s">
        <v>82</v>
      </c>
      <c r="AV363" s="14" t="s">
        <v>166</v>
      </c>
      <c r="AW363" s="14" t="s">
        <v>31</v>
      </c>
      <c r="AX363" s="14" t="s">
        <v>82</v>
      </c>
      <c r="AY363" s="251" t="s">
        <v>160</v>
      </c>
    </row>
    <row r="364" s="12" customFormat="1" ht="25.92" customHeight="1">
      <c r="A364" s="12"/>
      <c r="B364" s="202"/>
      <c r="C364" s="203"/>
      <c r="D364" s="204" t="s">
        <v>73</v>
      </c>
      <c r="E364" s="205" t="s">
        <v>491</v>
      </c>
      <c r="F364" s="205" t="s">
        <v>492</v>
      </c>
      <c r="G364" s="203"/>
      <c r="H364" s="203"/>
      <c r="I364" s="206"/>
      <c r="J364" s="207">
        <f>BK364</f>
        <v>0</v>
      </c>
      <c r="K364" s="203"/>
      <c r="L364" s="208"/>
      <c r="M364" s="209"/>
      <c r="N364" s="210"/>
      <c r="O364" s="210"/>
      <c r="P364" s="211">
        <f>SUM(P365:P378)</f>
        <v>0</v>
      </c>
      <c r="Q364" s="210"/>
      <c r="R364" s="211">
        <f>SUM(R365:R378)</f>
        <v>0</v>
      </c>
      <c r="S364" s="210"/>
      <c r="T364" s="212">
        <f>SUM(T365:T378)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3" t="s">
        <v>82</v>
      </c>
      <c r="AT364" s="214" t="s">
        <v>73</v>
      </c>
      <c r="AU364" s="214" t="s">
        <v>74</v>
      </c>
      <c r="AY364" s="213" t="s">
        <v>160</v>
      </c>
      <c r="BK364" s="215">
        <f>SUM(BK365:BK378)</f>
        <v>0</v>
      </c>
    </row>
    <row r="365" s="2" customFormat="1" ht="33" customHeight="1">
      <c r="A365" s="38"/>
      <c r="B365" s="39"/>
      <c r="C365" s="216" t="s">
        <v>383</v>
      </c>
      <c r="D365" s="216" t="s">
        <v>161</v>
      </c>
      <c r="E365" s="217" t="s">
        <v>493</v>
      </c>
      <c r="F365" s="218" t="s">
        <v>494</v>
      </c>
      <c r="G365" s="219" t="s">
        <v>270</v>
      </c>
      <c r="H365" s="220">
        <v>3485.523</v>
      </c>
      <c r="I365" s="221"/>
      <c r="J365" s="222">
        <f>ROUND(I365*H365,2)</f>
        <v>0</v>
      </c>
      <c r="K365" s="218" t="s">
        <v>165</v>
      </c>
      <c r="L365" s="44"/>
      <c r="M365" s="223" t="s">
        <v>1</v>
      </c>
      <c r="N365" s="224" t="s">
        <v>39</v>
      </c>
      <c r="O365" s="91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7" t="s">
        <v>166</v>
      </c>
      <c r="AT365" s="227" t="s">
        <v>161</v>
      </c>
      <c r="AU365" s="227" t="s">
        <v>82</v>
      </c>
      <c r="AY365" s="17" t="s">
        <v>160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7" t="s">
        <v>82</v>
      </c>
      <c r="BK365" s="228">
        <f>ROUND(I365*H365,2)</f>
        <v>0</v>
      </c>
      <c r="BL365" s="17" t="s">
        <v>166</v>
      </c>
      <c r="BM365" s="227" t="s">
        <v>495</v>
      </c>
    </row>
    <row r="366" s="15" customFormat="1">
      <c r="A366" s="15"/>
      <c r="B366" s="252"/>
      <c r="C366" s="253"/>
      <c r="D366" s="231" t="s">
        <v>168</v>
      </c>
      <c r="E366" s="254" t="s">
        <v>1</v>
      </c>
      <c r="F366" s="255" t="s">
        <v>496</v>
      </c>
      <c r="G366" s="253"/>
      <c r="H366" s="254" t="s">
        <v>1</v>
      </c>
      <c r="I366" s="256"/>
      <c r="J366" s="253"/>
      <c r="K366" s="253"/>
      <c r="L366" s="257"/>
      <c r="M366" s="258"/>
      <c r="N366" s="259"/>
      <c r="O366" s="259"/>
      <c r="P366" s="259"/>
      <c r="Q366" s="259"/>
      <c r="R366" s="259"/>
      <c r="S366" s="259"/>
      <c r="T366" s="26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1" t="s">
        <v>168</v>
      </c>
      <c r="AU366" s="261" t="s">
        <v>82</v>
      </c>
      <c r="AV366" s="15" t="s">
        <v>82</v>
      </c>
      <c r="AW366" s="15" t="s">
        <v>31</v>
      </c>
      <c r="AX366" s="15" t="s">
        <v>74</v>
      </c>
      <c r="AY366" s="261" t="s">
        <v>160</v>
      </c>
    </row>
    <row r="367" s="13" customFormat="1">
      <c r="A367" s="13"/>
      <c r="B367" s="229"/>
      <c r="C367" s="230"/>
      <c r="D367" s="231" t="s">
        <v>168</v>
      </c>
      <c r="E367" s="232" t="s">
        <v>1</v>
      </c>
      <c r="F367" s="233" t="s">
        <v>497</v>
      </c>
      <c r="G367" s="230"/>
      <c r="H367" s="234">
        <v>2520.21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168</v>
      </c>
      <c r="AU367" s="240" t="s">
        <v>82</v>
      </c>
      <c r="AV367" s="13" t="s">
        <v>84</v>
      </c>
      <c r="AW367" s="13" t="s">
        <v>31</v>
      </c>
      <c r="AX367" s="13" t="s">
        <v>74</v>
      </c>
      <c r="AY367" s="240" t="s">
        <v>160</v>
      </c>
    </row>
    <row r="368" s="15" customFormat="1">
      <c r="A368" s="15"/>
      <c r="B368" s="252"/>
      <c r="C368" s="253"/>
      <c r="D368" s="231" t="s">
        <v>168</v>
      </c>
      <c r="E368" s="254" t="s">
        <v>1</v>
      </c>
      <c r="F368" s="255" t="s">
        <v>498</v>
      </c>
      <c r="G368" s="253"/>
      <c r="H368" s="254" t="s">
        <v>1</v>
      </c>
      <c r="I368" s="256"/>
      <c r="J368" s="253"/>
      <c r="K368" s="253"/>
      <c r="L368" s="257"/>
      <c r="M368" s="258"/>
      <c r="N368" s="259"/>
      <c r="O368" s="259"/>
      <c r="P368" s="259"/>
      <c r="Q368" s="259"/>
      <c r="R368" s="259"/>
      <c r="S368" s="259"/>
      <c r="T368" s="260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1" t="s">
        <v>168</v>
      </c>
      <c r="AU368" s="261" t="s">
        <v>82</v>
      </c>
      <c r="AV368" s="15" t="s">
        <v>82</v>
      </c>
      <c r="AW368" s="15" t="s">
        <v>31</v>
      </c>
      <c r="AX368" s="15" t="s">
        <v>74</v>
      </c>
      <c r="AY368" s="261" t="s">
        <v>160</v>
      </c>
    </row>
    <row r="369" s="13" customFormat="1">
      <c r="A369" s="13"/>
      <c r="B369" s="229"/>
      <c r="C369" s="230"/>
      <c r="D369" s="231" t="s">
        <v>168</v>
      </c>
      <c r="E369" s="232" t="s">
        <v>1</v>
      </c>
      <c r="F369" s="233" t="s">
        <v>499</v>
      </c>
      <c r="G369" s="230"/>
      <c r="H369" s="234">
        <v>255.43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168</v>
      </c>
      <c r="AU369" s="240" t="s">
        <v>82</v>
      </c>
      <c r="AV369" s="13" t="s">
        <v>84</v>
      </c>
      <c r="AW369" s="13" t="s">
        <v>31</v>
      </c>
      <c r="AX369" s="13" t="s">
        <v>74</v>
      </c>
      <c r="AY369" s="240" t="s">
        <v>160</v>
      </c>
    </row>
    <row r="370" s="15" customFormat="1">
      <c r="A370" s="15"/>
      <c r="B370" s="252"/>
      <c r="C370" s="253"/>
      <c r="D370" s="231" t="s">
        <v>168</v>
      </c>
      <c r="E370" s="254" t="s">
        <v>1</v>
      </c>
      <c r="F370" s="255" t="s">
        <v>500</v>
      </c>
      <c r="G370" s="253"/>
      <c r="H370" s="254" t="s">
        <v>1</v>
      </c>
      <c r="I370" s="256"/>
      <c r="J370" s="253"/>
      <c r="K370" s="253"/>
      <c r="L370" s="257"/>
      <c r="M370" s="258"/>
      <c r="N370" s="259"/>
      <c r="O370" s="259"/>
      <c r="P370" s="259"/>
      <c r="Q370" s="259"/>
      <c r="R370" s="259"/>
      <c r="S370" s="259"/>
      <c r="T370" s="26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1" t="s">
        <v>168</v>
      </c>
      <c r="AU370" s="261" t="s">
        <v>82</v>
      </c>
      <c r="AV370" s="15" t="s">
        <v>82</v>
      </c>
      <c r="AW370" s="15" t="s">
        <v>31</v>
      </c>
      <c r="AX370" s="15" t="s">
        <v>74</v>
      </c>
      <c r="AY370" s="261" t="s">
        <v>160</v>
      </c>
    </row>
    <row r="371" s="13" customFormat="1">
      <c r="A371" s="13"/>
      <c r="B371" s="229"/>
      <c r="C371" s="230"/>
      <c r="D371" s="231" t="s">
        <v>168</v>
      </c>
      <c r="E371" s="232" t="s">
        <v>1</v>
      </c>
      <c r="F371" s="233" t="s">
        <v>501</v>
      </c>
      <c r="G371" s="230"/>
      <c r="H371" s="234">
        <v>93.7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168</v>
      </c>
      <c r="AU371" s="240" t="s">
        <v>82</v>
      </c>
      <c r="AV371" s="13" t="s">
        <v>84</v>
      </c>
      <c r="AW371" s="13" t="s">
        <v>31</v>
      </c>
      <c r="AX371" s="13" t="s">
        <v>74</v>
      </c>
      <c r="AY371" s="240" t="s">
        <v>160</v>
      </c>
    </row>
    <row r="372" s="15" customFormat="1">
      <c r="A372" s="15"/>
      <c r="B372" s="252"/>
      <c r="C372" s="253"/>
      <c r="D372" s="231" t="s">
        <v>168</v>
      </c>
      <c r="E372" s="254" t="s">
        <v>1</v>
      </c>
      <c r="F372" s="255" t="s">
        <v>502</v>
      </c>
      <c r="G372" s="253"/>
      <c r="H372" s="254" t="s">
        <v>1</v>
      </c>
      <c r="I372" s="256"/>
      <c r="J372" s="253"/>
      <c r="K372" s="253"/>
      <c r="L372" s="257"/>
      <c r="M372" s="258"/>
      <c r="N372" s="259"/>
      <c r="O372" s="259"/>
      <c r="P372" s="259"/>
      <c r="Q372" s="259"/>
      <c r="R372" s="259"/>
      <c r="S372" s="259"/>
      <c r="T372" s="26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1" t="s">
        <v>168</v>
      </c>
      <c r="AU372" s="261" t="s">
        <v>82</v>
      </c>
      <c r="AV372" s="15" t="s">
        <v>82</v>
      </c>
      <c r="AW372" s="15" t="s">
        <v>31</v>
      </c>
      <c r="AX372" s="15" t="s">
        <v>74</v>
      </c>
      <c r="AY372" s="261" t="s">
        <v>160</v>
      </c>
    </row>
    <row r="373" s="13" customFormat="1">
      <c r="A373" s="13"/>
      <c r="B373" s="229"/>
      <c r="C373" s="230"/>
      <c r="D373" s="231" t="s">
        <v>168</v>
      </c>
      <c r="E373" s="232" t="s">
        <v>1</v>
      </c>
      <c r="F373" s="233" t="s">
        <v>503</v>
      </c>
      <c r="G373" s="230"/>
      <c r="H373" s="234">
        <v>270.77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168</v>
      </c>
      <c r="AU373" s="240" t="s">
        <v>82</v>
      </c>
      <c r="AV373" s="13" t="s">
        <v>84</v>
      </c>
      <c r="AW373" s="13" t="s">
        <v>31</v>
      </c>
      <c r="AX373" s="13" t="s">
        <v>74</v>
      </c>
      <c r="AY373" s="240" t="s">
        <v>160</v>
      </c>
    </row>
    <row r="374" s="15" customFormat="1">
      <c r="A374" s="15"/>
      <c r="B374" s="252"/>
      <c r="C374" s="253"/>
      <c r="D374" s="231" t="s">
        <v>168</v>
      </c>
      <c r="E374" s="254" t="s">
        <v>1</v>
      </c>
      <c r="F374" s="255" t="s">
        <v>504</v>
      </c>
      <c r="G374" s="253"/>
      <c r="H374" s="254" t="s">
        <v>1</v>
      </c>
      <c r="I374" s="256"/>
      <c r="J374" s="253"/>
      <c r="K374" s="253"/>
      <c r="L374" s="257"/>
      <c r="M374" s="258"/>
      <c r="N374" s="259"/>
      <c r="O374" s="259"/>
      <c r="P374" s="259"/>
      <c r="Q374" s="259"/>
      <c r="R374" s="259"/>
      <c r="S374" s="259"/>
      <c r="T374" s="260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1" t="s">
        <v>168</v>
      </c>
      <c r="AU374" s="261" t="s">
        <v>82</v>
      </c>
      <c r="AV374" s="15" t="s">
        <v>82</v>
      </c>
      <c r="AW374" s="15" t="s">
        <v>31</v>
      </c>
      <c r="AX374" s="15" t="s">
        <v>74</v>
      </c>
      <c r="AY374" s="261" t="s">
        <v>160</v>
      </c>
    </row>
    <row r="375" s="13" customFormat="1">
      <c r="A375" s="13"/>
      <c r="B375" s="229"/>
      <c r="C375" s="230"/>
      <c r="D375" s="231" t="s">
        <v>168</v>
      </c>
      <c r="E375" s="232" t="s">
        <v>1</v>
      </c>
      <c r="F375" s="233" t="s">
        <v>505</v>
      </c>
      <c r="G375" s="230"/>
      <c r="H375" s="234">
        <v>338.04000000000004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168</v>
      </c>
      <c r="AU375" s="240" t="s">
        <v>82</v>
      </c>
      <c r="AV375" s="13" t="s">
        <v>84</v>
      </c>
      <c r="AW375" s="13" t="s">
        <v>31</v>
      </c>
      <c r="AX375" s="13" t="s">
        <v>74</v>
      </c>
      <c r="AY375" s="240" t="s">
        <v>160</v>
      </c>
    </row>
    <row r="376" s="15" customFormat="1">
      <c r="A376" s="15"/>
      <c r="B376" s="252"/>
      <c r="C376" s="253"/>
      <c r="D376" s="231" t="s">
        <v>168</v>
      </c>
      <c r="E376" s="254" t="s">
        <v>1</v>
      </c>
      <c r="F376" s="255" t="s">
        <v>506</v>
      </c>
      <c r="G376" s="253"/>
      <c r="H376" s="254" t="s">
        <v>1</v>
      </c>
      <c r="I376" s="256"/>
      <c r="J376" s="253"/>
      <c r="K376" s="253"/>
      <c r="L376" s="257"/>
      <c r="M376" s="258"/>
      <c r="N376" s="259"/>
      <c r="O376" s="259"/>
      <c r="P376" s="259"/>
      <c r="Q376" s="259"/>
      <c r="R376" s="259"/>
      <c r="S376" s="259"/>
      <c r="T376" s="26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1" t="s">
        <v>168</v>
      </c>
      <c r="AU376" s="261" t="s">
        <v>82</v>
      </c>
      <c r="AV376" s="15" t="s">
        <v>82</v>
      </c>
      <c r="AW376" s="15" t="s">
        <v>31</v>
      </c>
      <c r="AX376" s="15" t="s">
        <v>74</v>
      </c>
      <c r="AY376" s="261" t="s">
        <v>160</v>
      </c>
    </row>
    <row r="377" s="13" customFormat="1">
      <c r="A377" s="13"/>
      <c r="B377" s="229"/>
      <c r="C377" s="230"/>
      <c r="D377" s="231" t="s">
        <v>168</v>
      </c>
      <c r="E377" s="232" t="s">
        <v>1</v>
      </c>
      <c r="F377" s="233" t="s">
        <v>507</v>
      </c>
      <c r="G377" s="230"/>
      <c r="H377" s="234">
        <v>7.373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168</v>
      </c>
      <c r="AU377" s="240" t="s">
        <v>82</v>
      </c>
      <c r="AV377" s="13" t="s">
        <v>84</v>
      </c>
      <c r="AW377" s="13" t="s">
        <v>31</v>
      </c>
      <c r="AX377" s="13" t="s">
        <v>74</v>
      </c>
      <c r="AY377" s="240" t="s">
        <v>160</v>
      </c>
    </row>
    <row r="378" s="14" customFormat="1">
      <c r="A378" s="14"/>
      <c r="B378" s="241"/>
      <c r="C378" s="242"/>
      <c r="D378" s="231" t="s">
        <v>168</v>
      </c>
      <c r="E378" s="243" t="s">
        <v>1</v>
      </c>
      <c r="F378" s="244" t="s">
        <v>170</v>
      </c>
      <c r="G378" s="242"/>
      <c r="H378" s="245">
        <v>3485.5229999999996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168</v>
      </c>
      <c r="AU378" s="251" t="s">
        <v>82</v>
      </c>
      <c r="AV378" s="14" t="s">
        <v>166</v>
      </c>
      <c r="AW378" s="14" t="s">
        <v>31</v>
      </c>
      <c r="AX378" s="14" t="s">
        <v>82</v>
      </c>
      <c r="AY378" s="251" t="s">
        <v>160</v>
      </c>
    </row>
    <row r="379" s="12" customFormat="1" ht="25.92" customHeight="1">
      <c r="A379" s="12"/>
      <c r="B379" s="202"/>
      <c r="C379" s="203"/>
      <c r="D379" s="204" t="s">
        <v>73</v>
      </c>
      <c r="E379" s="205" t="s">
        <v>508</v>
      </c>
      <c r="F379" s="205" t="s">
        <v>509</v>
      </c>
      <c r="G379" s="203"/>
      <c r="H379" s="203"/>
      <c r="I379" s="206"/>
      <c r="J379" s="207">
        <f>BK379</f>
        <v>0</v>
      </c>
      <c r="K379" s="203"/>
      <c r="L379" s="208"/>
      <c r="M379" s="209"/>
      <c r="N379" s="210"/>
      <c r="O379" s="210"/>
      <c r="P379" s="211">
        <f>P380+P384+P385+P390</f>
        <v>0</v>
      </c>
      <c r="Q379" s="210"/>
      <c r="R379" s="211">
        <f>R380+R384+R385+R390</f>
        <v>111.65208</v>
      </c>
      <c r="S379" s="210"/>
      <c r="T379" s="212">
        <f>T380+T384+T385+T390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3" t="s">
        <v>82</v>
      </c>
      <c r="AT379" s="214" t="s">
        <v>73</v>
      </c>
      <c r="AU379" s="214" t="s">
        <v>74</v>
      </c>
      <c r="AY379" s="213" t="s">
        <v>160</v>
      </c>
      <c r="BK379" s="215">
        <f>BK380+BK384+BK385+BK390</f>
        <v>0</v>
      </c>
    </row>
    <row r="380" s="12" customFormat="1" ht="22.8" customHeight="1">
      <c r="A380" s="12"/>
      <c r="B380" s="202"/>
      <c r="C380" s="203"/>
      <c r="D380" s="204" t="s">
        <v>73</v>
      </c>
      <c r="E380" s="272" t="s">
        <v>82</v>
      </c>
      <c r="F380" s="272" t="s">
        <v>510</v>
      </c>
      <c r="G380" s="203"/>
      <c r="H380" s="203"/>
      <c r="I380" s="206"/>
      <c r="J380" s="273">
        <f>BK380</f>
        <v>0</v>
      </c>
      <c r="K380" s="203"/>
      <c r="L380" s="208"/>
      <c r="M380" s="209"/>
      <c r="N380" s="210"/>
      <c r="O380" s="210"/>
      <c r="P380" s="211">
        <f>SUM(P381:P383)</f>
        <v>0</v>
      </c>
      <c r="Q380" s="210"/>
      <c r="R380" s="211">
        <f>SUM(R381:R383)</f>
        <v>0</v>
      </c>
      <c r="S380" s="210"/>
      <c r="T380" s="212">
        <f>SUM(T381:T383)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3" t="s">
        <v>82</v>
      </c>
      <c r="AT380" s="214" t="s">
        <v>73</v>
      </c>
      <c r="AU380" s="214" t="s">
        <v>82</v>
      </c>
      <c r="AY380" s="213" t="s">
        <v>160</v>
      </c>
      <c r="BK380" s="215">
        <f>SUM(BK381:BK383)</f>
        <v>0</v>
      </c>
    </row>
    <row r="381" s="2" customFormat="1" ht="37.8" customHeight="1">
      <c r="A381" s="38"/>
      <c r="B381" s="39"/>
      <c r="C381" s="216" t="s">
        <v>511</v>
      </c>
      <c r="D381" s="216" t="s">
        <v>161</v>
      </c>
      <c r="E381" s="217" t="s">
        <v>512</v>
      </c>
      <c r="F381" s="218" t="s">
        <v>513</v>
      </c>
      <c r="G381" s="219" t="s">
        <v>191</v>
      </c>
      <c r="H381" s="220">
        <v>77.6</v>
      </c>
      <c r="I381" s="221"/>
      <c r="J381" s="222">
        <f>ROUND(I381*H381,2)</f>
        <v>0</v>
      </c>
      <c r="K381" s="218" t="s">
        <v>165</v>
      </c>
      <c r="L381" s="44"/>
      <c r="M381" s="223" t="s">
        <v>1</v>
      </c>
      <c r="N381" s="224" t="s">
        <v>39</v>
      </c>
      <c r="O381" s="91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7" t="s">
        <v>166</v>
      </c>
      <c r="AT381" s="227" t="s">
        <v>161</v>
      </c>
      <c r="AU381" s="227" t="s">
        <v>84</v>
      </c>
      <c r="AY381" s="17" t="s">
        <v>160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7" t="s">
        <v>82</v>
      </c>
      <c r="BK381" s="228">
        <f>ROUND(I381*H381,2)</f>
        <v>0</v>
      </c>
      <c r="BL381" s="17" t="s">
        <v>166</v>
      </c>
      <c r="BM381" s="227" t="s">
        <v>514</v>
      </c>
    </row>
    <row r="382" s="13" customFormat="1">
      <c r="A382" s="13"/>
      <c r="B382" s="229"/>
      <c r="C382" s="230"/>
      <c r="D382" s="231" t="s">
        <v>168</v>
      </c>
      <c r="E382" s="232" t="s">
        <v>1</v>
      </c>
      <c r="F382" s="233" t="s">
        <v>515</v>
      </c>
      <c r="G382" s="230"/>
      <c r="H382" s="234">
        <v>77.6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168</v>
      </c>
      <c r="AU382" s="240" t="s">
        <v>84</v>
      </c>
      <c r="AV382" s="13" t="s">
        <v>84</v>
      </c>
      <c r="AW382" s="13" t="s">
        <v>31</v>
      </c>
      <c r="AX382" s="13" t="s">
        <v>74</v>
      </c>
      <c r="AY382" s="240" t="s">
        <v>160</v>
      </c>
    </row>
    <row r="383" s="14" customFormat="1">
      <c r="A383" s="14"/>
      <c r="B383" s="241"/>
      <c r="C383" s="242"/>
      <c r="D383" s="231" t="s">
        <v>168</v>
      </c>
      <c r="E383" s="243" t="s">
        <v>1</v>
      </c>
      <c r="F383" s="244" t="s">
        <v>170</v>
      </c>
      <c r="G383" s="242"/>
      <c r="H383" s="245">
        <v>77.6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168</v>
      </c>
      <c r="AU383" s="251" t="s">
        <v>84</v>
      </c>
      <c r="AV383" s="14" t="s">
        <v>166</v>
      </c>
      <c r="AW383" s="14" t="s">
        <v>31</v>
      </c>
      <c r="AX383" s="14" t="s">
        <v>82</v>
      </c>
      <c r="AY383" s="251" t="s">
        <v>160</v>
      </c>
    </row>
    <row r="384" s="12" customFormat="1" ht="22.8" customHeight="1">
      <c r="A384" s="12"/>
      <c r="B384" s="202"/>
      <c r="C384" s="203"/>
      <c r="D384" s="204" t="s">
        <v>73</v>
      </c>
      <c r="E384" s="272" t="s">
        <v>84</v>
      </c>
      <c r="F384" s="272" t="s">
        <v>516</v>
      </c>
      <c r="G384" s="203"/>
      <c r="H384" s="203"/>
      <c r="I384" s="206"/>
      <c r="J384" s="273">
        <f>BK384</f>
        <v>0</v>
      </c>
      <c r="K384" s="203"/>
      <c r="L384" s="208"/>
      <c r="M384" s="209"/>
      <c r="N384" s="210"/>
      <c r="O384" s="210"/>
      <c r="P384" s="211">
        <v>0</v>
      </c>
      <c r="Q384" s="210"/>
      <c r="R384" s="211">
        <v>0</v>
      </c>
      <c r="S384" s="210"/>
      <c r="T384" s="212"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82</v>
      </c>
      <c r="AT384" s="214" t="s">
        <v>73</v>
      </c>
      <c r="AU384" s="214" t="s">
        <v>82</v>
      </c>
      <c r="AY384" s="213" t="s">
        <v>160</v>
      </c>
      <c r="BK384" s="215">
        <v>0</v>
      </c>
    </row>
    <row r="385" s="12" customFormat="1" ht="22.8" customHeight="1">
      <c r="A385" s="12"/>
      <c r="B385" s="202"/>
      <c r="C385" s="203"/>
      <c r="D385" s="204" t="s">
        <v>73</v>
      </c>
      <c r="E385" s="272" t="s">
        <v>209</v>
      </c>
      <c r="F385" s="272" t="s">
        <v>517</v>
      </c>
      <c r="G385" s="203"/>
      <c r="H385" s="203"/>
      <c r="I385" s="206"/>
      <c r="J385" s="273">
        <f>BK385</f>
        <v>0</v>
      </c>
      <c r="K385" s="203"/>
      <c r="L385" s="208"/>
      <c r="M385" s="209"/>
      <c r="N385" s="210"/>
      <c r="O385" s="210"/>
      <c r="P385" s="211">
        <f>SUM(P386:P389)</f>
        <v>0</v>
      </c>
      <c r="Q385" s="210"/>
      <c r="R385" s="211">
        <f>SUM(R386:R389)</f>
        <v>111.65208</v>
      </c>
      <c r="S385" s="210"/>
      <c r="T385" s="212">
        <f>SUM(T386:T389)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82</v>
      </c>
      <c r="AT385" s="214" t="s">
        <v>73</v>
      </c>
      <c r="AU385" s="214" t="s">
        <v>82</v>
      </c>
      <c r="AY385" s="213" t="s">
        <v>160</v>
      </c>
      <c r="BK385" s="215">
        <f>SUM(BK386:BK389)</f>
        <v>0</v>
      </c>
    </row>
    <row r="386" s="2" customFormat="1" ht="24.15" customHeight="1">
      <c r="A386" s="38"/>
      <c r="B386" s="39"/>
      <c r="C386" s="216" t="s">
        <v>518</v>
      </c>
      <c r="D386" s="216" t="s">
        <v>161</v>
      </c>
      <c r="E386" s="217" t="s">
        <v>519</v>
      </c>
      <c r="F386" s="218" t="s">
        <v>520</v>
      </c>
      <c r="G386" s="219" t="s">
        <v>203</v>
      </c>
      <c r="H386" s="220">
        <v>1</v>
      </c>
      <c r="I386" s="221"/>
      <c r="J386" s="222">
        <f>ROUND(I386*H386,2)</f>
        <v>0</v>
      </c>
      <c r="K386" s="218" t="s">
        <v>204</v>
      </c>
      <c r="L386" s="44"/>
      <c r="M386" s="223" t="s">
        <v>1</v>
      </c>
      <c r="N386" s="224" t="s">
        <v>39</v>
      </c>
      <c r="O386" s="91"/>
      <c r="P386" s="225">
        <f>O386*H386</f>
        <v>0</v>
      </c>
      <c r="Q386" s="225">
        <v>0.60028000000000008</v>
      </c>
      <c r="R386" s="225">
        <f>Q386*H386</f>
        <v>0.60028000000000008</v>
      </c>
      <c r="S386" s="225">
        <v>0</v>
      </c>
      <c r="T386" s="22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7" t="s">
        <v>166</v>
      </c>
      <c r="AT386" s="227" t="s">
        <v>161</v>
      </c>
      <c r="AU386" s="227" t="s">
        <v>84</v>
      </c>
      <c r="AY386" s="17" t="s">
        <v>160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82</v>
      </c>
      <c r="BK386" s="228">
        <f>ROUND(I386*H386,2)</f>
        <v>0</v>
      </c>
      <c r="BL386" s="17" t="s">
        <v>166</v>
      </c>
      <c r="BM386" s="227" t="s">
        <v>521</v>
      </c>
    </row>
    <row r="387" s="13" customFormat="1">
      <c r="A387" s="13"/>
      <c r="B387" s="229"/>
      <c r="C387" s="230"/>
      <c r="D387" s="231" t="s">
        <v>168</v>
      </c>
      <c r="E387" s="232" t="s">
        <v>1</v>
      </c>
      <c r="F387" s="233" t="s">
        <v>82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168</v>
      </c>
      <c r="AU387" s="240" t="s">
        <v>84</v>
      </c>
      <c r="AV387" s="13" t="s">
        <v>84</v>
      </c>
      <c r="AW387" s="13" t="s">
        <v>31</v>
      </c>
      <c r="AX387" s="13" t="s">
        <v>82</v>
      </c>
      <c r="AY387" s="240" t="s">
        <v>160</v>
      </c>
    </row>
    <row r="388" s="2" customFormat="1" ht="24.15" customHeight="1">
      <c r="A388" s="38"/>
      <c r="B388" s="39"/>
      <c r="C388" s="216" t="s">
        <v>522</v>
      </c>
      <c r="D388" s="216" t="s">
        <v>161</v>
      </c>
      <c r="E388" s="217" t="s">
        <v>523</v>
      </c>
      <c r="F388" s="218" t="s">
        <v>524</v>
      </c>
      <c r="G388" s="219" t="s">
        <v>164</v>
      </c>
      <c r="H388" s="220">
        <v>185</v>
      </c>
      <c r="I388" s="221"/>
      <c r="J388" s="222">
        <f>ROUND(I388*H388,2)</f>
        <v>0</v>
      </c>
      <c r="K388" s="218" t="s">
        <v>165</v>
      </c>
      <c r="L388" s="44"/>
      <c r="M388" s="223" t="s">
        <v>1</v>
      </c>
      <c r="N388" s="224" t="s">
        <v>39</v>
      </c>
      <c r="O388" s="91"/>
      <c r="P388" s="225">
        <f>O388*H388</f>
        <v>0</v>
      </c>
      <c r="Q388" s="225">
        <v>0.60028000000000008</v>
      </c>
      <c r="R388" s="225">
        <f>Q388*H388</f>
        <v>111.0518</v>
      </c>
      <c r="S388" s="225">
        <v>0</v>
      </c>
      <c r="T388" s="22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7" t="s">
        <v>166</v>
      </c>
      <c r="AT388" s="227" t="s">
        <v>161</v>
      </c>
      <c r="AU388" s="227" t="s">
        <v>84</v>
      </c>
      <c r="AY388" s="17" t="s">
        <v>160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7" t="s">
        <v>82</v>
      </c>
      <c r="BK388" s="228">
        <f>ROUND(I388*H388,2)</f>
        <v>0</v>
      </c>
      <c r="BL388" s="17" t="s">
        <v>166</v>
      </c>
      <c r="BM388" s="227" t="s">
        <v>525</v>
      </c>
    </row>
    <row r="389" s="13" customFormat="1">
      <c r="A389" s="13"/>
      <c r="B389" s="229"/>
      <c r="C389" s="230"/>
      <c r="D389" s="231" t="s">
        <v>168</v>
      </c>
      <c r="E389" s="232" t="s">
        <v>1</v>
      </c>
      <c r="F389" s="233" t="s">
        <v>526</v>
      </c>
      <c r="G389" s="230"/>
      <c r="H389" s="234">
        <v>185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168</v>
      </c>
      <c r="AU389" s="240" t="s">
        <v>84</v>
      </c>
      <c r="AV389" s="13" t="s">
        <v>84</v>
      </c>
      <c r="AW389" s="13" t="s">
        <v>31</v>
      </c>
      <c r="AX389" s="13" t="s">
        <v>82</v>
      </c>
      <c r="AY389" s="240" t="s">
        <v>160</v>
      </c>
    </row>
    <row r="390" s="12" customFormat="1" ht="22.8" customHeight="1">
      <c r="A390" s="12"/>
      <c r="B390" s="202"/>
      <c r="C390" s="203"/>
      <c r="D390" s="204" t="s">
        <v>73</v>
      </c>
      <c r="E390" s="272" t="s">
        <v>527</v>
      </c>
      <c r="F390" s="272" t="s">
        <v>528</v>
      </c>
      <c r="G390" s="203"/>
      <c r="H390" s="203"/>
      <c r="I390" s="206"/>
      <c r="J390" s="273">
        <f>BK390</f>
        <v>0</v>
      </c>
      <c r="K390" s="203"/>
      <c r="L390" s="208"/>
      <c r="M390" s="209"/>
      <c r="N390" s="210"/>
      <c r="O390" s="210"/>
      <c r="P390" s="211">
        <f>SUM(P391:P411)</f>
        <v>0</v>
      </c>
      <c r="Q390" s="210"/>
      <c r="R390" s="211">
        <f>SUM(R391:R411)</f>
        <v>0</v>
      </c>
      <c r="S390" s="210"/>
      <c r="T390" s="212">
        <f>SUM(T391:T411)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3" t="s">
        <v>82</v>
      </c>
      <c r="AT390" s="214" t="s">
        <v>73</v>
      </c>
      <c r="AU390" s="214" t="s">
        <v>82</v>
      </c>
      <c r="AY390" s="213" t="s">
        <v>160</v>
      </c>
      <c r="BK390" s="215">
        <f>SUM(BK391:BK411)</f>
        <v>0</v>
      </c>
    </row>
    <row r="391" s="2" customFormat="1" ht="21.75" customHeight="1">
      <c r="A391" s="38"/>
      <c r="B391" s="39"/>
      <c r="C391" s="216" t="s">
        <v>529</v>
      </c>
      <c r="D391" s="216" t="s">
        <v>161</v>
      </c>
      <c r="E391" s="217" t="s">
        <v>530</v>
      </c>
      <c r="F391" s="218" t="s">
        <v>531</v>
      </c>
      <c r="G391" s="219" t="s">
        <v>270</v>
      </c>
      <c r="H391" s="220">
        <v>512.428</v>
      </c>
      <c r="I391" s="221"/>
      <c r="J391" s="222">
        <f>ROUND(I391*H391,2)</f>
        <v>0</v>
      </c>
      <c r="K391" s="218" t="s">
        <v>165</v>
      </c>
      <c r="L391" s="44"/>
      <c r="M391" s="223" t="s">
        <v>1</v>
      </c>
      <c r="N391" s="224" t="s">
        <v>39</v>
      </c>
      <c r="O391" s="91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7" t="s">
        <v>166</v>
      </c>
      <c r="AT391" s="227" t="s">
        <v>161</v>
      </c>
      <c r="AU391" s="227" t="s">
        <v>84</v>
      </c>
      <c r="AY391" s="17" t="s">
        <v>160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7" t="s">
        <v>82</v>
      </c>
      <c r="BK391" s="228">
        <f>ROUND(I391*H391,2)</f>
        <v>0</v>
      </c>
      <c r="BL391" s="17" t="s">
        <v>166</v>
      </c>
      <c r="BM391" s="227" t="s">
        <v>532</v>
      </c>
    </row>
    <row r="392" s="13" customFormat="1">
      <c r="A392" s="13"/>
      <c r="B392" s="229"/>
      <c r="C392" s="230"/>
      <c r="D392" s="231" t="s">
        <v>168</v>
      </c>
      <c r="E392" s="232" t="s">
        <v>1</v>
      </c>
      <c r="F392" s="233" t="s">
        <v>533</v>
      </c>
      <c r="G392" s="230"/>
      <c r="H392" s="234">
        <v>512.428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168</v>
      </c>
      <c r="AU392" s="240" t="s">
        <v>84</v>
      </c>
      <c r="AV392" s="13" t="s">
        <v>84</v>
      </c>
      <c r="AW392" s="13" t="s">
        <v>31</v>
      </c>
      <c r="AX392" s="13" t="s">
        <v>74</v>
      </c>
      <c r="AY392" s="240" t="s">
        <v>160</v>
      </c>
    </row>
    <row r="393" s="14" customFormat="1">
      <c r="A393" s="14"/>
      <c r="B393" s="241"/>
      <c r="C393" s="242"/>
      <c r="D393" s="231" t="s">
        <v>168</v>
      </c>
      <c r="E393" s="243" t="s">
        <v>1</v>
      </c>
      <c r="F393" s="244" t="s">
        <v>170</v>
      </c>
      <c r="G393" s="242"/>
      <c r="H393" s="245">
        <v>512.428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168</v>
      </c>
      <c r="AU393" s="251" t="s">
        <v>84</v>
      </c>
      <c r="AV393" s="14" t="s">
        <v>166</v>
      </c>
      <c r="AW393" s="14" t="s">
        <v>31</v>
      </c>
      <c r="AX393" s="14" t="s">
        <v>82</v>
      </c>
      <c r="AY393" s="251" t="s">
        <v>160</v>
      </c>
    </row>
    <row r="394" s="2" customFormat="1" ht="24.15" customHeight="1">
      <c r="A394" s="38"/>
      <c r="B394" s="39"/>
      <c r="C394" s="216" t="s">
        <v>534</v>
      </c>
      <c r="D394" s="216" t="s">
        <v>161</v>
      </c>
      <c r="E394" s="217" t="s">
        <v>535</v>
      </c>
      <c r="F394" s="218" t="s">
        <v>536</v>
      </c>
      <c r="G394" s="219" t="s">
        <v>270</v>
      </c>
      <c r="H394" s="220">
        <v>2562.14</v>
      </c>
      <c r="I394" s="221"/>
      <c r="J394" s="222">
        <f>ROUND(I394*H394,2)</f>
        <v>0</v>
      </c>
      <c r="K394" s="218" t="s">
        <v>165</v>
      </c>
      <c r="L394" s="44"/>
      <c r="M394" s="223" t="s">
        <v>1</v>
      </c>
      <c r="N394" s="224" t="s">
        <v>39</v>
      </c>
      <c r="O394" s="91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7" t="s">
        <v>166</v>
      </c>
      <c r="AT394" s="227" t="s">
        <v>161</v>
      </c>
      <c r="AU394" s="227" t="s">
        <v>84</v>
      </c>
      <c r="AY394" s="17" t="s">
        <v>160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7" t="s">
        <v>82</v>
      </c>
      <c r="BK394" s="228">
        <f>ROUND(I394*H394,2)</f>
        <v>0</v>
      </c>
      <c r="BL394" s="17" t="s">
        <v>166</v>
      </c>
      <c r="BM394" s="227" t="s">
        <v>537</v>
      </c>
    </row>
    <row r="395" s="13" customFormat="1">
      <c r="A395" s="13"/>
      <c r="B395" s="229"/>
      <c r="C395" s="230"/>
      <c r="D395" s="231" t="s">
        <v>168</v>
      </c>
      <c r="E395" s="232" t="s">
        <v>1</v>
      </c>
      <c r="F395" s="233" t="s">
        <v>538</v>
      </c>
      <c r="G395" s="230"/>
      <c r="H395" s="234">
        <v>2562.14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168</v>
      </c>
      <c r="AU395" s="240" t="s">
        <v>84</v>
      </c>
      <c r="AV395" s="13" t="s">
        <v>84</v>
      </c>
      <c r="AW395" s="13" t="s">
        <v>31</v>
      </c>
      <c r="AX395" s="13" t="s">
        <v>74</v>
      </c>
      <c r="AY395" s="240" t="s">
        <v>160</v>
      </c>
    </row>
    <row r="396" s="14" customFormat="1">
      <c r="A396" s="14"/>
      <c r="B396" s="241"/>
      <c r="C396" s="242"/>
      <c r="D396" s="231" t="s">
        <v>168</v>
      </c>
      <c r="E396" s="243" t="s">
        <v>1</v>
      </c>
      <c r="F396" s="244" t="s">
        <v>170</v>
      </c>
      <c r="G396" s="242"/>
      <c r="H396" s="245">
        <v>2562.14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168</v>
      </c>
      <c r="AU396" s="251" t="s">
        <v>84</v>
      </c>
      <c r="AV396" s="14" t="s">
        <v>166</v>
      </c>
      <c r="AW396" s="14" t="s">
        <v>31</v>
      </c>
      <c r="AX396" s="14" t="s">
        <v>82</v>
      </c>
      <c r="AY396" s="251" t="s">
        <v>160</v>
      </c>
    </row>
    <row r="397" s="2" customFormat="1" ht="16.5" customHeight="1">
      <c r="A397" s="38"/>
      <c r="B397" s="39"/>
      <c r="C397" s="216" t="s">
        <v>539</v>
      </c>
      <c r="D397" s="216" t="s">
        <v>161</v>
      </c>
      <c r="E397" s="217" t="s">
        <v>540</v>
      </c>
      <c r="F397" s="218" t="s">
        <v>541</v>
      </c>
      <c r="G397" s="219" t="s">
        <v>270</v>
      </c>
      <c r="H397" s="220">
        <v>216.004</v>
      </c>
      <c r="I397" s="221"/>
      <c r="J397" s="222">
        <f>ROUND(I397*H397,2)</f>
        <v>0</v>
      </c>
      <c r="K397" s="218" t="s">
        <v>165</v>
      </c>
      <c r="L397" s="44"/>
      <c r="M397" s="223" t="s">
        <v>1</v>
      </c>
      <c r="N397" s="224" t="s">
        <v>39</v>
      </c>
      <c r="O397" s="91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7" t="s">
        <v>166</v>
      </c>
      <c r="AT397" s="227" t="s">
        <v>161</v>
      </c>
      <c r="AU397" s="227" t="s">
        <v>84</v>
      </c>
      <c r="AY397" s="17" t="s">
        <v>160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7" t="s">
        <v>82</v>
      </c>
      <c r="BK397" s="228">
        <f>ROUND(I397*H397,2)</f>
        <v>0</v>
      </c>
      <c r="BL397" s="17" t="s">
        <v>166</v>
      </c>
      <c r="BM397" s="227" t="s">
        <v>542</v>
      </c>
    </row>
    <row r="398" s="13" customFormat="1">
      <c r="A398" s="13"/>
      <c r="B398" s="229"/>
      <c r="C398" s="230"/>
      <c r="D398" s="231" t="s">
        <v>168</v>
      </c>
      <c r="E398" s="232" t="s">
        <v>1</v>
      </c>
      <c r="F398" s="233" t="s">
        <v>543</v>
      </c>
      <c r="G398" s="230"/>
      <c r="H398" s="234">
        <v>216.004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168</v>
      </c>
      <c r="AU398" s="240" t="s">
        <v>84</v>
      </c>
      <c r="AV398" s="13" t="s">
        <v>84</v>
      </c>
      <c r="AW398" s="13" t="s">
        <v>31</v>
      </c>
      <c r="AX398" s="13" t="s">
        <v>74</v>
      </c>
      <c r="AY398" s="240" t="s">
        <v>160</v>
      </c>
    </row>
    <row r="399" s="14" customFormat="1">
      <c r="A399" s="14"/>
      <c r="B399" s="241"/>
      <c r="C399" s="242"/>
      <c r="D399" s="231" t="s">
        <v>168</v>
      </c>
      <c r="E399" s="243" t="s">
        <v>1</v>
      </c>
      <c r="F399" s="244" t="s">
        <v>170</v>
      </c>
      <c r="G399" s="242"/>
      <c r="H399" s="245">
        <v>216.004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168</v>
      </c>
      <c r="AU399" s="251" t="s">
        <v>84</v>
      </c>
      <c r="AV399" s="14" t="s">
        <v>166</v>
      </c>
      <c r="AW399" s="14" t="s">
        <v>31</v>
      </c>
      <c r="AX399" s="14" t="s">
        <v>82</v>
      </c>
      <c r="AY399" s="251" t="s">
        <v>160</v>
      </c>
    </row>
    <row r="400" s="2" customFormat="1" ht="24.15" customHeight="1">
      <c r="A400" s="38"/>
      <c r="B400" s="39"/>
      <c r="C400" s="216" t="s">
        <v>544</v>
      </c>
      <c r="D400" s="216" t="s">
        <v>161</v>
      </c>
      <c r="E400" s="217" t="s">
        <v>545</v>
      </c>
      <c r="F400" s="218" t="s">
        <v>546</v>
      </c>
      <c r="G400" s="219" t="s">
        <v>270</v>
      </c>
      <c r="H400" s="220">
        <v>1080.02</v>
      </c>
      <c r="I400" s="221"/>
      <c r="J400" s="222">
        <f>ROUND(I400*H400,2)</f>
        <v>0</v>
      </c>
      <c r="K400" s="218" t="s">
        <v>165</v>
      </c>
      <c r="L400" s="44"/>
      <c r="M400" s="223" t="s">
        <v>1</v>
      </c>
      <c r="N400" s="224" t="s">
        <v>39</v>
      </c>
      <c r="O400" s="91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7" t="s">
        <v>166</v>
      </c>
      <c r="AT400" s="227" t="s">
        <v>161</v>
      </c>
      <c r="AU400" s="227" t="s">
        <v>84</v>
      </c>
      <c r="AY400" s="17" t="s">
        <v>160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7" t="s">
        <v>82</v>
      </c>
      <c r="BK400" s="228">
        <f>ROUND(I400*H400,2)</f>
        <v>0</v>
      </c>
      <c r="BL400" s="17" t="s">
        <v>166</v>
      </c>
      <c r="BM400" s="227" t="s">
        <v>547</v>
      </c>
    </row>
    <row r="401" s="13" customFormat="1">
      <c r="A401" s="13"/>
      <c r="B401" s="229"/>
      <c r="C401" s="230"/>
      <c r="D401" s="231" t="s">
        <v>168</v>
      </c>
      <c r="E401" s="232" t="s">
        <v>1</v>
      </c>
      <c r="F401" s="233" t="s">
        <v>548</v>
      </c>
      <c r="G401" s="230"/>
      <c r="H401" s="234">
        <v>1080.02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168</v>
      </c>
      <c r="AU401" s="240" t="s">
        <v>84</v>
      </c>
      <c r="AV401" s="13" t="s">
        <v>84</v>
      </c>
      <c r="AW401" s="13" t="s">
        <v>31</v>
      </c>
      <c r="AX401" s="13" t="s">
        <v>74</v>
      </c>
      <c r="AY401" s="240" t="s">
        <v>160</v>
      </c>
    </row>
    <row r="402" s="14" customFormat="1">
      <c r="A402" s="14"/>
      <c r="B402" s="241"/>
      <c r="C402" s="242"/>
      <c r="D402" s="231" t="s">
        <v>168</v>
      </c>
      <c r="E402" s="243" t="s">
        <v>1</v>
      </c>
      <c r="F402" s="244" t="s">
        <v>170</v>
      </c>
      <c r="G402" s="242"/>
      <c r="H402" s="245">
        <v>1080.02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168</v>
      </c>
      <c r="AU402" s="251" t="s">
        <v>84</v>
      </c>
      <c r="AV402" s="14" t="s">
        <v>166</v>
      </c>
      <c r="AW402" s="14" t="s">
        <v>31</v>
      </c>
      <c r="AX402" s="14" t="s">
        <v>82</v>
      </c>
      <c r="AY402" s="251" t="s">
        <v>160</v>
      </c>
    </row>
    <row r="403" s="2" customFormat="1" ht="33" customHeight="1">
      <c r="A403" s="38"/>
      <c r="B403" s="39"/>
      <c r="C403" s="216" t="s">
        <v>549</v>
      </c>
      <c r="D403" s="216" t="s">
        <v>161</v>
      </c>
      <c r="E403" s="217" t="s">
        <v>550</v>
      </c>
      <c r="F403" s="218" t="s">
        <v>551</v>
      </c>
      <c r="G403" s="219" t="s">
        <v>270</v>
      </c>
      <c r="H403" s="220">
        <v>135.179</v>
      </c>
      <c r="I403" s="221"/>
      <c r="J403" s="222">
        <f>ROUND(I403*H403,2)</f>
        <v>0</v>
      </c>
      <c r="K403" s="218" t="s">
        <v>165</v>
      </c>
      <c r="L403" s="44"/>
      <c r="M403" s="223" t="s">
        <v>1</v>
      </c>
      <c r="N403" s="224" t="s">
        <v>39</v>
      </c>
      <c r="O403" s="91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7" t="s">
        <v>166</v>
      </c>
      <c r="AT403" s="227" t="s">
        <v>161</v>
      </c>
      <c r="AU403" s="227" t="s">
        <v>84</v>
      </c>
      <c r="AY403" s="17" t="s">
        <v>160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7" t="s">
        <v>82</v>
      </c>
      <c r="BK403" s="228">
        <f>ROUND(I403*H403,2)</f>
        <v>0</v>
      </c>
      <c r="BL403" s="17" t="s">
        <v>166</v>
      </c>
      <c r="BM403" s="227" t="s">
        <v>552</v>
      </c>
    </row>
    <row r="404" s="13" customFormat="1">
      <c r="A404" s="13"/>
      <c r="B404" s="229"/>
      <c r="C404" s="230"/>
      <c r="D404" s="231" t="s">
        <v>168</v>
      </c>
      <c r="E404" s="232" t="s">
        <v>1</v>
      </c>
      <c r="F404" s="233" t="s">
        <v>553</v>
      </c>
      <c r="G404" s="230"/>
      <c r="H404" s="234">
        <v>135.179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168</v>
      </c>
      <c r="AU404" s="240" t="s">
        <v>84</v>
      </c>
      <c r="AV404" s="13" t="s">
        <v>84</v>
      </c>
      <c r="AW404" s="13" t="s">
        <v>31</v>
      </c>
      <c r="AX404" s="13" t="s">
        <v>74</v>
      </c>
      <c r="AY404" s="240" t="s">
        <v>160</v>
      </c>
    </row>
    <row r="405" s="14" customFormat="1">
      <c r="A405" s="14"/>
      <c r="B405" s="241"/>
      <c r="C405" s="242"/>
      <c r="D405" s="231" t="s">
        <v>168</v>
      </c>
      <c r="E405" s="243" t="s">
        <v>1</v>
      </c>
      <c r="F405" s="244" t="s">
        <v>170</v>
      </c>
      <c r="G405" s="242"/>
      <c r="H405" s="245">
        <v>135.179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168</v>
      </c>
      <c r="AU405" s="251" t="s">
        <v>84</v>
      </c>
      <c r="AV405" s="14" t="s">
        <v>166</v>
      </c>
      <c r="AW405" s="14" t="s">
        <v>31</v>
      </c>
      <c r="AX405" s="14" t="s">
        <v>82</v>
      </c>
      <c r="AY405" s="251" t="s">
        <v>160</v>
      </c>
    </row>
    <row r="406" s="2" customFormat="1" ht="33" customHeight="1">
      <c r="A406" s="38"/>
      <c r="B406" s="39"/>
      <c r="C406" s="216" t="s">
        <v>554</v>
      </c>
      <c r="D406" s="216" t="s">
        <v>161</v>
      </c>
      <c r="E406" s="217" t="s">
        <v>555</v>
      </c>
      <c r="F406" s="218" t="s">
        <v>556</v>
      </c>
      <c r="G406" s="219" t="s">
        <v>270</v>
      </c>
      <c r="H406" s="220">
        <v>80.825</v>
      </c>
      <c r="I406" s="221"/>
      <c r="J406" s="222">
        <f>ROUND(I406*H406,2)</f>
        <v>0</v>
      </c>
      <c r="K406" s="218" t="s">
        <v>165</v>
      </c>
      <c r="L406" s="44"/>
      <c r="M406" s="223" t="s">
        <v>1</v>
      </c>
      <c r="N406" s="224" t="s">
        <v>39</v>
      </c>
      <c r="O406" s="91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7" t="s">
        <v>166</v>
      </c>
      <c r="AT406" s="227" t="s">
        <v>161</v>
      </c>
      <c r="AU406" s="227" t="s">
        <v>84</v>
      </c>
      <c r="AY406" s="17" t="s">
        <v>160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7" t="s">
        <v>82</v>
      </c>
      <c r="BK406" s="228">
        <f>ROUND(I406*H406,2)</f>
        <v>0</v>
      </c>
      <c r="BL406" s="17" t="s">
        <v>166</v>
      </c>
      <c r="BM406" s="227" t="s">
        <v>557</v>
      </c>
    </row>
    <row r="407" s="13" customFormat="1">
      <c r="A407" s="13"/>
      <c r="B407" s="229"/>
      <c r="C407" s="230"/>
      <c r="D407" s="231" t="s">
        <v>168</v>
      </c>
      <c r="E407" s="232" t="s">
        <v>1</v>
      </c>
      <c r="F407" s="233" t="s">
        <v>558</v>
      </c>
      <c r="G407" s="230"/>
      <c r="H407" s="234">
        <v>80.825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168</v>
      </c>
      <c r="AU407" s="240" t="s">
        <v>84</v>
      </c>
      <c r="AV407" s="13" t="s">
        <v>84</v>
      </c>
      <c r="AW407" s="13" t="s">
        <v>31</v>
      </c>
      <c r="AX407" s="13" t="s">
        <v>74</v>
      </c>
      <c r="AY407" s="240" t="s">
        <v>160</v>
      </c>
    </row>
    <row r="408" s="14" customFormat="1">
      <c r="A408" s="14"/>
      <c r="B408" s="241"/>
      <c r="C408" s="242"/>
      <c r="D408" s="231" t="s">
        <v>168</v>
      </c>
      <c r="E408" s="243" t="s">
        <v>1</v>
      </c>
      <c r="F408" s="244" t="s">
        <v>170</v>
      </c>
      <c r="G408" s="242"/>
      <c r="H408" s="245">
        <v>80.825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168</v>
      </c>
      <c r="AU408" s="251" t="s">
        <v>84</v>
      </c>
      <c r="AV408" s="14" t="s">
        <v>166</v>
      </c>
      <c r="AW408" s="14" t="s">
        <v>31</v>
      </c>
      <c r="AX408" s="14" t="s">
        <v>82</v>
      </c>
      <c r="AY408" s="251" t="s">
        <v>160</v>
      </c>
    </row>
    <row r="409" s="2" customFormat="1" ht="24.15" customHeight="1">
      <c r="A409" s="38"/>
      <c r="B409" s="39"/>
      <c r="C409" s="216" t="s">
        <v>559</v>
      </c>
      <c r="D409" s="216" t="s">
        <v>161</v>
      </c>
      <c r="E409" s="217" t="s">
        <v>560</v>
      </c>
      <c r="F409" s="218" t="s">
        <v>269</v>
      </c>
      <c r="G409" s="219" t="s">
        <v>270</v>
      </c>
      <c r="H409" s="220">
        <v>512.428</v>
      </c>
      <c r="I409" s="221"/>
      <c r="J409" s="222">
        <f>ROUND(I409*H409,2)</f>
        <v>0</v>
      </c>
      <c r="K409" s="218" t="s">
        <v>165</v>
      </c>
      <c r="L409" s="44"/>
      <c r="M409" s="223" t="s">
        <v>1</v>
      </c>
      <c r="N409" s="224" t="s">
        <v>39</v>
      </c>
      <c r="O409" s="91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7" t="s">
        <v>166</v>
      </c>
      <c r="AT409" s="227" t="s">
        <v>161</v>
      </c>
      <c r="AU409" s="227" t="s">
        <v>84</v>
      </c>
      <c r="AY409" s="17" t="s">
        <v>160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7" t="s">
        <v>82</v>
      </c>
      <c r="BK409" s="228">
        <f>ROUND(I409*H409,2)</f>
        <v>0</v>
      </c>
      <c r="BL409" s="17" t="s">
        <v>166</v>
      </c>
      <c r="BM409" s="227" t="s">
        <v>561</v>
      </c>
    </row>
    <row r="410" s="13" customFormat="1">
      <c r="A410" s="13"/>
      <c r="B410" s="229"/>
      <c r="C410" s="230"/>
      <c r="D410" s="231" t="s">
        <v>168</v>
      </c>
      <c r="E410" s="232" t="s">
        <v>1</v>
      </c>
      <c r="F410" s="233" t="s">
        <v>562</v>
      </c>
      <c r="G410" s="230"/>
      <c r="H410" s="234">
        <v>512.428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168</v>
      </c>
      <c r="AU410" s="240" t="s">
        <v>84</v>
      </c>
      <c r="AV410" s="13" t="s">
        <v>84</v>
      </c>
      <c r="AW410" s="13" t="s">
        <v>31</v>
      </c>
      <c r="AX410" s="13" t="s">
        <v>74</v>
      </c>
      <c r="AY410" s="240" t="s">
        <v>160</v>
      </c>
    </row>
    <row r="411" s="14" customFormat="1">
      <c r="A411" s="14"/>
      <c r="B411" s="241"/>
      <c r="C411" s="242"/>
      <c r="D411" s="231" t="s">
        <v>168</v>
      </c>
      <c r="E411" s="243" t="s">
        <v>1</v>
      </c>
      <c r="F411" s="244" t="s">
        <v>170</v>
      </c>
      <c r="G411" s="242"/>
      <c r="H411" s="245">
        <v>512.428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168</v>
      </c>
      <c r="AU411" s="251" t="s">
        <v>84</v>
      </c>
      <c r="AV411" s="14" t="s">
        <v>166</v>
      </c>
      <c r="AW411" s="14" t="s">
        <v>31</v>
      </c>
      <c r="AX411" s="14" t="s">
        <v>82</v>
      </c>
      <c r="AY411" s="251" t="s">
        <v>160</v>
      </c>
    </row>
    <row r="412" s="12" customFormat="1" ht="25.92" customHeight="1">
      <c r="A412" s="12"/>
      <c r="B412" s="202"/>
      <c r="C412" s="203"/>
      <c r="D412" s="204" t="s">
        <v>73</v>
      </c>
      <c r="E412" s="205" t="s">
        <v>563</v>
      </c>
      <c r="F412" s="205" t="s">
        <v>564</v>
      </c>
      <c r="G412" s="203"/>
      <c r="H412" s="203"/>
      <c r="I412" s="206"/>
      <c r="J412" s="207">
        <f>BK412</f>
        <v>0</v>
      </c>
      <c r="K412" s="203"/>
      <c r="L412" s="208"/>
      <c r="M412" s="209"/>
      <c r="N412" s="210"/>
      <c r="O412" s="210"/>
      <c r="P412" s="211">
        <f>SUM(P413:P415)</f>
        <v>0</v>
      </c>
      <c r="Q412" s="210"/>
      <c r="R412" s="211">
        <f>SUM(R413:R415)</f>
        <v>3.2325</v>
      </c>
      <c r="S412" s="210"/>
      <c r="T412" s="212">
        <f>SUM(T413:T415)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3" t="s">
        <v>82</v>
      </c>
      <c r="AT412" s="214" t="s">
        <v>73</v>
      </c>
      <c r="AU412" s="214" t="s">
        <v>74</v>
      </c>
      <c r="AY412" s="213" t="s">
        <v>160</v>
      </c>
      <c r="BK412" s="215">
        <f>SUM(BK413:BK415)</f>
        <v>0</v>
      </c>
    </row>
    <row r="413" s="2" customFormat="1" ht="24.15" customHeight="1">
      <c r="A413" s="38"/>
      <c r="B413" s="39"/>
      <c r="C413" s="216" t="s">
        <v>565</v>
      </c>
      <c r="D413" s="216" t="s">
        <v>161</v>
      </c>
      <c r="E413" s="217" t="s">
        <v>566</v>
      </c>
      <c r="F413" s="218" t="s">
        <v>567</v>
      </c>
      <c r="G413" s="219" t="s">
        <v>197</v>
      </c>
      <c r="H413" s="220">
        <v>30</v>
      </c>
      <c r="I413" s="221"/>
      <c r="J413" s="222">
        <f>ROUND(I413*H413,2)</f>
        <v>0</v>
      </c>
      <c r="K413" s="218" t="s">
        <v>165</v>
      </c>
      <c r="L413" s="44"/>
      <c r="M413" s="223" t="s">
        <v>1</v>
      </c>
      <c r="N413" s="224" t="s">
        <v>39</v>
      </c>
      <c r="O413" s="91"/>
      <c r="P413" s="225">
        <f>O413*H413</f>
        <v>0</v>
      </c>
      <c r="Q413" s="225">
        <v>0.10775</v>
      </c>
      <c r="R413" s="225">
        <f>Q413*H413</f>
        <v>3.2325</v>
      </c>
      <c r="S413" s="225">
        <v>0</v>
      </c>
      <c r="T413" s="22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7" t="s">
        <v>166</v>
      </c>
      <c r="AT413" s="227" t="s">
        <v>161</v>
      </c>
      <c r="AU413" s="227" t="s">
        <v>82</v>
      </c>
      <c r="AY413" s="17" t="s">
        <v>160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82</v>
      </c>
      <c r="BK413" s="228">
        <f>ROUND(I413*H413,2)</f>
        <v>0</v>
      </c>
      <c r="BL413" s="17" t="s">
        <v>166</v>
      </c>
      <c r="BM413" s="227" t="s">
        <v>568</v>
      </c>
    </row>
    <row r="414" s="13" customFormat="1">
      <c r="A414" s="13"/>
      <c r="B414" s="229"/>
      <c r="C414" s="230"/>
      <c r="D414" s="231" t="s">
        <v>168</v>
      </c>
      <c r="E414" s="232" t="s">
        <v>1</v>
      </c>
      <c r="F414" s="233" t="s">
        <v>569</v>
      </c>
      <c r="G414" s="230"/>
      <c r="H414" s="234">
        <v>30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168</v>
      </c>
      <c r="AU414" s="240" t="s">
        <v>82</v>
      </c>
      <c r="AV414" s="13" t="s">
        <v>84</v>
      </c>
      <c r="AW414" s="13" t="s">
        <v>31</v>
      </c>
      <c r="AX414" s="13" t="s">
        <v>74</v>
      </c>
      <c r="AY414" s="240" t="s">
        <v>160</v>
      </c>
    </row>
    <row r="415" s="14" customFormat="1">
      <c r="A415" s="14"/>
      <c r="B415" s="241"/>
      <c r="C415" s="242"/>
      <c r="D415" s="231" t="s">
        <v>168</v>
      </c>
      <c r="E415" s="243" t="s">
        <v>1</v>
      </c>
      <c r="F415" s="244" t="s">
        <v>170</v>
      </c>
      <c r="G415" s="242"/>
      <c r="H415" s="245">
        <v>30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168</v>
      </c>
      <c r="AU415" s="251" t="s">
        <v>82</v>
      </c>
      <c r="AV415" s="14" t="s">
        <v>166</v>
      </c>
      <c r="AW415" s="14" t="s">
        <v>31</v>
      </c>
      <c r="AX415" s="14" t="s">
        <v>82</v>
      </c>
      <c r="AY415" s="251" t="s">
        <v>160</v>
      </c>
    </row>
    <row r="416" s="12" customFormat="1" ht="25.92" customHeight="1">
      <c r="A416" s="12"/>
      <c r="B416" s="202"/>
      <c r="C416" s="203"/>
      <c r="D416" s="204" t="s">
        <v>73</v>
      </c>
      <c r="E416" s="205" t="s">
        <v>570</v>
      </c>
      <c r="F416" s="205" t="s">
        <v>571</v>
      </c>
      <c r="G416" s="203"/>
      <c r="H416" s="203"/>
      <c r="I416" s="206"/>
      <c r="J416" s="207">
        <f>BK416</f>
        <v>0</v>
      </c>
      <c r="K416" s="203"/>
      <c r="L416" s="208"/>
      <c r="M416" s="209"/>
      <c r="N416" s="210"/>
      <c r="O416" s="210"/>
      <c r="P416" s="211">
        <f>SUM(P417:P426)</f>
        <v>0</v>
      </c>
      <c r="Q416" s="210"/>
      <c r="R416" s="211">
        <f>SUM(R417:R426)</f>
        <v>76.769529</v>
      </c>
      <c r="S416" s="210"/>
      <c r="T416" s="212">
        <f>SUM(T417:T426)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3" t="s">
        <v>82</v>
      </c>
      <c r="AT416" s="214" t="s">
        <v>73</v>
      </c>
      <c r="AU416" s="214" t="s">
        <v>74</v>
      </c>
      <c r="AY416" s="213" t="s">
        <v>160</v>
      </c>
      <c r="BK416" s="215">
        <f>SUM(BK417:BK426)</f>
        <v>0</v>
      </c>
    </row>
    <row r="417" s="2" customFormat="1" ht="33" customHeight="1">
      <c r="A417" s="38"/>
      <c r="B417" s="39"/>
      <c r="C417" s="216" t="s">
        <v>572</v>
      </c>
      <c r="D417" s="216" t="s">
        <v>161</v>
      </c>
      <c r="E417" s="217" t="s">
        <v>573</v>
      </c>
      <c r="F417" s="218" t="s">
        <v>574</v>
      </c>
      <c r="G417" s="219" t="s">
        <v>197</v>
      </c>
      <c r="H417" s="220">
        <v>284.3</v>
      </c>
      <c r="I417" s="221"/>
      <c r="J417" s="222">
        <f>ROUND(I417*H417,2)</f>
        <v>0</v>
      </c>
      <c r="K417" s="218" t="s">
        <v>165</v>
      </c>
      <c r="L417" s="44"/>
      <c r="M417" s="223" t="s">
        <v>1</v>
      </c>
      <c r="N417" s="224" t="s">
        <v>39</v>
      </c>
      <c r="O417" s="91"/>
      <c r="P417" s="225">
        <f>O417*H417</f>
        <v>0</v>
      </c>
      <c r="Q417" s="225">
        <v>0.27003</v>
      </c>
      <c r="R417" s="225">
        <f>Q417*H417</f>
        <v>76.769529</v>
      </c>
      <c r="S417" s="225">
        <v>0</v>
      </c>
      <c r="T417" s="226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7" t="s">
        <v>166</v>
      </c>
      <c r="AT417" s="227" t="s">
        <v>161</v>
      </c>
      <c r="AU417" s="227" t="s">
        <v>82</v>
      </c>
      <c r="AY417" s="17" t="s">
        <v>160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7" t="s">
        <v>82</v>
      </c>
      <c r="BK417" s="228">
        <f>ROUND(I417*H417,2)</f>
        <v>0</v>
      </c>
      <c r="BL417" s="17" t="s">
        <v>166</v>
      </c>
      <c r="BM417" s="227" t="s">
        <v>575</v>
      </c>
    </row>
    <row r="418" s="13" customFormat="1">
      <c r="A418" s="13"/>
      <c r="B418" s="229"/>
      <c r="C418" s="230"/>
      <c r="D418" s="231" t="s">
        <v>168</v>
      </c>
      <c r="E418" s="232" t="s">
        <v>1</v>
      </c>
      <c r="F418" s="233" t="s">
        <v>576</v>
      </c>
      <c r="G418" s="230"/>
      <c r="H418" s="234">
        <v>32.4</v>
      </c>
      <c r="I418" s="235"/>
      <c r="J418" s="230"/>
      <c r="K418" s="230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168</v>
      </c>
      <c r="AU418" s="240" t="s">
        <v>82</v>
      </c>
      <c r="AV418" s="13" t="s">
        <v>84</v>
      </c>
      <c r="AW418" s="13" t="s">
        <v>31</v>
      </c>
      <c r="AX418" s="13" t="s">
        <v>74</v>
      </c>
      <c r="AY418" s="240" t="s">
        <v>160</v>
      </c>
    </row>
    <row r="419" s="13" customFormat="1">
      <c r="A419" s="13"/>
      <c r="B419" s="229"/>
      <c r="C419" s="230"/>
      <c r="D419" s="231" t="s">
        <v>168</v>
      </c>
      <c r="E419" s="232" t="s">
        <v>1</v>
      </c>
      <c r="F419" s="233" t="s">
        <v>577</v>
      </c>
      <c r="G419" s="230"/>
      <c r="H419" s="234">
        <v>37.7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168</v>
      </c>
      <c r="AU419" s="240" t="s">
        <v>82</v>
      </c>
      <c r="AV419" s="13" t="s">
        <v>84</v>
      </c>
      <c r="AW419" s="13" t="s">
        <v>31</v>
      </c>
      <c r="AX419" s="13" t="s">
        <v>74</v>
      </c>
      <c r="AY419" s="240" t="s">
        <v>160</v>
      </c>
    </row>
    <row r="420" s="13" customFormat="1">
      <c r="A420" s="13"/>
      <c r="B420" s="229"/>
      <c r="C420" s="230"/>
      <c r="D420" s="231" t="s">
        <v>168</v>
      </c>
      <c r="E420" s="232" t="s">
        <v>1</v>
      </c>
      <c r="F420" s="233" t="s">
        <v>578</v>
      </c>
      <c r="G420" s="230"/>
      <c r="H420" s="234">
        <v>16.100000000000002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168</v>
      </c>
      <c r="AU420" s="240" t="s">
        <v>82</v>
      </c>
      <c r="AV420" s="13" t="s">
        <v>84</v>
      </c>
      <c r="AW420" s="13" t="s">
        <v>31</v>
      </c>
      <c r="AX420" s="13" t="s">
        <v>74</v>
      </c>
      <c r="AY420" s="240" t="s">
        <v>160</v>
      </c>
    </row>
    <row r="421" s="13" customFormat="1">
      <c r="A421" s="13"/>
      <c r="B421" s="229"/>
      <c r="C421" s="230"/>
      <c r="D421" s="231" t="s">
        <v>168</v>
      </c>
      <c r="E421" s="232" t="s">
        <v>1</v>
      </c>
      <c r="F421" s="233" t="s">
        <v>579</v>
      </c>
      <c r="G421" s="230"/>
      <c r="H421" s="234">
        <v>141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168</v>
      </c>
      <c r="AU421" s="240" t="s">
        <v>82</v>
      </c>
      <c r="AV421" s="13" t="s">
        <v>84</v>
      </c>
      <c r="AW421" s="13" t="s">
        <v>31</v>
      </c>
      <c r="AX421" s="13" t="s">
        <v>74</v>
      </c>
      <c r="AY421" s="240" t="s">
        <v>160</v>
      </c>
    </row>
    <row r="422" s="13" customFormat="1">
      <c r="A422" s="13"/>
      <c r="B422" s="229"/>
      <c r="C422" s="230"/>
      <c r="D422" s="231" t="s">
        <v>168</v>
      </c>
      <c r="E422" s="232" t="s">
        <v>1</v>
      </c>
      <c r="F422" s="233" t="s">
        <v>580</v>
      </c>
      <c r="G422" s="230"/>
      <c r="H422" s="234">
        <v>47.8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168</v>
      </c>
      <c r="AU422" s="240" t="s">
        <v>82</v>
      </c>
      <c r="AV422" s="13" t="s">
        <v>84</v>
      </c>
      <c r="AW422" s="13" t="s">
        <v>31</v>
      </c>
      <c r="AX422" s="13" t="s">
        <v>74</v>
      </c>
      <c r="AY422" s="240" t="s">
        <v>160</v>
      </c>
    </row>
    <row r="423" s="13" customFormat="1">
      <c r="A423" s="13"/>
      <c r="B423" s="229"/>
      <c r="C423" s="230"/>
      <c r="D423" s="231" t="s">
        <v>168</v>
      </c>
      <c r="E423" s="232" t="s">
        <v>1</v>
      </c>
      <c r="F423" s="233" t="s">
        <v>581</v>
      </c>
      <c r="G423" s="230"/>
      <c r="H423" s="234">
        <v>9.3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168</v>
      </c>
      <c r="AU423" s="240" t="s">
        <v>82</v>
      </c>
      <c r="AV423" s="13" t="s">
        <v>84</v>
      </c>
      <c r="AW423" s="13" t="s">
        <v>31</v>
      </c>
      <c r="AX423" s="13" t="s">
        <v>74</v>
      </c>
      <c r="AY423" s="240" t="s">
        <v>160</v>
      </c>
    </row>
    <row r="424" s="15" customFormat="1">
      <c r="A424" s="15"/>
      <c r="B424" s="252"/>
      <c r="C424" s="253"/>
      <c r="D424" s="231" t="s">
        <v>168</v>
      </c>
      <c r="E424" s="254" t="s">
        <v>1</v>
      </c>
      <c r="F424" s="255" t="s">
        <v>582</v>
      </c>
      <c r="G424" s="253"/>
      <c r="H424" s="254" t="s">
        <v>1</v>
      </c>
      <c r="I424" s="256"/>
      <c r="J424" s="253"/>
      <c r="K424" s="253"/>
      <c r="L424" s="257"/>
      <c r="M424" s="258"/>
      <c r="N424" s="259"/>
      <c r="O424" s="259"/>
      <c r="P424" s="259"/>
      <c r="Q424" s="259"/>
      <c r="R424" s="259"/>
      <c r="S424" s="259"/>
      <c r="T424" s="26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1" t="s">
        <v>168</v>
      </c>
      <c r="AU424" s="261" t="s">
        <v>82</v>
      </c>
      <c r="AV424" s="15" t="s">
        <v>82</v>
      </c>
      <c r="AW424" s="15" t="s">
        <v>31</v>
      </c>
      <c r="AX424" s="15" t="s">
        <v>74</v>
      </c>
      <c r="AY424" s="261" t="s">
        <v>160</v>
      </c>
    </row>
    <row r="425" s="15" customFormat="1">
      <c r="A425" s="15"/>
      <c r="B425" s="252"/>
      <c r="C425" s="253"/>
      <c r="D425" s="231" t="s">
        <v>168</v>
      </c>
      <c r="E425" s="254" t="s">
        <v>1</v>
      </c>
      <c r="F425" s="255" t="s">
        <v>583</v>
      </c>
      <c r="G425" s="253"/>
      <c r="H425" s="254" t="s">
        <v>1</v>
      </c>
      <c r="I425" s="256"/>
      <c r="J425" s="253"/>
      <c r="K425" s="253"/>
      <c r="L425" s="257"/>
      <c r="M425" s="258"/>
      <c r="N425" s="259"/>
      <c r="O425" s="259"/>
      <c r="P425" s="259"/>
      <c r="Q425" s="259"/>
      <c r="R425" s="259"/>
      <c r="S425" s="259"/>
      <c r="T425" s="26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1" t="s">
        <v>168</v>
      </c>
      <c r="AU425" s="261" t="s">
        <v>82</v>
      </c>
      <c r="AV425" s="15" t="s">
        <v>82</v>
      </c>
      <c r="AW425" s="15" t="s">
        <v>31</v>
      </c>
      <c r="AX425" s="15" t="s">
        <v>74</v>
      </c>
      <c r="AY425" s="261" t="s">
        <v>160</v>
      </c>
    </row>
    <row r="426" s="14" customFormat="1">
      <c r="A426" s="14"/>
      <c r="B426" s="241"/>
      <c r="C426" s="242"/>
      <c r="D426" s="231" t="s">
        <v>168</v>
      </c>
      <c r="E426" s="243" t="s">
        <v>1</v>
      </c>
      <c r="F426" s="244" t="s">
        <v>170</v>
      </c>
      <c r="G426" s="242"/>
      <c r="H426" s="245">
        <v>284.3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168</v>
      </c>
      <c r="AU426" s="251" t="s">
        <v>82</v>
      </c>
      <c r="AV426" s="14" t="s">
        <v>166</v>
      </c>
      <c r="AW426" s="14" t="s">
        <v>31</v>
      </c>
      <c r="AX426" s="14" t="s">
        <v>82</v>
      </c>
      <c r="AY426" s="251" t="s">
        <v>160</v>
      </c>
    </row>
    <row r="427" s="12" customFormat="1" ht="25.92" customHeight="1">
      <c r="A427" s="12"/>
      <c r="B427" s="202"/>
      <c r="C427" s="203"/>
      <c r="D427" s="204" t="s">
        <v>73</v>
      </c>
      <c r="E427" s="205" t="s">
        <v>584</v>
      </c>
      <c r="F427" s="205" t="s">
        <v>585</v>
      </c>
      <c r="G427" s="203"/>
      <c r="H427" s="203"/>
      <c r="I427" s="206"/>
      <c r="J427" s="207">
        <f>BK427</f>
        <v>0</v>
      </c>
      <c r="K427" s="203"/>
      <c r="L427" s="208"/>
      <c r="M427" s="209"/>
      <c r="N427" s="210"/>
      <c r="O427" s="210"/>
      <c r="P427" s="211">
        <f>SUM(P428:P451)</f>
        <v>0</v>
      </c>
      <c r="Q427" s="210"/>
      <c r="R427" s="211">
        <f>SUM(R428:R451)</f>
        <v>0.33737</v>
      </c>
      <c r="S427" s="210"/>
      <c r="T427" s="212">
        <f>SUM(T428:T451)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3" t="s">
        <v>84</v>
      </c>
      <c r="AT427" s="214" t="s">
        <v>73</v>
      </c>
      <c r="AU427" s="214" t="s">
        <v>74</v>
      </c>
      <c r="AY427" s="213" t="s">
        <v>160</v>
      </c>
      <c r="BK427" s="215">
        <f>SUM(BK428:BK451)</f>
        <v>0</v>
      </c>
    </row>
    <row r="428" s="2" customFormat="1" ht="24.15" customHeight="1">
      <c r="A428" s="38"/>
      <c r="B428" s="39"/>
      <c r="C428" s="216" t="s">
        <v>586</v>
      </c>
      <c r="D428" s="216" t="s">
        <v>161</v>
      </c>
      <c r="E428" s="217" t="s">
        <v>587</v>
      </c>
      <c r="F428" s="218" t="s">
        <v>588</v>
      </c>
      <c r="G428" s="219" t="s">
        <v>164</v>
      </c>
      <c r="H428" s="220">
        <v>56.3</v>
      </c>
      <c r="I428" s="221"/>
      <c r="J428" s="222">
        <f>ROUND(I428*H428,2)</f>
        <v>0</v>
      </c>
      <c r="K428" s="218" t="s">
        <v>165</v>
      </c>
      <c r="L428" s="44"/>
      <c r="M428" s="223" t="s">
        <v>1</v>
      </c>
      <c r="N428" s="224" t="s">
        <v>39</v>
      </c>
      <c r="O428" s="91"/>
      <c r="P428" s="225">
        <f>O428*H428</f>
        <v>0</v>
      </c>
      <c r="Q428" s="225">
        <v>0.0035</v>
      </c>
      <c r="R428" s="225">
        <f>Q428*H428</f>
        <v>0.19705000000000003</v>
      </c>
      <c r="S428" s="225">
        <v>0</v>
      </c>
      <c r="T428" s="226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7" t="s">
        <v>243</v>
      </c>
      <c r="AT428" s="227" t="s">
        <v>161</v>
      </c>
      <c r="AU428" s="227" t="s">
        <v>82</v>
      </c>
      <c r="AY428" s="17" t="s">
        <v>160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7" t="s">
        <v>82</v>
      </c>
      <c r="BK428" s="228">
        <f>ROUND(I428*H428,2)</f>
        <v>0</v>
      </c>
      <c r="BL428" s="17" t="s">
        <v>243</v>
      </c>
      <c r="BM428" s="227" t="s">
        <v>589</v>
      </c>
    </row>
    <row r="429" s="13" customFormat="1">
      <c r="A429" s="13"/>
      <c r="B429" s="229"/>
      <c r="C429" s="230"/>
      <c r="D429" s="231" t="s">
        <v>168</v>
      </c>
      <c r="E429" s="232" t="s">
        <v>1</v>
      </c>
      <c r="F429" s="233" t="s">
        <v>590</v>
      </c>
      <c r="G429" s="230"/>
      <c r="H429" s="234">
        <v>19.8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168</v>
      </c>
      <c r="AU429" s="240" t="s">
        <v>82</v>
      </c>
      <c r="AV429" s="13" t="s">
        <v>84</v>
      </c>
      <c r="AW429" s="13" t="s">
        <v>31</v>
      </c>
      <c r="AX429" s="13" t="s">
        <v>74</v>
      </c>
      <c r="AY429" s="240" t="s">
        <v>160</v>
      </c>
    </row>
    <row r="430" s="13" customFormat="1">
      <c r="A430" s="13"/>
      <c r="B430" s="229"/>
      <c r="C430" s="230"/>
      <c r="D430" s="231" t="s">
        <v>168</v>
      </c>
      <c r="E430" s="232" t="s">
        <v>1</v>
      </c>
      <c r="F430" s="233" t="s">
        <v>591</v>
      </c>
      <c r="G430" s="230"/>
      <c r="H430" s="234">
        <v>7.8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168</v>
      </c>
      <c r="AU430" s="240" t="s">
        <v>82</v>
      </c>
      <c r="AV430" s="13" t="s">
        <v>84</v>
      </c>
      <c r="AW430" s="13" t="s">
        <v>31</v>
      </c>
      <c r="AX430" s="13" t="s">
        <v>74</v>
      </c>
      <c r="AY430" s="240" t="s">
        <v>160</v>
      </c>
    </row>
    <row r="431" s="13" customFormat="1">
      <c r="A431" s="13"/>
      <c r="B431" s="229"/>
      <c r="C431" s="230"/>
      <c r="D431" s="231" t="s">
        <v>168</v>
      </c>
      <c r="E431" s="232" t="s">
        <v>1</v>
      </c>
      <c r="F431" s="233" t="s">
        <v>592</v>
      </c>
      <c r="G431" s="230"/>
      <c r="H431" s="234">
        <v>24.3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168</v>
      </c>
      <c r="AU431" s="240" t="s">
        <v>82</v>
      </c>
      <c r="AV431" s="13" t="s">
        <v>84</v>
      </c>
      <c r="AW431" s="13" t="s">
        <v>31</v>
      </c>
      <c r="AX431" s="13" t="s">
        <v>74</v>
      </c>
      <c r="AY431" s="240" t="s">
        <v>160</v>
      </c>
    </row>
    <row r="432" s="13" customFormat="1">
      <c r="A432" s="13"/>
      <c r="B432" s="229"/>
      <c r="C432" s="230"/>
      <c r="D432" s="231" t="s">
        <v>168</v>
      </c>
      <c r="E432" s="232" t="s">
        <v>1</v>
      </c>
      <c r="F432" s="233" t="s">
        <v>593</v>
      </c>
      <c r="G432" s="230"/>
      <c r="H432" s="234">
        <v>1.3200000000000002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168</v>
      </c>
      <c r="AU432" s="240" t="s">
        <v>82</v>
      </c>
      <c r="AV432" s="13" t="s">
        <v>84</v>
      </c>
      <c r="AW432" s="13" t="s">
        <v>31</v>
      </c>
      <c r="AX432" s="13" t="s">
        <v>74</v>
      </c>
      <c r="AY432" s="240" t="s">
        <v>160</v>
      </c>
    </row>
    <row r="433" s="13" customFormat="1">
      <c r="A433" s="13"/>
      <c r="B433" s="229"/>
      <c r="C433" s="230"/>
      <c r="D433" s="231" t="s">
        <v>168</v>
      </c>
      <c r="E433" s="232" t="s">
        <v>1</v>
      </c>
      <c r="F433" s="233" t="s">
        <v>594</v>
      </c>
      <c r="G433" s="230"/>
      <c r="H433" s="234">
        <v>1.1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168</v>
      </c>
      <c r="AU433" s="240" t="s">
        <v>82</v>
      </c>
      <c r="AV433" s="13" t="s">
        <v>84</v>
      </c>
      <c r="AW433" s="13" t="s">
        <v>31</v>
      </c>
      <c r="AX433" s="13" t="s">
        <v>74</v>
      </c>
      <c r="AY433" s="240" t="s">
        <v>160</v>
      </c>
    </row>
    <row r="434" s="13" customFormat="1">
      <c r="A434" s="13"/>
      <c r="B434" s="229"/>
      <c r="C434" s="230"/>
      <c r="D434" s="231" t="s">
        <v>168</v>
      </c>
      <c r="E434" s="232" t="s">
        <v>1</v>
      </c>
      <c r="F434" s="233" t="s">
        <v>595</v>
      </c>
      <c r="G434" s="230"/>
      <c r="H434" s="234">
        <v>1.98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168</v>
      </c>
      <c r="AU434" s="240" t="s">
        <v>82</v>
      </c>
      <c r="AV434" s="13" t="s">
        <v>84</v>
      </c>
      <c r="AW434" s="13" t="s">
        <v>31</v>
      </c>
      <c r="AX434" s="13" t="s">
        <v>74</v>
      </c>
      <c r="AY434" s="240" t="s">
        <v>160</v>
      </c>
    </row>
    <row r="435" s="14" customFormat="1">
      <c r="A435" s="14"/>
      <c r="B435" s="241"/>
      <c r="C435" s="242"/>
      <c r="D435" s="231" t="s">
        <v>168</v>
      </c>
      <c r="E435" s="243" t="s">
        <v>1</v>
      </c>
      <c r="F435" s="244" t="s">
        <v>170</v>
      </c>
      <c r="G435" s="242"/>
      <c r="H435" s="245">
        <v>56.300000000000008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1" t="s">
        <v>168</v>
      </c>
      <c r="AU435" s="251" t="s">
        <v>82</v>
      </c>
      <c r="AV435" s="14" t="s">
        <v>166</v>
      </c>
      <c r="AW435" s="14" t="s">
        <v>31</v>
      </c>
      <c r="AX435" s="14" t="s">
        <v>82</v>
      </c>
      <c r="AY435" s="251" t="s">
        <v>160</v>
      </c>
    </row>
    <row r="436" s="2" customFormat="1" ht="24.15" customHeight="1">
      <c r="A436" s="38"/>
      <c r="B436" s="39"/>
      <c r="C436" s="216" t="s">
        <v>596</v>
      </c>
      <c r="D436" s="216" t="s">
        <v>161</v>
      </c>
      <c r="E436" s="217" t="s">
        <v>597</v>
      </c>
      <c r="F436" s="218" t="s">
        <v>598</v>
      </c>
      <c r="G436" s="219" t="s">
        <v>164</v>
      </c>
      <c r="H436" s="220">
        <v>143.6</v>
      </c>
      <c r="I436" s="221"/>
      <c r="J436" s="222">
        <f>ROUND(I436*H436,2)</f>
        <v>0</v>
      </c>
      <c r="K436" s="218" t="s">
        <v>599</v>
      </c>
      <c r="L436" s="44"/>
      <c r="M436" s="223" t="s">
        <v>1</v>
      </c>
      <c r="N436" s="224" t="s">
        <v>39</v>
      </c>
      <c r="O436" s="91"/>
      <c r="P436" s="225">
        <f>O436*H436</f>
        <v>0</v>
      </c>
      <c r="Q436" s="225">
        <v>0.0008</v>
      </c>
      <c r="R436" s="225">
        <f>Q436*H436</f>
        <v>0.11488</v>
      </c>
      <c r="S436" s="225">
        <v>0</v>
      </c>
      <c r="T436" s="22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7" t="s">
        <v>243</v>
      </c>
      <c r="AT436" s="227" t="s">
        <v>161</v>
      </c>
      <c r="AU436" s="227" t="s">
        <v>82</v>
      </c>
      <c r="AY436" s="17" t="s">
        <v>160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7" t="s">
        <v>82</v>
      </c>
      <c r="BK436" s="228">
        <f>ROUND(I436*H436,2)</f>
        <v>0</v>
      </c>
      <c r="BL436" s="17" t="s">
        <v>243</v>
      </c>
      <c r="BM436" s="227" t="s">
        <v>600</v>
      </c>
    </row>
    <row r="437" s="13" customFormat="1">
      <c r="A437" s="13"/>
      <c r="B437" s="229"/>
      <c r="C437" s="230"/>
      <c r="D437" s="231" t="s">
        <v>168</v>
      </c>
      <c r="E437" s="232" t="s">
        <v>1</v>
      </c>
      <c r="F437" s="233" t="s">
        <v>601</v>
      </c>
      <c r="G437" s="230"/>
      <c r="H437" s="234">
        <v>94.4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168</v>
      </c>
      <c r="AU437" s="240" t="s">
        <v>82</v>
      </c>
      <c r="AV437" s="13" t="s">
        <v>84</v>
      </c>
      <c r="AW437" s="13" t="s">
        <v>31</v>
      </c>
      <c r="AX437" s="13" t="s">
        <v>74</v>
      </c>
      <c r="AY437" s="240" t="s">
        <v>160</v>
      </c>
    </row>
    <row r="438" s="13" customFormat="1">
      <c r="A438" s="13"/>
      <c r="B438" s="229"/>
      <c r="C438" s="230"/>
      <c r="D438" s="231" t="s">
        <v>168</v>
      </c>
      <c r="E438" s="232" t="s">
        <v>1</v>
      </c>
      <c r="F438" s="233" t="s">
        <v>602</v>
      </c>
      <c r="G438" s="230"/>
      <c r="H438" s="234">
        <v>49.2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168</v>
      </c>
      <c r="AU438" s="240" t="s">
        <v>82</v>
      </c>
      <c r="AV438" s="13" t="s">
        <v>84</v>
      </c>
      <c r="AW438" s="13" t="s">
        <v>31</v>
      </c>
      <c r="AX438" s="13" t="s">
        <v>74</v>
      </c>
      <c r="AY438" s="240" t="s">
        <v>160</v>
      </c>
    </row>
    <row r="439" s="14" customFormat="1">
      <c r="A439" s="14"/>
      <c r="B439" s="241"/>
      <c r="C439" s="242"/>
      <c r="D439" s="231" t="s">
        <v>168</v>
      </c>
      <c r="E439" s="243" t="s">
        <v>1</v>
      </c>
      <c r="F439" s="244" t="s">
        <v>170</v>
      </c>
      <c r="G439" s="242"/>
      <c r="H439" s="245">
        <v>143.60000000000002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168</v>
      </c>
      <c r="AU439" s="251" t="s">
        <v>82</v>
      </c>
      <c r="AV439" s="14" t="s">
        <v>166</v>
      </c>
      <c r="AW439" s="14" t="s">
        <v>31</v>
      </c>
      <c r="AX439" s="14" t="s">
        <v>82</v>
      </c>
      <c r="AY439" s="251" t="s">
        <v>160</v>
      </c>
    </row>
    <row r="440" s="2" customFormat="1" ht="24.15" customHeight="1">
      <c r="A440" s="38"/>
      <c r="B440" s="39"/>
      <c r="C440" s="216" t="s">
        <v>603</v>
      </c>
      <c r="D440" s="216" t="s">
        <v>161</v>
      </c>
      <c r="E440" s="217" t="s">
        <v>604</v>
      </c>
      <c r="F440" s="218" t="s">
        <v>605</v>
      </c>
      <c r="G440" s="219" t="s">
        <v>197</v>
      </c>
      <c r="H440" s="220">
        <v>159</v>
      </c>
      <c r="I440" s="221"/>
      <c r="J440" s="222">
        <f>ROUND(I440*H440,2)</f>
        <v>0</v>
      </c>
      <c r="K440" s="218" t="s">
        <v>599</v>
      </c>
      <c r="L440" s="44"/>
      <c r="M440" s="223" t="s">
        <v>1</v>
      </c>
      <c r="N440" s="224" t="s">
        <v>39</v>
      </c>
      <c r="O440" s="91"/>
      <c r="P440" s="225">
        <f>O440*H440</f>
        <v>0</v>
      </c>
      <c r="Q440" s="225">
        <v>0.00016</v>
      </c>
      <c r="R440" s="225">
        <f>Q440*H440</f>
        <v>0.02544</v>
      </c>
      <c r="S440" s="225">
        <v>0</v>
      </c>
      <c r="T440" s="22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7" t="s">
        <v>243</v>
      </c>
      <c r="AT440" s="227" t="s">
        <v>161</v>
      </c>
      <c r="AU440" s="227" t="s">
        <v>82</v>
      </c>
      <c r="AY440" s="17" t="s">
        <v>160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7" t="s">
        <v>82</v>
      </c>
      <c r="BK440" s="228">
        <f>ROUND(I440*H440,2)</f>
        <v>0</v>
      </c>
      <c r="BL440" s="17" t="s">
        <v>243</v>
      </c>
      <c r="BM440" s="227" t="s">
        <v>606</v>
      </c>
    </row>
    <row r="441" s="13" customFormat="1">
      <c r="A441" s="13"/>
      <c r="B441" s="229"/>
      <c r="C441" s="230"/>
      <c r="D441" s="231" t="s">
        <v>168</v>
      </c>
      <c r="E441" s="232" t="s">
        <v>1</v>
      </c>
      <c r="F441" s="233" t="s">
        <v>607</v>
      </c>
      <c r="G441" s="230"/>
      <c r="H441" s="234">
        <v>159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168</v>
      </c>
      <c r="AU441" s="240" t="s">
        <v>82</v>
      </c>
      <c r="AV441" s="13" t="s">
        <v>84</v>
      </c>
      <c r="AW441" s="13" t="s">
        <v>31</v>
      </c>
      <c r="AX441" s="13" t="s">
        <v>74</v>
      </c>
      <c r="AY441" s="240" t="s">
        <v>160</v>
      </c>
    </row>
    <row r="442" s="14" customFormat="1">
      <c r="A442" s="14"/>
      <c r="B442" s="241"/>
      <c r="C442" s="242"/>
      <c r="D442" s="231" t="s">
        <v>168</v>
      </c>
      <c r="E442" s="243" t="s">
        <v>1</v>
      </c>
      <c r="F442" s="244" t="s">
        <v>170</v>
      </c>
      <c r="G442" s="242"/>
      <c r="H442" s="245">
        <v>159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168</v>
      </c>
      <c r="AU442" s="251" t="s">
        <v>82</v>
      </c>
      <c r="AV442" s="14" t="s">
        <v>166</v>
      </c>
      <c r="AW442" s="14" t="s">
        <v>31</v>
      </c>
      <c r="AX442" s="14" t="s">
        <v>82</v>
      </c>
      <c r="AY442" s="251" t="s">
        <v>160</v>
      </c>
    </row>
    <row r="443" s="2" customFormat="1" ht="24.15" customHeight="1">
      <c r="A443" s="38"/>
      <c r="B443" s="39"/>
      <c r="C443" s="216" t="s">
        <v>402</v>
      </c>
      <c r="D443" s="216" t="s">
        <v>161</v>
      </c>
      <c r="E443" s="217" t="s">
        <v>608</v>
      </c>
      <c r="F443" s="218" t="s">
        <v>609</v>
      </c>
      <c r="G443" s="219" t="s">
        <v>197</v>
      </c>
      <c r="H443" s="220">
        <v>100.71</v>
      </c>
      <c r="I443" s="221"/>
      <c r="J443" s="222">
        <f>ROUND(I443*H443,2)</f>
        <v>0</v>
      </c>
      <c r="K443" s="218" t="s">
        <v>165</v>
      </c>
      <c r="L443" s="44"/>
      <c r="M443" s="223" t="s">
        <v>1</v>
      </c>
      <c r="N443" s="224" t="s">
        <v>39</v>
      </c>
      <c r="O443" s="91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7" t="s">
        <v>243</v>
      </c>
      <c r="AT443" s="227" t="s">
        <v>161</v>
      </c>
      <c r="AU443" s="227" t="s">
        <v>82</v>
      </c>
      <c r="AY443" s="17" t="s">
        <v>160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7" t="s">
        <v>82</v>
      </c>
      <c r="BK443" s="228">
        <f>ROUND(I443*H443,2)</f>
        <v>0</v>
      </c>
      <c r="BL443" s="17" t="s">
        <v>243</v>
      </c>
      <c r="BM443" s="227" t="s">
        <v>610</v>
      </c>
    </row>
    <row r="444" s="13" customFormat="1">
      <c r="A444" s="13"/>
      <c r="B444" s="229"/>
      <c r="C444" s="230"/>
      <c r="D444" s="231" t="s">
        <v>168</v>
      </c>
      <c r="E444" s="232" t="s">
        <v>1</v>
      </c>
      <c r="F444" s="233" t="s">
        <v>611</v>
      </c>
      <c r="G444" s="230"/>
      <c r="H444" s="234">
        <v>33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168</v>
      </c>
      <c r="AU444" s="240" t="s">
        <v>82</v>
      </c>
      <c r="AV444" s="13" t="s">
        <v>84</v>
      </c>
      <c r="AW444" s="13" t="s">
        <v>31</v>
      </c>
      <c r="AX444" s="13" t="s">
        <v>74</v>
      </c>
      <c r="AY444" s="240" t="s">
        <v>160</v>
      </c>
    </row>
    <row r="445" s="13" customFormat="1">
      <c r="A445" s="13"/>
      <c r="B445" s="229"/>
      <c r="C445" s="230"/>
      <c r="D445" s="231" t="s">
        <v>168</v>
      </c>
      <c r="E445" s="232" t="s">
        <v>1</v>
      </c>
      <c r="F445" s="233" t="s">
        <v>612</v>
      </c>
      <c r="G445" s="230"/>
      <c r="H445" s="234">
        <v>13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168</v>
      </c>
      <c r="AU445" s="240" t="s">
        <v>82</v>
      </c>
      <c r="AV445" s="13" t="s">
        <v>84</v>
      </c>
      <c r="AW445" s="13" t="s">
        <v>31</v>
      </c>
      <c r="AX445" s="13" t="s">
        <v>74</v>
      </c>
      <c r="AY445" s="240" t="s">
        <v>160</v>
      </c>
    </row>
    <row r="446" s="13" customFormat="1">
      <c r="A446" s="13"/>
      <c r="B446" s="229"/>
      <c r="C446" s="230"/>
      <c r="D446" s="231" t="s">
        <v>168</v>
      </c>
      <c r="E446" s="232" t="s">
        <v>1</v>
      </c>
      <c r="F446" s="233" t="s">
        <v>613</v>
      </c>
      <c r="G446" s="230"/>
      <c r="H446" s="234">
        <v>40.5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168</v>
      </c>
      <c r="AU446" s="240" t="s">
        <v>82</v>
      </c>
      <c r="AV446" s="13" t="s">
        <v>84</v>
      </c>
      <c r="AW446" s="13" t="s">
        <v>31</v>
      </c>
      <c r="AX446" s="13" t="s">
        <v>74</v>
      </c>
      <c r="AY446" s="240" t="s">
        <v>160</v>
      </c>
    </row>
    <row r="447" s="13" customFormat="1">
      <c r="A447" s="13"/>
      <c r="B447" s="229"/>
      <c r="C447" s="230"/>
      <c r="D447" s="231" t="s">
        <v>168</v>
      </c>
      <c r="E447" s="232" t="s">
        <v>1</v>
      </c>
      <c r="F447" s="233" t="s">
        <v>612</v>
      </c>
      <c r="G447" s="230"/>
      <c r="H447" s="234">
        <v>13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168</v>
      </c>
      <c r="AU447" s="240" t="s">
        <v>82</v>
      </c>
      <c r="AV447" s="13" t="s">
        <v>84</v>
      </c>
      <c r="AW447" s="13" t="s">
        <v>31</v>
      </c>
      <c r="AX447" s="13" t="s">
        <v>74</v>
      </c>
      <c r="AY447" s="240" t="s">
        <v>160</v>
      </c>
    </row>
    <row r="448" s="13" customFormat="1">
      <c r="A448" s="13"/>
      <c r="B448" s="229"/>
      <c r="C448" s="230"/>
      <c r="D448" s="231" t="s">
        <v>168</v>
      </c>
      <c r="E448" s="232" t="s">
        <v>1</v>
      </c>
      <c r="F448" s="233" t="s">
        <v>614</v>
      </c>
      <c r="G448" s="230"/>
      <c r="H448" s="234">
        <v>1.21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168</v>
      </c>
      <c r="AU448" s="240" t="s">
        <v>82</v>
      </c>
      <c r="AV448" s="13" t="s">
        <v>84</v>
      </c>
      <c r="AW448" s="13" t="s">
        <v>31</v>
      </c>
      <c r="AX448" s="13" t="s">
        <v>74</v>
      </c>
      <c r="AY448" s="240" t="s">
        <v>160</v>
      </c>
    </row>
    <row r="449" s="14" customFormat="1">
      <c r="A449" s="14"/>
      <c r="B449" s="241"/>
      <c r="C449" s="242"/>
      <c r="D449" s="231" t="s">
        <v>168</v>
      </c>
      <c r="E449" s="243" t="s">
        <v>1</v>
      </c>
      <c r="F449" s="244" t="s">
        <v>170</v>
      </c>
      <c r="G449" s="242"/>
      <c r="H449" s="245">
        <v>100.71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168</v>
      </c>
      <c r="AU449" s="251" t="s">
        <v>82</v>
      </c>
      <c r="AV449" s="14" t="s">
        <v>166</v>
      </c>
      <c r="AW449" s="14" t="s">
        <v>31</v>
      </c>
      <c r="AX449" s="14" t="s">
        <v>82</v>
      </c>
      <c r="AY449" s="251" t="s">
        <v>160</v>
      </c>
    </row>
    <row r="450" s="2" customFormat="1" ht="24.15" customHeight="1">
      <c r="A450" s="38"/>
      <c r="B450" s="39"/>
      <c r="C450" s="216" t="s">
        <v>615</v>
      </c>
      <c r="D450" s="216" t="s">
        <v>161</v>
      </c>
      <c r="E450" s="217" t="s">
        <v>616</v>
      </c>
      <c r="F450" s="218" t="s">
        <v>617</v>
      </c>
      <c r="G450" s="219" t="s">
        <v>270</v>
      </c>
      <c r="H450" s="220">
        <v>0.337</v>
      </c>
      <c r="I450" s="221"/>
      <c r="J450" s="222">
        <f>ROUND(I450*H450,2)</f>
        <v>0</v>
      </c>
      <c r="K450" s="218" t="s">
        <v>165</v>
      </c>
      <c r="L450" s="44"/>
      <c r="M450" s="223" t="s">
        <v>1</v>
      </c>
      <c r="N450" s="224" t="s">
        <v>39</v>
      </c>
      <c r="O450" s="91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7" t="s">
        <v>243</v>
      </c>
      <c r="AT450" s="227" t="s">
        <v>161</v>
      </c>
      <c r="AU450" s="227" t="s">
        <v>82</v>
      </c>
      <c r="AY450" s="17" t="s">
        <v>160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7" t="s">
        <v>82</v>
      </c>
      <c r="BK450" s="228">
        <f>ROUND(I450*H450,2)</f>
        <v>0</v>
      </c>
      <c r="BL450" s="17" t="s">
        <v>243</v>
      </c>
      <c r="BM450" s="227" t="s">
        <v>618</v>
      </c>
    </row>
    <row r="451" s="2" customFormat="1" ht="24.15" customHeight="1">
      <c r="A451" s="38"/>
      <c r="B451" s="39"/>
      <c r="C451" s="216" t="s">
        <v>619</v>
      </c>
      <c r="D451" s="216" t="s">
        <v>161</v>
      </c>
      <c r="E451" s="217" t="s">
        <v>620</v>
      </c>
      <c r="F451" s="218" t="s">
        <v>621</v>
      </c>
      <c r="G451" s="219" t="s">
        <v>270</v>
      </c>
      <c r="H451" s="220">
        <v>0.337</v>
      </c>
      <c r="I451" s="221"/>
      <c r="J451" s="222">
        <f>ROUND(I451*H451,2)</f>
        <v>0</v>
      </c>
      <c r="K451" s="218" t="s">
        <v>165</v>
      </c>
      <c r="L451" s="44"/>
      <c r="M451" s="223" t="s">
        <v>1</v>
      </c>
      <c r="N451" s="224" t="s">
        <v>39</v>
      </c>
      <c r="O451" s="91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7" t="s">
        <v>243</v>
      </c>
      <c r="AT451" s="227" t="s">
        <v>161</v>
      </c>
      <c r="AU451" s="227" t="s">
        <v>82</v>
      </c>
      <c r="AY451" s="17" t="s">
        <v>160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7" t="s">
        <v>82</v>
      </c>
      <c r="BK451" s="228">
        <f>ROUND(I451*H451,2)</f>
        <v>0</v>
      </c>
      <c r="BL451" s="17" t="s">
        <v>243</v>
      </c>
      <c r="BM451" s="227" t="s">
        <v>622</v>
      </c>
    </row>
    <row r="452" s="12" customFormat="1" ht="25.92" customHeight="1">
      <c r="A452" s="12"/>
      <c r="B452" s="202"/>
      <c r="C452" s="203"/>
      <c r="D452" s="204" t="s">
        <v>73</v>
      </c>
      <c r="E452" s="205" t="s">
        <v>623</v>
      </c>
      <c r="F452" s="205" t="s">
        <v>624</v>
      </c>
      <c r="G452" s="203"/>
      <c r="H452" s="203"/>
      <c r="I452" s="206"/>
      <c r="J452" s="207">
        <f>BK452</f>
        <v>0</v>
      </c>
      <c r="K452" s="203"/>
      <c r="L452" s="208"/>
      <c r="M452" s="209"/>
      <c r="N452" s="210"/>
      <c r="O452" s="210"/>
      <c r="P452" s="211">
        <f>SUM(P453:P471)</f>
        <v>0</v>
      </c>
      <c r="Q452" s="210"/>
      <c r="R452" s="211">
        <f>SUM(R453:R471)</f>
        <v>1.5508000000000003</v>
      </c>
      <c r="S452" s="210"/>
      <c r="T452" s="212">
        <f>SUM(T453:T471)</f>
        <v>0.0756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3" t="s">
        <v>84</v>
      </c>
      <c r="AT452" s="214" t="s">
        <v>73</v>
      </c>
      <c r="AU452" s="214" t="s">
        <v>74</v>
      </c>
      <c r="AY452" s="213" t="s">
        <v>160</v>
      </c>
      <c r="BK452" s="215">
        <f>SUM(BK453:BK471)</f>
        <v>0</v>
      </c>
    </row>
    <row r="453" s="2" customFormat="1" ht="24.15" customHeight="1">
      <c r="A453" s="38"/>
      <c r="B453" s="39"/>
      <c r="C453" s="216" t="s">
        <v>625</v>
      </c>
      <c r="D453" s="216" t="s">
        <v>161</v>
      </c>
      <c r="E453" s="217" t="s">
        <v>626</v>
      </c>
      <c r="F453" s="218" t="s">
        <v>627</v>
      </c>
      <c r="G453" s="219" t="s">
        <v>628</v>
      </c>
      <c r="H453" s="220">
        <v>984</v>
      </c>
      <c r="I453" s="221"/>
      <c r="J453" s="222">
        <f>ROUND(I453*H453,2)</f>
        <v>0</v>
      </c>
      <c r="K453" s="218" t="s">
        <v>165</v>
      </c>
      <c r="L453" s="44"/>
      <c r="M453" s="223" t="s">
        <v>1</v>
      </c>
      <c r="N453" s="224" t="s">
        <v>39</v>
      </c>
      <c r="O453" s="91"/>
      <c r="P453" s="225">
        <f>O453*H453</f>
        <v>0</v>
      </c>
      <c r="Q453" s="225">
        <v>5E-05</v>
      </c>
      <c r="R453" s="225">
        <f>Q453*H453</f>
        <v>0.0492</v>
      </c>
      <c r="S453" s="225">
        <v>0</v>
      </c>
      <c r="T453" s="22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7" t="s">
        <v>243</v>
      </c>
      <c r="AT453" s="227" t="s">
        <v>161</v>
      </c>
      <c r="AU453" s="227" t="s">
        <v>82</v>
      </c>
      <c r="AY453" s="17" t="s">
        <v>160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7" t="s">
        <v>82</v>
      </c>
      <c r="BK453" s="228">
        <f>ROUND(I453*H453,2)</f>
        <v>0</v>
      </c>
      <c r="BL453" s="17" t="s">
        <v>243</v>
      </c>
      <c r="BM453" s="227" t="s">
        <v>629</v>
      </c>
    </row>
    <row r="454" s="13" customFormat="1">
      <c r="A454" s="13"/>
      <c r="B454" s="229"/>
      <c r="C454" s="230"/>
      <c r="D454" s="231" t="s">
        <v>168</v>
      </c>
      <c r="E454" s="232" t="s">
        <v>1</v>
      </c>
      <c r="F454" s="233" t="s">
        <v>630</v>
      </c>
      <c r="G454" s="230"/>
      <c r="H454" s="234">
        <v>984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168</v>
      </c>
      <c r="AU454" s="240" t="s">
        <v>82</v>
      </c>
      <c r="AV454" s="13" t="s">
        <v>84</v>
      </c>
      <c r="AW454" s="13" t="s">
        <v>31</v>
      </c>
      <c r="AX454" s="13" t="s">
        <v>74</v>
      </c>
      <c r="AY454" s="240" t="s">
        <v>160</v>
      </c>
    </row>
    <row r="455" s="14" customFormat="1">
      <c r="A455" s="14"/>
      <c r="B455" s="241"/>
      <c r="C455" s="242"/>
      <c r="D455" s="231" t="s">
        <v>168</v>
      </c>
      <c r="E455" s="243" t="s">
        <v>1</v>
      </c>
      <c r="F455" s="244" t="s">
        <v>170</v>
      </c>
      <c r="G455" s="242"/>
      <c r="H455" s="245">
        <v>984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168</v>
      </c>
      <c r="AU455" s="251" t="s">
        <v>82</v>
      </c>
      <c r="AV455" s="14" t="s">
        <v>166</v>
      </c>
      <c r="AW455" s="14" t="s">
        <v>31</v>
      </c>
      <c r="AX455" s="14" t="s">
        <v>82</v>
      </c>
      <c r="AY455" s="251" t="s">
        <v>160</v>
      </c>
    </row>
    <row r="456" s="2" customFormat="1" ht="24.15" customHeight="1">
      <c r="A456" s="38"/>
      <c r="B456" s="39"/>
      <c r="C456" s="262" t="s">
        <v>631</v>
      </c>
      <c r="D456" s="262" t="s">
        <v>359</v>
      </c>
      <c r="E456" s="263" t="s">
        <v>632</v>
      </c>
      <c r="F456" s="264" t="s">
        <v>633</v>
      </c>
      <c r="G456" s="265" t="s">
        <v>270</v>
      </c>
      <c r="H456" s="266">
        <v>0.91200000000000016</v>
      </c>
      <c r="I456" s="267"/>
      <c r="J456" s="268">
        <f>ROUND(I456*H456,2)</f>
        <v>0</v>
      </c>
      <c r="K456" s="264" t="s">
        <v>165</v>
      </c>
      <c r="L456" s="269"/>
      <c r="M456" s="270" t="s">
        <v>1</v>
      </c>
      <c r="N456" s="271" t="s">
        <v>39</v>
      </c>
      <c r="O456" s="91"/>
      <c r="P456" s="225">
        <f>O456*H456</f>
        <v>0</v>
      </c>
      <c r="Q456" s="225">
        <v>1</v>
      </c>
      <c r="R456" s="225">
        <f>Q456*H456</f>
        <v>0.91200000000000016</v>
      </c>
      <c r="S456" s="225">
        <v>0</v>
      </c>
      <c r="T456" s="226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7" t="s">
        <v>341</v>
      </c>
      <c r="AT456" s="227" t="s">
        <v>359</v>
      </c>
      <c r="AU456" s="227" t="s">
        <v>82</v>
      </c>
      <c r="AY456" s="17" t="s">
        <v>160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7" t="s">
        <v>82</v>
      </c>
      <c r="BK456" s="228">
        <f>ROUND(I456*H456,2)</f>
        <v>0</v>
      </c>
      <c r="BL456" s="17" t="s">
        <v>243</v>
      </c>
      <c r="BM456" s="227" t="s">
        <v>634</v>
      </c>
    </row>
    <row r="457" s="13" customFormat="1">
      <c r="A457" s="13"/>
      <c r="B457" s="229"/>
      <c r="C457" s="230"/>
      <c r="D457" s="231" t="s">
        <v>168</v>
      </c>
      <c r="E457" s="232" t="s">
        <v>1</v>
      </c>
      <c r="F457" s="233" t="s">
        <v>635</v>
      </c>
      <c r="G457" s="230"/>
      <c r="H457" s="234">
        <v>0.426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168</v>
      </c>
      <c r="AU457" s="240" t="s">
        <v>82</v>
      </c>
      <c r="AV457" s="13" t="s">
        <v>84</v>
      </c>
      <c r="AW457" s="13" t="s">
        <v>31</v>
      </c>
      <c r="AX457" s="13" t="s">
        <v>74</v>
      </c>
      <c r="AY457" s="240" t="s">
        <v>160</v>
      </c>
    </row>
    <row r="458" s="13" customFormat="1">
      <c r="A458" s="13"/>
      <c r="B458" s="229"/>
      <c r="C458" s="230"/>
      <c r="D458" s="231" t="s">
        <v>168</v>
      </c>
      <c r="E458" s="232" t="s">
        <v>1</v>
      </c>
      <c r="F458" s="233" t="s">
        <v>636</v>
      </c>
      <c r="G458" s="230"/>
      <c r="H458" s="234">
        <v>0.48599999999999992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168</v>
      </c>
      <c r="AU458" s="240" t="s">
        <v>82</v>
      </c>
      <c r="AV458" s="13" t="s">
        <v>84</v>
      </c>
      <c r="AW458" s="13" t="s">
        <v>31</v>
      </c>
      <c r="AX458" s="13" t="s">
        <v>74</v>
      </c>
      <c r="AY458" s="240" t="s">
        <v>160</v>
      </c>
    </row>
    <row r="459" s="14" customFormat="1">
      <c r="A459" s="14"/>
      <c r="B459" s="241"/>
      <c r="C459" s="242"/>
      <c r="D459" s="231" t="s">
        <v>168</v>
      </c>
      <c r="E459" s="243" t="s">
        <v>1</v>
      </c>
      <c r="F459" s="244" t="s">
        <v>170</v>
      </c>
      <c r="G459" s="242"/>
      <c r="H459" s="245">
        <v>0.912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168</v>
      </c>
      <c r="AU459" s="251" t="s">
        <v>82</v>
      </c>
      <c r="AV459" s="14" t="s">
        <v>166</v>
      </c>
      <c r="AW459" s="14" t="s">
        <v>31</v>
      </c>
      <c r="AX459" s="14" t="s">
        <v>82</v>
      </c>
      <c r="AY459" s="251" t="s">
        <v>160</v>
      </c>
    </row>
    <row r="460" s="2" customFormat="1" ht="21.75" customHeight="1">
      <c r="A460" s="38"/>
      <c r="B460" s="39"/>
      <c r="C460" s="216" t="s">
        <v>637</v>
      </c>
      <c r="D460" s="216" t="s">
        <v>161</v>
      </c>
      <c r="E460" s="217" t="s">
        <v>638</v>
      </c>
      <c r="F460" s="218" t="s">
        <v>639</v>
      </c>
      <c r="G460" s="219" t="s">
        <v>203</v>
      </c>
      <c r="H460" s="220">
        <v>24</v>
      </c>
      <c r="I460" s="221"/>
      <c r="J460" s="222">
        <f>ROUND(I460*H460,2)</f>
        <v>0</v>
      </c>
      <c r="K460" s="218" t="s">
        <v>165</v>
      </c>
      <c r="L460" s="44"/>
      <c r="M460" s="223" t="s">
        <v>1</v>
      </c>
      <c r="N460" s="224" t="s">
        <v>39</v>
      </c>
      <c r="O460" s="91"/>
      <c r="P460" s="225">
        <f>O460*H460</f>
        <v>0</v>
      </c>
      <c r="Q460" s="225">
        <v>0.011</v>
      </c>
      <c r="R460" s="225">
        <f>Q460*H460</f>
        <v>0.264</v>
      </c>
      <c r="S460" s="225">
        <v>0</v>
      </c>
      <c r="T460" s="22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7" t="s">
        <v>243</v>
      </c>
      <c r="AT460" s="227" t="s">
        <v>161</v>
      </c>
      <c r="AU460" s="227" t="s">
        <v>82</v>
      </c>
      <c r="AY460" s="17" t="s">
        <v>160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7" t="s">
        <v>82</v>
      </c>
      <c r="BK460" s="228">
        <f>ROUND(I460*H460,2)</f>
        <v>0</v>
      </c>
      <c r="BL460" s="17" t="s">
        <v>243</v>
      </c>
      <c r="BM460" s="227" t="s">
        <v>640</v>
      </c>
    </row>
    <row r="461" s="15" customFormat="1">
      <c r="A461" s="15"/>
      <c r="B461" s="252"/>
      <c r="C461" s="253"/>
      <c r="D461" s="231" t="s">
        <v>168</v>
      </c>
      <c r="E461" s="254" t="s">
        <v>1</v>
      </c>
      <c r="F461" s="255" t="s">
        <v>641</v>
      </c>
      <c r="G461" s="253"/>
      <c r="H461" s="254" t="s">
        <v>1</v>
      </c>
      <c r="I461" s="256"/>
      <c r="J461" s="253"/>
      <c r="K461" s="253"/>
      <c r="L461" s="257"/>
      <c r="M461" s="258"/>
      <c r="N461" s="259"/>
      <c r="O461" s="259"/>
      <c r="P461" s="259"/>
      <c r="Q461" s="259"/>
      <c r="R461" s="259"/>
      <c r="S461" s="259"/>
      <c r="T461" s="26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1" t="s">
        <v>168</v>
      </c>
      <c r="AU461" s="261" t="s">
        <v>82</v>
      </c>
      <c r="AV461" s="15" t="s">
        <v>82</v>
      </c>
      <c r="AW461" s="15" t="s">
        <v>31</v>
      </c>
      <c r="AX461" s="15" t="s">
        <v>74</v>
      </c>
      <c r="AY461" s="261" t="s">
        <v>160</v>
      </c>
    </row>
    <row r="462" s="13" customFormat="1">
      <c r="A462" s="13"/>
      <c r="B462" s="229"/>
      <c r="C462" s="230"/>
      <c r="D462" s="231" t="s">
        <v>168</v>
      </c>
      <c r="E462" s="232" t="s">
        <v>1</v>
      </c>
      <c r="F462" s="233" t="s">
        <v>642</v>
      </c>
      <c r="G462" s="230"/>
      <c r="H462" s="234">
        <v>24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168</v>
      </c>
      <c r="AU462" s="240" t="s">
        <v>82</v>
      </c>
      <c r="AV462" s="13" t="s">
        <v>84</v>
      </c>
      <c r="AW462" s="13" t="s">
        <v>31</v>
      </c>
      <c r="AX462" s="13" t="s">
        <v>74</v>
      </c>
      <c r="AY462" s="240" t="s">
        <v>160</v>
      </c>
    </row>
    <row r="463" s="14" customFormat="1">
      <c r="A463" s="14"/>
      <c r="B463" s="241"/>
      <c r="C463" s="242"/>
      <c r="D463" s="231" t="s">
        <v>168</v>
      </c>
      <c r="E463" s="243" t="s">
        <v>1</v>
      </c>
      <c r="F463" s="244" t="s">
        <v>170</v>
      </c>
      <c r="G463" s="242"/>
      <c r="H463" s="245">
        <v>24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168</v>
      </c>
      <c r="AU463" s="251" t="s">
        <v>82</v>
      </c>
      <c r="AV463" s="14" t="s">
        <v>166</v>
      </c>
      <c r="AW463" s="14" t="s">
        <v>31</v>
      </c>
      <c r="AX463" s="14" t="s">
        <v>82</v>
      </c>
      <c r="AY463" s="251" t="s">
        <v>160</v>
      </c>
    </row>
    <row r="464" s="2" customFormat="1" ht="24.15" customHeight="1">
      <c r="A464" s="38"/>
      <c r="B464" s="39"/>
      <c r="C464" s="216" t="s">
        <v>643</v>
      </c>
      <c r="D464" s="216" t="s">
        <v>161</v>
      </c>
      <c r="E464" s="217" t="s">
        <v>644</v>
      </c>
      <c r="F464" s="218" t="s">
        <v>645</v>
      </c>
      <c r="G464" s="219" t="s">
        <v>197</v>
      </c>
      <c r="H464" s="220">
        <v>25.2</v>
      </c>
      <c r="I464" s="221"/>
      <c r="J464" s="222">
        <f>ROUND(I464*H464,2)</f>
        <v>0</v>
      </c>
      <c r="K464" s="218" t="s">
        <v>646</v>
      </c>
      <c r="L464" s="44"/>
      <c r="M464" s="223" t="s">
        <v>1</v>
      </c>
      <c r="N464" s="224" t="s">
        <v>39</v>
      </c>
      <c r="O464" s="91"/>
      <c r="P464" s="225">
        <f>O464*H464</f>
        <v>0</v>
      </c>
      <c r="Q464" s="225">
        <v>0.003</v>
      </c>
      <c r="R464" s="225">
        <f>Q464*H464</f>
        <v>0.0756</v>
      </c>
      <c r="S464" s="225">
        <v>0.003</v>
      </c>
      <c r="T464" s="226">
        <f>S464*H464</f>
        <v>0.0756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7" t="s">
        <v>243</v>
      </c>
      <c r="AT464" s="227" t="s">
        <v>161</v>
      </c>
      <c r="AU464" s="227" t="s">
        <v>82</v>
      </c>
      <c r="AY464" s="17" t="s">
        <v>160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7" t="s">
        <v>82</v>
      </c>
      <c r="BK464" s="228">
        <f>ROUND(I464*H464,2)</f>
        <v>0</v>
      </c>
      <c r="BL464" s="17" t="s">
        <v>243</v>
      </c>
      <c r="BM464" s="227" t="s">
        <v>647</v>
      </c>
    </row>
    <row r="465" s="13" customFormat="1">
      <c r="A465" s="13"/>
      <c r="B465" s="229"/>
      <c r="C465" s="230"/>
      <c r="D465" s="231" t="s">
        <v>168</v>
      </c>
      <c r="E465" s="232" t="s">
        <v>1</v>
      </c>
      <c r="F465" s="233" t="s">
        <v>648</v>
      </c>
      <c r="G465" s="230"/>
      <c r="H465" s="234">
        <v>25.2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168</v>
      </c>
      <c r="AU465" s="240" t="s">
        <v>82</v>
      </c>
      <c r="AV465" s="13" t="s">
        <v>84</v>
      </c>
      <c r="AW465" s="13" t="s">
        <v>31</v>
      </c>
      <c r="AX465" s="13" t="s">
        <v>74</v>
      </c>
      <c r="AY465" s="240" t="s">
        <v>160</v>
      </c>
    </row>
    <row r="466" s="14" customFormat="1">
      <c r="A466" s="14"/>
      <c r="B466" s="241"/>
      <c r="C466" s="242"/>
      <c r="D466" s="231" t="s">
        <v>168</v>
      </c>
      <c r="E466" s="243" t="s">
        <v>1</v>
      </c>
      <c r="F466" s="244" t="s">
        <v>170</v>
      </c>
      <c r="G466" s="242"/>
      <c r="H466" s="245">
        <v>25.2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168</v>
      </c>
      <c r="AU466" s="251" t="s">
        <v>82</v>
      </c>
      <c r="AV466" s="14" t="s">
        <v>166</v>
      </c>
      <c r="AW466" s="14" t="s">
        <v>31</v>
      </c>
      <c r="AX466" s="14" t="s">
        <v>82</v>
      </c>
      <c r="AY466" s="251" t="s">
        <v>160</v>
      </c>
    </row>
    <row r="467" s="2" customFormat="1" ht="33" customHeight="1">
      <c r="A467" s="38"/>
      <c r="B467" s="39"/>
      <c r="C467" s="216" t="s">
        <v>649</v>
      </c>
      <c r="D467" s="216" t="s">
        <v>161</v>
      </c>
      <c r="E467" s="217" t="s">
        <v>650</v>
      </c>
      <c r="F467" s="218" t="s">
        <v>651</v>
      </c>
      <c r="G467" s="219" t="s">
        <v>203</v>
      </c>
      <c r="H467" s="220">
        <v>10</v>
      </c>
      <c r="I467" s="221"/>
      <c r="J467" s="222">
        <f>ROUND(I467*H467,2)</f>
        <v>0</v>
      </c>
      <c r="K467" s="218" t="s">
        <v>646</v>
      </c>
      <c r="L467" s="44"/>
      <c r="M467" s="223" t="s">
        <v>1</v>
      </c>
      <c r="N467" s="224" t="s">
        <v>39</v>
      </c>
      <c r="O467" s="91"/>
      <c r="P467" s="225">
        <f>O467*H467</f>
        <v>0</v>
      </c>
      <c r="Q467" s="225">
        <v>0.025</v>
      </c>
      <c r="R467" s="225">
        <f>Q467*H467</f>
        <v>0.25</v>
      </c>
      <c r="S467" s="225">
        <v>0</v>
      </c>
      <c r="T467" s="22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7" t="s">
        <v>243</v>
      </c>
      <c r="AT467" s="227" t="s">
        <v>161</v>
      </c>
      <c r="AU467" s="227" t="s">
        <v>82</v>
      </c>
      <c r="AY467" s="17" t="s">
        <v>160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7" t="s">
        <v>82</v>
      </c>
      <c r="BK467" s="228">
        <f>ROUND(I467*H467,2)</f>
        <v>0</v>
      </c>
      <c r="BL467" s="17" t="s">
        <v>243</v>
      </c>
      <c r="BM467" s="227" t="s">
        <v>652</v>
      </c>
    </row>
    <row r="468" s="13" customFormat="1">
      <c r="A468" s="13"/>
      <c r="B468" s="229"/>
      <c r="C468" s="230"/>
      <c r="D468" s="231" t="s">
        <v>168</v>
      </c>
      <c r="E468" s="232" t="s">
        <v>1</v>
      </c>
      <c r="F468" s="233" t="s">
        <v>214</v>
      </c>
      <c r="G468" s="230"/>
      <c r="H468" s="234">
        <v>10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168</v>
      </c>
      <c r="AU468" s="240" t="s">
        <v>82</v>
      </c>
      <c r="AV468" s="13" t="s">
        <v>84</v>
      </c>
      <c r="AW468" s="13" t="s">
        <v>31</v>
      </c>
      <c r="AX468" s="13" t="s">
        <v>74</v>
      </c>
      <c r="AY468" s="240" t="s">
        <v>160</v>
      </c>
    </row>
    <row r="469" s="14" customFormat="1">
      <c r="A469" s="14"/>
      <c r="B469" s="241"/>
      <c r="C469" s="242"/>
      <c r="D469" s="231" t="s">
        <v>168</v>
      </c>
      <c r="E469" s="243" t="s">
        <v>1</v>
      </c>
      <c r="F469" s="244" t="s">
        <v>170</v>
      </c>
      <c r="G469" s="242"/>
      <c r="H469" s="245">
        <v>10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168</v>
      </c>
      <c r="AU469" s="251" t="s">
        <v>82</v>
      </c>
      <c r="AV469" s="14" t="s">
        <v>166</v>
      </c>
      <c r="AW469" s="14" t="s">
        <v>31</v>
      </c>
      <c r="AX469" s="14" t="s">
        <v>82</v>
      </c>
      <c r="AY469" s="251" t="s">
        <v>160</v>
      </c>
    </row>
    <row r="470" s="2" customFormat="1" ht="24.15" customHeight="1">
      <c r="A470" s="38"/>
      <c r="B470" s="39"/>
      <c r="C470" s="216" t="s">
        <v>653</v>
      </c>
      <c r="D470" s="216" t="s">
        <v>161</v>
      </c>
      <c r="E470" s="217" t="s">
        <v>654</v>
      </c>
      <c r="F470" s="218" t="s">
        <v>655</v>
      </c>
      <c r="G470" s="219" t="s">
        <v>656</v>
      </c>
      <c r="H470" s="274"/>
      <c r="I470" s="221"/>
      <c r="J470" s="222">
        <f>ROUND(I470*H470,2)</f>
        <v>0</v>
      </c>
      <c r="K470" s="218" t="s">
        <v>165</v>
      </c>
      <c r="L470" s="44"/>
      <c r="M470" s="223" t="s">
        <v>1</v>
      </c>
      <c r="N470" s="224" t="s">
        <v>39</v>
      </c>
      <c r="O470" s="91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7" t="s">
        <v>243</v>
      </c>
      <c r="AT470" s="227" t="s">
        <v>161</v>
      </c>
      <c r="AU470" s="227" t="s">
        <v>82</v>
      </c>
      <c r="AY470" s="17" t="s">
        <v>160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7" t="s">
        <v>82</v>
      </c>
      <c r="BK470" s="228">
        <f>ROUND(I470*H470,2)</f>
        <v>0</v>
      </c>
      <c r="BL470" s="17" t="s">
        <v>243</v>
      </c>
      <c r="BM470" s="227" t="s">
        <v>657</v>
      </c>
    </row>
    <row r="471" s="2" customFormat="1" ht="24.15" customHeight="1">
      <c r="A471" s="38"/>
      <c r="B471" s="39"/>
      <c r="C471" s="216" t="s">
        <v>658</v>
      </c>
      <c r="D471" s="216" t="s">
        <v>161</v>
      </c>
      <c r="E471" s="217" t="s">
        <v>659</v>
      </c>
      <c r="F471" s="218" t="s">
        <v>660</v>
      </c>
      <c r="G471" s="219" t="s">
        <v>656</v>
      </c>
      <c r="H471" s="274"/>
      <c r="I471" s="221"/>
      <c r="J471" s="222">
        <f>ROUND(I471*H471,2)</f>
        <v>0</v>
      </c>
      <c r="K471" s="218" t="s">
        <v>165</v>
      </c>
      <c r="L471" s="44"/>
      <c r="M471" s="223" t="s">
        <v>1</v>
      </c>
      <c r="N471" s="224" t="s">
        <v>39</v>
      </c>
      <c r="O471" s="91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7" t="s">
        <v>243</v>
      </c>
      <c r="AT471" s="227" t="s">
        <v>161</v>
      </c>
      <c r="AU471" s="227" t="s">
        <v>82</v>
      </c>
      <c r="AY471" s="17" t="s">
        <v>160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7" t="s">
        <v>82</v>
      </c>
      <c r="BK471" s="228">
        <f>ROUND(I471*H471,2)</f>
        <v>0</v>
      </c>
      <c r="BL471" s="17" t="s">
        <v>243</v>
      </c>
      <c r="BM471" s="227" t="s">
        <v>661</v>
      </c>
    </row>
    <row r="472" s="12" customFormat="1" ht="25.92" customHeight="1">
      <c r="A472" s="12"/>
      <c r="B472" s="202"/>
      <c r="C472" s="203"/>
      <c r="D472" s="204" t="s">
        <v>73</v>
      </c>
      <c r="E472" s="205" t="s">
        <v>662</v>
      </c>
      <c r="F472" s="205" t="s">
        <v>663</v>
      </c>
      <c r="G472" s="203"/>
      <c r="H472" s="203"/>
      <c r="I472" s="206"/>
      <c r="J472" s="207">
        <f>BK472</f>
        <v>0</v>
      </c>
      <c r="K472" s="203"/>
      <c r="L472" s="208"/>
      <c r="M472" s="209"/>
      <c r="N472" s="210"/>
      <c r="O472" s="210"/>
      <c r="P472" s="211">
        <f>SUM(P473:P480)</f>
        <v>0</v>
      </c>
      <c r="Q472" s="210"/>
      <c r="R472" s="211">
        <f>SUM(R473:R480)</f>
        <v>0</v>
      </c>
      <c r="S472" s="210"/>
      <c r="T472" s="212">
        <f>SUM(T473:T480)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3" t="s">
        <v>84</v>
      </c>
      <c r="AT472" s="214" t="s">
        <v>73</v>
      </c>
      <c r="AU472" s="214" t="s">
        <v>74</v>
      </c>
      <c r="AY472" s="213" t="s">
        <v>160</v>
      </c>
      <c r="BK472" s="215">
        <f>SUM(BK473:BK480)</f>
        <v>0</v>
      </c>
    </row>
    <row r="473" s="2" customFormat="1" ht="37.8" customHeight="1">
      <c r="A473" s="38"/>
      <c r="B473" s="39"/>
      <c r="C473" s="216" t="s">
        <v>187</v>
      </c>
      <c r="D473" s="216" t="s">
        <v>161</v>
      </c>
      <c r="E473" s="217" t="s">
        <v>664</v>
      </c>
      <c r="F473" s="218" t="s">
        <v>665</v>
      </c>
      <c r="G473" s="219" t="s">
        <v>197</v>
      </c>
      <c r="H473" s="220">
        <v>10</v>
      </c>
      <c r="I473" s="221"/>
      <c r="J473" s="222">
        <f>ROUND(I473*H473,2)</f>
        <v>0</v>
      </c>
      <c r="K473" s="218" t="s">
        <v>204</v>
      </c>
      <c r="L473" s="44"/>
      <c r="M473" s="223" t="s">
        <v>1</v>
      </c>
      <c r="N473" s="224" t="s">
        <v>39</v>
      </c>
      <c r="O473" s="91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7" t="s">
        <v>243</v>
      </c>
      <c r="AT473" s="227" t="s">
        <v>161</v>
      </c>
      <c r="AU473" s="227" t="s">
        <v>82</v>
      </c>
      <c r="AY473" s="17" t="s">
        <v>160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7" t="s">
        <v>82</v>
      </c>
      <c r="BK473" s="228">
        <f>ROUND(I473*H473,2)</f>
        <v>0</v>
      </c>
      <c r="BL473" s="17" t="s">
        <v>243</v>
      </c>
      <c r="BM473" s="227" t="s">
        <v>666</v>
      </c>
    </row>
    <row r="474" s="13" customFormat="1">
      <c r="A474" s="13"/>
      <c r="B474" s="229"/>
      <c r="C474" s="230"/>
      <c r="D474" s="231" t="s">
        <v>168</v>
      </c>
      <c r="E474" s="232" t="s">
        <v>1</v>
      </c>
      <c r="F474" s="233" t="s">
        <v>667</v>
      </c>
      <c r="G474" s="230"/>
      <c r="H474" s="234">
        <v>10</v>
      </c>
      <c r="I474" s="235"/>
      <c r="J474" s="230"/>
      <c r="K474" s="230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168</v>
      </c>
      <c r="AU474" s="240" t="s">
        <v>82</v>
      </c>
      <c r="AV474" s="13" t="s">
        <v>84</v>
      </c>
      <c r="AW474" s="13" t="s">
        <v>31</v>
      </c>
      <c r="AX474" s="13" t="s">
        <v>74</v>
      </c>
      <c r="AY474" s="240" t="s">
        <v>160</v>
      </c>
    </row>
    <row r="475" s="14" customFormat="1">
      <c r="A475" s="14"/>
      <c r="B475" s="241"/>
      <c r="C475" s="242"/>
      <c r="D475" s="231" t="s">
        <v>168</v>
      </c>
      <c r="E475" s="243" t="s">
        <v>1</v>
      </c>
      <c r="F475" s="244" t="s">
        <v>170</v>
      </c>
      <c r="G475" s="242"/>
      <c r="H475" s="245">
        <v>10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168</v>
      </c>
      <c r="AU475" s="251" t="s">
        <v>82</v>
      </c>
      <c r="AV475" s="14" t="s">
        <v>166</v>
      </c>
      <c r="AW475" s="14" t="s">
        <v>31</v>
      </c>
      <c r="AX475" s="14" t="s">
        <v>82</v>
      </c>
      <c r="AY475" s="251" t="s">
        <v>160</v>
      </c>
    </row>
    <row r="476" s="2" customFormat="1" ht="24.15" customHeight="1">
      <c r="A476" s="38"/>
      <c r="B476" s="39"/>
      <c r="C476" s="216" t="s">
        <v>668</v>
      </c>
      <c r="D476" s="216" t="s">
        <v>161</v>
      </c>
      <c r="E476" s="217" t="s">
        <v>669</v>
      </c>
      <c r="F476" s="218" t="s">
        <v>670</v>
      </c>
      <c r="G476" s="219" t="s">
        <v>203</v>
      </c>
      <c r="H476" s="220">
        <v>1</v>
      </c>
      <c r="I476" s="221"/>
      <c r="J476" s="222">
        <f>ROUND(I476*H476,2)</f>
        <v>0</v>
      </c>
      <c r="K476" s="218" t="s">
        <v>204</v>
      </c>
      <c r="L476" s="44"/>
      <c r="M476" s="223" t="s">
        <v>1</v>
      </c>
      <c r="N476" s="224" t="s">
        <v>39</v>
      </c>
      <c r="O476" s="91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7" t="s">
        <v>243</v>
      </c>
      <c r="AT476" s="227" t="s">
        <v>161</v>
      </c>
      <c r="AU476" s="227" t="s">
        <v>82</v>
      </c>
      <c r="AY476" s="17" t="s">
        <v>160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7" t="s">
        <v>82</v>
      </c>
      <c r="BK476" s="228">
        <f>ROUND(I476*H476,2)</f>
        <v>0</v>
      </c>
      <c r="BL476" s="17" t="s">
        <v>243</v>
      </c>
      <c r="BM476" s="227" t="s">
        <v>671</v>
      </c>
    </row>
    <row r="477" s="2" customFormat="1" ht="24.15" customHeight="1">
      <c r="A477" s="38"/>
      <c r="B477" s="39"/>
      <c r="C477" s="216" t="s">
        <v>672</v>
      </c>
      <c r="D477" s="216" t="s">
        <v>161</v>
      </c>
      <c r="E477" s="217" t="s">
        <v>673</v>
      </c>
      <c r="F477" s="218" t="s">
        <v>674</v>
      </c>
      <c r="G477" s="219" t="s">
        <v>656</v>
      </c>
      <c r="H477" s="274"/>
      <c r="I477" s="221"/>
      <c r="J477" s="222">
        <f>ROUND(I477*H477,2)</f>
        <v>0</v>
      </c>
      <c r="K477" s="218" t="s">
        <v>165</v>
      </c>
      <c r="L477" s="44"/>
      <c r="M477" s="223" t="s">
        <v>1</v>
      </c>
      <c r="N477" s="224" t="s">
        <v>39</v>
      </c>
      <c r="O477" s="91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7" t="s">
        <v>243</v>
      </c>
      <c r="AT477" s="227" t="s">
        <v>161</v>
      </c>
      <c r="AU477" s="227" t="s">
        <v>82</v>
      </c>
      <c r="AY477" s="17" t="s">
        <v>160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7" t="s">
        <v>82</v>
      </c>
      <c r="BK477" s="228">
        <f>ROUND(I477*H477,2)</f>
        <v>0</v>
      </c>
      <c r="BL477" s="17" t="s">
        <v>243</v>
      </c>
      <c r="BM477" s="227" t="s">
        <v>675</v>
      </c>
    </row>
    <row r="478" s="2" customFormat="1" ht="24.15" customHeight="1">
      <c r="A478" s="38"/>
      <c r="B478" s="39"/>
      <c r="C478" s="216" t="s">
        <v>676</v>
      </c>
      <c r="D478" s="216" t="s">
        <v>161</v>
      </c>
      <c r="E478" s="217" t="s">
        <v>677</v>
      </c>
      <c r="F478" s="218" t="s">
        <v>678</v>
      </c>
      <c r="G478" s="219" t="s">
        <v>656</v>
      </c>
      <c r="H478" s="274"/>
      <c r="I478" s="221"/>
      <c r="J478" s="222">
        <f>ROUND(I478*H478,2)</f>
        <v>0</v>
      </c>
      <c r="K478" s="218" t="s">
        <v>165</v>
      </c>
      <c r="L478" s="44"/>
      <c r="M478" s="223" t="s">
        <v>1</v>
      </c>
      <c r="N478" s="224" t="s">
        <v>39</v>
      </c>
      <c r="O478" s="91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7" t="s">
        <v>243</v>
      </c>
      <c r="AT478" s="227" t="s">
        <v>161</v>
      </c>
      <c r="AU478" s="227" t="s">
        <v>82</v>
      </c>
      <c r="AY478" s="17" t="s">
        <v>160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7" t="s">
        <v>82</v>
      </c>
      <c r="BK478" s="228">
        <f>ROUND(I478*H478,2)</f>
        <v>0</v>
      </c>
      <c r="BL478" s="17" t="s">
        <v>243</v>
      </c>
      <c r="BM478" s="227" t="s">
        <v>679</v>
      </c>
    </row>
    <row r="479" s="2" customFormat="1" ht="24.15" customHeight="1">
      <c r="A479" s="38"/>
      <c r="B479" s="39"/>
      <c r="C479" s="216" t="s">
        <v>680</v>
      </c>
      <c r="D479" s="216" t="s">
        <v>161</v>
      </c>
      <c r="E479" s="217" t="s">
        <v>681</v>
      </c>
      <c r="F479" s="218" t="s">
        <v>682</v>
      </c>
      <c r="G479" s="219" t="s">
        <v>656</v>
      </c>
      <c r="H479" s="274"/>
      <c r="I479" s="221"/>
      <c r="J479" s="222">
        <f>ROUND(I479*H479,2)</f>
        <v>0</v>
      </c>
      <c r="K479" s="218" t="s">
        <v>165</v>
      </c>
      <c r="L479" s="44"/>
      <c r="M479" s="223" t="s">
        <v>1</v>
      </c>
      <c r="N479" s="224" t="s">
        <v>39</v>
      </c>
      <c r="O479" s="91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7" t="s">
        <v>243</v>
      </c>
      <c r="AT479" s="227" t="s">
        <v>161</v>
      </c>
      <c r="AU479" s="227" t="s">
        <v>82</v>
      </c>
      <c r="AY479" s="17" t="s">
        <v>160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7" t="s">
        <v>82</v>
      </c>
      <c r="BK479" s="228">
        <f>ROUND(I479*H479,2)</f>
        <v>0</v>
      </c>
      <c r="BL479" s="17" t="s">
        <v>243</v>
      </c>
      <c r="BM479" s="227" t="s">
        <v>683</v>
      </c>
    </row>
    <row r="480" s="13" customFormat="1">
      <c r="A480" s="13"/>
      <c r="B480" s="229"/>
      <c r="C480" s="230"/>
      <c r="D480" s="231" t="s">
        <v>168</v>
      </c>
      <c r="E480" s="232" t="s">
        <v>1</v>
      </c>
      <c r="F480" s="233" t="s">
        <v>684</v>
      </c>
      <c r="G480" s="230"/>
      <c r="H480" s="234">
        <v>55900</v>
      </c>
      <c r="I480" s="235"/>
      <c r="J480" s="230"/>
      <c r="K480" s="230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168</v>
      </c>
      <c r="AU480" s="240" t="s">
        <v>82</v>
      </c>
      <c r="AV480" s="13" t="s">
        <v>84</v>
      </c>
      <c r="AW480" s="13" t="s">
        <v>31</v>
      </c>
      <c r="AX480" s="13" t="s">
        <v>82</v>
      </c>
      <c r="AY480" s="240" t="s">
        <v>160</v>
      </c>
    </row>
    <row r="481" s="12" customFormat="1" ht="25.92" customHeight="1">
      <c r="A481" s="12"/>
      <c r="B481" s="202"/>
      <c r="C481" s="203"/>
      <c r="D481" s="204" t="s">
        <v>73</v>
      </c>
      <c r="E481" s="205" t="s">
        <v>685</v>
      </c>
      <c r="F481" s="205" t="s">
        <v>686</v>
      </c>
      <c r="G481" s="203"/>
      <c r="H481" s="203"/>
      <c r="I481" s="206"/>
      <c r="J481" s="207">
        <f>BK481</f>
        <v>0</v>
      </c>
      <c r="K481" s="203"/>
      <c r="L481" s="208"/>
      <c r="M481" s="209"/>
      <c r="N481" s="210"/>
      <c r="O481" s="210"/>
      <c r="P481" s="211">
        <f>P482</f>
        <v>0</v>
      </c>
      <c r="Q481" s="210"/>
      <c r="R481" s="211">
        <f>R482</f>
        <v>1.3916952</v>
      </c>
      <c r="S481" s="210"/>
      <c r="T481" s="212">
        <f>T482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3" t="s">
        <v>84</v>
      </c>
      <c r="AT481" s="214" t="s">
        <v>73</v>
      </c>
      <c r="AU481" s="214" t="s">
        <v>74</v>
      </c>
      <c r="AY481" s="213" t="s">
        <v>160</v>
      </c>
      <c r="BK481" s="215">
        <f>BK482</f>
        <v>0</v>
      </c>
    </row>
    <row r="482" s="12" customFormat="1" ht="22.8" customHeight="1">
      <c r="A482" s="12"/>
      <c r="B482" s="202"/>
      <c r="C482" s="203"/>
      <c r="D482" s="204" t="s">
        <v>73</v>
      </c>
      <c r="E482" s="272" t="s">
        <v>687</v>
      </c>
      <c r="F482" s="272" t="s">
        <v>688</v>
      </c>
      <c r="G482" s="203"/>
      <c r="H482" s="203"/>
      <c r="I482" s="206"/>
      <c r="J482" s="273">
        <f>BK482</f>
        <v>0</v>
      </c>
      <c r="K482" s="203"/>
      <c r="L482" s="208"/>
      <c r="M482" s="209"/>
      <c r="N482" s="210"/>
      <c r="O482" s="210"/>
      <c r="P482" s="211">
        <f>SUM(P483:P491)</f>
        <v>0</v>
      </c>
      <c r="Q482" s="210"/>
      <c r="R482" s="211">
        <f>SUM(R483:R491)</f>
        <v>1.3916952</v>
      </c>
      <c r="S482" s="210"/>
      <c r="T482" s="212">
        <f>SUM(T483:T491)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3" t="s">
        <v>84</v>
      </c>
      <c r="AT482" s="214" t="s">
        <v>73</v>
      </c>
      <c r="AU482" s="214" t="s">
        <v>82</v>
      </c>
      <c r="AY482" s="213" t="s">
        <v>160</v>
      </c>
      <c r="BK482" s="215">
        <f>SUM(BK483:BK491)</f>
        <v>0</v>
      </c>
    </row>
    <row r="483" s="2" customFormat="1" ht="33" customHeight="1">
      <c r="A483" s="38"/>
      <c r="B483" s="39"/>
      <c r="C483" s="216" t="s">
        <v>423</v>
      </c>
      <c r="D483" s="216" t="s">
        <v>161</v>
      </c>
      <c r="E483" s="217" t="s">
        <v>689</v>
      </c>
      <c r="F483" s="218" t="s">
        <v>690</v>
      </c>
      <c r="G483" s="219" t="s">
        <v>164</v>
      </c>
      <c r="H483" s="220">
        <v>41.58</v>
      </c>
      <c r="I483" s="221"/>
      <c r="J483" s="222">
        <f>ROUND(I483*H483,2)</f>
        <v>0</v>
      </c>
      <c r="K483" s="218" t="s">
        <v>165</v>
      </c>
      <c r="L483" s="44"/>
      <c r="M483" s="223" t="s">
        <v>1</v>
      </c>
      <c r="N483" s="224" t="s">
        <v>39</v>
      </c>
      <c r="O483" s="91"/>
      <c r="P483" s="225">
        <f>O483*H483</f>
        <v>0</v>
      </c>
      <c r="Q483" s="225">
        <v>4E-05</v>
      </c>
      <c r="R483" s="225">
        <f>Q483*H483</f>
        <v>0.0016632</v>
      </c>
      <c r="S483" s="225">
        <v>0</v>
      </c>
      <c r="T483" s="22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7" t="s">
        <v>243</v>
      </c>
      <c r="AT483" s="227" t="s">
        <v>161</v>
      </c>
      <c r="AU483" s="227" t="s">
        <v>84</v>
      </c>
      <c r="AY483" s="17" t="s">
        <v>160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7" t="s">
        <v>82</v>
      </c>
      <c r="BK483" s="228">
        <f>ROUND(I483*H483,2)</f>
        <v>0</v>
      </c>
      <c r="BL483" s="17" t="s">
        <v>243</v>
      </c>
      <c r="BM483" s="227" t="s">
        <v>691</v>
      </c>
    </row>
    <row r="484" s="13" customFormat="1">
      <c r="A484" s="13"/>
      <c r="B484" s="229"/>
      <c r="C484" s="230"/>
      <c r="D484" s="231" t="s">
        <v>168</v>
      </c>
      <c r="E484" s="232" t="s">
        <v>1</v>
      </c>
      <c r="F484" s="233" t="s">
        <v>692</v>
      </c>
      <c r="G484" s="230"/>
      <c r="H484" s="234">
        <v>18.48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168</v>
      </c>
      <c r="AU484" s="240" t="s">
        <v>84</v>
      </c>
      <c r="AV484" s="13" t="s">
        <v>84</v>
      </c>
      <c r="AW484" s="13" t="s">
        <v>31</v>
      </c>
      <c r="AX484" s="13" t="s">
        <v>74</v>
      </c>
      <c r="AY484" s="240" t="s">
        <v>160</v>
      </c>
    </row>
    <row r="485" s="13" customFormat="1">
      <c r="A485" s="13"/>
      <c r="B485" s="229"/>
      <c r="C485" s="230"/>
      <c r="D485" s="231" t="s">
        <v>168</v>
      </c>
      <c r="E485" s="232" t="s">
        <v>1</v>
      </c>
      <c r="F485" s="233" t="s">
        <v>693</v>
      </c>
      <c r="G485" s="230"/>
      <c r="H485" s="234">
        <v>23.1</v>
      </c>
      <c r="I485" s="235"/>
      <c r="J485" s="230"/>
      <c r="K485" s="230"/>
      <c r="L485" s="236"/>
      <c r="M485" s="237"/>
      <c r="N485" s="238"/>
      <c r="O485" s="238"/>
      <c r="P485" s="238"/>
      <c r="Q485" s="238"/>
      <c r="R485" s="238"/>
      <c r="S485" s="238"/>
      <c r="T485" s="23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0" t="s">
        <v>168</v>
      </c>
      <c r="AU485" s="240" t="s">
        <v>84</v>
      </c>
      <c r="AV485" s="13" t="s">
        <v>84</v>
      </c>
      <c r="AW485" s="13" t="s">
        <v>31</v>
      </c>
      <c r="AX485" s="13" t="s">
        <v>74</v>
      </c>
      <c r="AY485" s="240" t="s">
        <v>160</v>
      </c>
    </row>
    <row r="486" s="14" customFormat="1">
      <c r="A486" s="14"/>
      <c r="B486" s="241"/>
      <c r="C486" s="242"/>
      <c r="D486" s="231" t="s">
        <v>168</v>
      </c>
      <c r="E486" s="243" t="s">
        <v>1</v>
      </c>
      <c r="F486" s="244" t="s">
        <v>170</v>
      </c>
      <c r="G486" s="242"/>
      <c r="H486" s="245">
        <v>41.58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168</v>
      </c>
      <c r="AU486" s="251" t="s">
        <v>84</v>
      </c>
      <c r="AV486" s="14" t="s">
        <v>166</v>
      </c>
      <c r="AW486" s="14" t="s">
        <v>31</v>
      </c>
      <c r="AX486" s="14" t="s">
        <v>82</v>
      </c>
      <c r="AY486" s="251" t="s">
        <v>160</v>
      </c>
    </row>
    <row r="487" s="2" customFormat="1" ht="16.5" customHeight="1">
      <c r="A487" s="38"/>
      <c r="B487" s="39"/>
      <c r="C487" s="262" t="s">
        <v>436</v>
      </c>
      <c r="D487" s="262" t="s">
        <v>359</v>
      </c>
      <c r="E487" s="263" t="s">
        <v>694</v>
      </c>
      <c r="F487" s="264" t="s">
        <v>695</v>
      </c>
      <c r="G487" s="265" t="s">
        <v>203</v>
      </c>
      <c r="H487" s="266">
        <v>88.2</v>
      </c>
      <c r="I487" s="267"/>
      <c r="J487" s="268">
        <f>ROUND(I487*H487,2)</f>
        <v>0</v>
      </c>
      <c r="K487" s="264" t="s">
        <v>165</v>
      </c>
      <c r="L487" s="269"/>
      <c r="M487" s="270" t="s">
        <v>1</v>
      </c>
      <c r="N487" s="271" t="s">
        <v>39</v>
      </c>
      <c r="O487" s="91"/>
      <c r="P487" s="225">
        <f>O487*H487</f>
        <v>0</v>
      </c>
      <c r="Q487" s="225">
        <v>0.01576</v>
      </c>
      <c r="R487" s="225">
        <f>Q487*H487</f>
        <v>1.3900319999999998</v>
      </c>
      <c r="S487" s="225">
        <v>0</v>
      </c>
      <c r="T487" s="226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7" t="s">
        <v>341</v>
      </c>
      <c r="AT487" s="227" t="s">
        <v>359</v>
      </c>
      <c r="AU487" s="227" t="s">
        <v>84</v>
      </c>
      <c r="AY487" s="17" t="s">
        <v>160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7" t="s">
        <v>82</v>
      </c>
      <c r="BK487" s="228">
        <f>ROUND(I487*H487,2)</f>
        <v>0</v>
      </c>
      <c r="BL487" s="17" t="s">
        <v>243</v>
      </c>
      <c r="BM487" s="227" t="s">
        <v>696</v>
      </c>
    </row>
    <row r="488" s="13" customFormat="1">
      <c r="A488" s="13"/>
      <c r="B488" s="229"/>
      <c r="C488" s="230"/>
      <c r="D488" s="231" t="s">
        <v>168</v>
      </c>
      <c r="E488" s="232" t="s">
        <v>1</v>
      </c>
      <c r="F488" s="233" t="s">
        <v>697</v>
      </c>
      <c r="G488" s="230"/>
      <c r="H488" s="234">
        <v>88.2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168</v>
      </c>
      <c r="AU488" s="240" t="s">
        <v>84</v>
      </c>
      <c r="AV488" s="13" t="s">
        <v>84</v>
      </c>
      <c r="AW488" s="13" t="s">
        <v>31</v>
      </c>
      <c r="AX488" s="13" t="s">
        <v>74</v>
      </c>
      <c r="AY488" s="240" t="s">
        <v>160</v>
      </c>
    </row>
    <row r="489" s="14" customFormat="1">
      <c r="A489" s="14"/>
      <c r="B489" s="241"/>
      <c r="C489" s="242"/>
      <c r="D489" s="231" t="s">
        <v>168</v>
      </c>
      <c r="E489" s="243" t="s">
        <v>1</v>
      </c>
      <c r="F489" s="244" t="s">
        <v>170</v>
      </c>
      <c r="G489" s="242"/>
      <c r="H489" s="245">
        <v>88.2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1" t="s">
        <v>168</v>
      </c>
      <c r="AU489" s="251" t="s">
        <v>84</v>
      </c>
      <c r="AV489" s="14" t="s">
        <v>166</v>
      </c>
      <c r="AW489" s="14" t="s">
        <v>31</v>
      </c>
      <c r="AX489" s="14" t="s">
        <v>82</v>
      </c>
      <c r="AY489" s="251" t="s">
        <v>160</v>
      </c>
    </row>
    <row r="490" s="2" customFormat="1" ht="24.15" customHeight="1">
      <c r="A490" s="38"/>
      <c r="B490" s="39"/>
      <c r="C490" s="216" t="s">
        <v>698</v>
      </c>
      <c r="D490" s="216" t="s">
        <v>161</v>
      </c>
      <c r="E490" s="217" t="s">
        <v>699</v>
      </c>
      <c r="F490" s="218" t="s">
        <v>700</v>
      </c>
      <c r="G490" s="219" t="s">
        <v>656</v>
      </c>
      <c r="H490" s="274"/>
      <c r="I490" s="221"/>
      <c r="J490" s="222">
        <f>ROUND(I490*H490,2)</f>
        <v>0</v>
      </c>
      <c r="K490" s="218" t="s">
        <v>165</v>
      </c>
      <c r="L490" s="44"/>
      <c r="M490" s="223" t="s">
        <v>1</v>
      </c>
      <c r="N490" s="224" t="s">
        <v>39</v>
      </c>
      <c r="O490" s="91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7" t="s">
        <v>243</v>
      </c>
      <c r="AT490" s="227" t="s">
        <v>161</v>
      </c>
      <c r="AU490" s="227" t="s">
        <v>84</v>
      </c>
      <c r="AY490" s="17" t="s">
        <v>160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7" t="s">
        <v>82</v>
      </c>
      <c r="BK490" s="228">
        <f>ROUND(I490*H490,2)</f>
        <v>0</v>
      </c>
      <c r="BL490" s="17" t="s">
        <v>243</v>
      </c>
      <c r="BM490" s="227" t="s">
        <v>701</v>
      </c>
    </row>
    <row r="491" s="2" customFormat="1" ht="24.15" customHeight="1">
      <c r="A491" s="38"/>
      <c r="B491" s="39"/>
      <c r="C491" s="216" t="s">
        <v>702</v>
      </c>
      <c r="D491" s="216" t="s">
        <v>161</v>
      </c>
      <c r="E491" s="217" t="s">
        <v>703</v>
      </c>
      <c r="F491" s="218" t="s">
        <v>704</v>
      </c>
      <c r="G491" s="219" t="s">
        <v>656</v>
      </c>
      <c r="H491" s="274"/>
      <c r="I491" s="221"/>
      <c r="J491" s="222">
        <f>ROUND(I491*H491,2)</f>
        <v>0</v>
      </c>
      <c r="K491" s="218" t="s">
        <v>165</v>
      </c>
      <c r="L491" s="44"/>
      <c r="M491" s="275" t="s">
        <v>1</v>
      </c>
      <c r="N491" s="276" t="s">
        <v>39</v>
      </c>
      <c r="O491" s="277"/>
      <c r="P491" s="278">
        <f>O491*H491</f>
        <v>0</v>
      </c>
      <c r="Q491" s="278">
        <v>0</v>
      </c>
      <c r="R491" s="278">
        <f>Q491*H491</f>
        <v>0</v>
      </c>
      <c r="S491" s="278">
        <v>0</v>
      </c>
      <c r="T491" s="27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7" t="s">
        <v>243</v>
      </c>
      <c r="AT491" s="227" t="s">
        <v>161</v>
      </c>
      <c r="AU491" s="227" t="s">
        <v>84</v>
      </c>
      <c r="AY491" s="17" t="s">
        <v>160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7" t="s">
        <v>82</v>
      </c>
      <c r="BK491" s="228">
        <f>ROUND(I491*H491,2)</f>
        <v>0</v>
      </c>
      <c r="BL491" s="17" t="s">
        <v>243</v>
      </c>
      <c r="BM491" s="227" t="s">
        <v>705</v>
      </c>
    </row>
    <row r="492" s="2" customFormat="1" ht="6.96" customHeight="1">
      <c r="A492" s="38"/>
      <c r="B492" s="66"/>
      <c r="C492" s="67"/>
      <c r="D492" s="67"/>
      <c r="E492" s="67"/>
      <c r="F492" s="67"/>
      <c r="G492" s="67"/>
      <c r="H492" s="67"/>
      <c r="I492" s="67"/>
      <c r="J492" s="67"/>
      <c r="K492" s="67"/>
      <c r="L492" s="44"/>
      <c r="M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</row>
  </sheetData>
  <sheetProtection sheet="1" autoFilter="0" formatColumns="0" formatRows="0" objects="1" scenarios="1" spinCount="100000" saltValue="o/2DKRiXtLXi0zVMwVqMd6PDVexJ+X2OVMyenScsC60Pde40e5TAYZsRYC4bDMYhGtdOiRDG+kxAsVX/iOL2Bg==" hashValue="SkKi15oFzY0tLCdjx5VTm3yXfJeh61RnwTCl85fzaWt2GkPsPX/xqaf69jRZI4OyNJNSd/Eu7Li6HKBPNYCp9g==" algorithmName="SHA-512" password="CC35"/>
  <autoFilter ref="C140:K491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ROUND(J135,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ROUND((SUM(BE135:BE345)),  2)</f>
        <v>0</v>
      </c>
      <c r="G33" s="38"/>
      <c r="H33" s="38"/>
      <c r="I33" s="155">
        <v>0.21</v>
      </c>
      <c r="J33" s="154">
        <f>ROUND(((SUM(BE135:BE345))*I33),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ROUND((SUM(BF135:BF345)),  2)</f>
        <v>0</v>
      </c>
      <c r="G34" s="38"/>
      <c r="H34" s="38"/>
      <c r="I34" s="155">
        <v>0.15</v>
      </c>
      <c r="J34" s="154">
        <f>ROUND(((SUM(BF135:BF345))*I34),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ROUND((SUM(BG135:BG345)),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ROUND((SUM(BH135:BH345)),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ROUND((SUM(BI135:BI345)),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SO.I.01 - Přípojka vody a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122</v>
      </c>
      <c r="E98" s="182"/>
      <c r="F98" s="182"/>
      <c r="G98" s="182"/>
      <c r="H98" s="182"/>
      <c r="I98" s="182"/>
      <c r="J98" s="183">
        <f>J152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707</v>
      </c>
      <c r="E99" s="182"/>
      <c r="F99" s="182"/>
      <c r="G99" s="182"/>
      <c r="H99" s="182"/>
      <c r="I99" s="182"/>
      <c r="J99" s="183">
        <f>J159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123</v>
      </c>
      <c r="E100" s="182"/>
      <c r="F100" s="182"/>
      <c r="G100" s="182"/>
      <c r="H100" s="182"/>
      <c r="I100" s="182"/>
      <c r="J100" s="183">
        <f>J166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124</v>
      </c>
      <c r="E101" s="182"/>
      <c r="F101" s="182"/>
      <c r="G101" s="182"/>
      <c r="H101" s="182"/>
      <c r="I101" s="182"/>
      <c r="J101" s="183">
        <f>J173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125</v>
      </c>
      <c r="E102" s="182"/>
      <c r="F102" s="182"/>
      <c r="G102" s="182"/>
      <c r="H102" s="182"/>
      <c r="I102" s="182"/>
      <c r="J102" s="183">
        <f>J183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708</v>
      </c>
      <c r="E103" s="182"/>
      <c r="F103" s="182"/>
      <c r="G103" s="182"/>
      <c r="H103" s="182"/>
      <c r="I103" s="182"/>
      <c r="J103" s="183">
        <f>J187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127</v>
      </c>
      <c r="E104" s="182"/>
      <c r="F104" s="182"/>
      <c r="G104" s="182"/>
      <c r="H104" s="182"/>
      <c r="I104" s="182"/>
      <c r="J104" s="183">
        <f>J198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128</v>
      </c>
      <c r="E105" s="182"/>
      <c r="F105" s="182"/>
      <c r="G105" s="182"/>
      <c r="H105" s="182"/>
      <c r="I105" s="182"/>
      <c r="J105" s="183">
        <f>J208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129</v>
      </c>
      <c r="E106" s="182"/>
      <c r="F106" s="182"/>
      <c r="G106" s="182"/>
      <c r="H106" s="182"/>
      <c r="I106" s="182"/>
      <c r="J106" s="183">
        <f>J215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9"/>
      <c r="C107" s="180"/>
      <c r="D107" s="181" t="s">
        <v>709</v>
      </c>
      <c r="E107" s="182"/>
      <c r="F107" s="182"/>
      <c r="G107" s="182"/>
      <c r="H107" s="182"/>
      <c r="I107" s="182"/>
      <c r="J107" s="183">
        <f>J219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9"/>
      <c r="C108" s="180"/>
      <c r="D108" s="181" t="s">
        <v>710</v>
      </c>
      <c r="E108" s="182"/>
      <c r="F108" s="182"/>
      <c r="G108" s="182"/>
      <c r="H108" s="182"/>
      <c r="I108" s="182"/>
      <c r="J108" s="183">
        <f>J236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711</v>
      </c>
      <c r="E109" s="182"/>
      <c r="F109" s="182"/>
      <c r="G109" s="182"/>
      <c r="H109" s="182"/>
      <c r="I109" s="182"/>
      <c r="J109" s="183">
        <f>J273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9"/>
      <c r="C110" s="180"/>
      <c r="D110" s="181" t="s">
        <v>712</v>
      </c>
      <c r="E110" s="182"/>
      <c r="F110" s="182"/>
      <c r="G110" s="182"/>
      <c r="H110" s="182"/>
      <c r="I110" s="182"/>
      <c r="J110" s="183">
        <f>J277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9"/>
      <c r="C111" s="180"/>
      <c r="D111" s="181" t="s">
        <v>713</v>
      </c>
      <c r="E111" s="182"/>
      <c r="F111" s="182"/>
      <c r="G111" s="182"/>
      <c r="H111" s="182"/>
      <c r="I111" s="182"/>
      <c r="J111" s="183">
        <f>J317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9"/>
      <c r="C112" s="180"/>
      <c r="D112" s="181" t="s">
        <v>133</v>
      </c>
      <c r="E112" s="182"/>
      <c r="F112" s="182"/>
      <c r="G112" s="182"/>
      <c r="H112" s="182"/>
      <c r="I112" s="182"/>
      <c r="J112" s="183">
        <f>J319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5"/>
      <c r="C113" s="186"/>
      <c r="D113" s="187" t="s">
        <v>714</v>
      </c>
      <c r="E113" s="188"/>
      <c r="F113" s="188"/>
      <c r="G113" s="188"/>
      <c r="H113" s="188"/>
      <c r="I113" s="188"/>
      <c r="J113" s="189">
        <f>J320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137</v>
      </c>
      <c r="E114" s="188"/>
      <c r="F114" s="188"/>
      <c r="G114" s="188"/>
      <c r="H114" s="188"/>
      <c r="I114" s="188"/>
      <c r="J114" s="189">
        <f>J329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9"/>
      <c r="C115" s="180"/>
      <c r="D115" s="181" t="s">
        <v>715</v>
      </c>
      <c r="E115" s="182"/>
      <c r="F115" s="182"/>
      <c r="G115" s="182"/>
      <c r="H115" s="182"/>
      <c r="I115" s="182"/>
      <c r="J115" s="183">
        <f>J339</f>
        <v>0</v>
      </c>
      <c r="K115" s="180"/>
      <c r="L115" s="18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145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74" t="str">
        <f>E7</f>
        <v>Mánesovy sady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113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E9</f>
        <v>SO.I.01 - Přípojka vody a kanalizace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F12</f>
        <v>Ústí nad Labem</v>
      </c>
      <c r="G129" s="40"/>
      <c r="H129" s="40"/>
      <c r="I129" s="32" t="s">
        <v>22</v>
      </c>
      <c r="J129" s="79" t="str">
        <f>IF(J12="","",J12)</f>
        <v>19. 9. 2023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E15</f>
        <v xml:space="preserve"> </v>
      </c>
      <c r="G131" s="40"/>
      <c r="H131" s="40"/>
      <c r="I131" s="32" t="s">
        <v>30</v>
      </c>
      <c r="J131" s="36" t="str">
        <f>E21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IF(E18="","",E18)</f>
        <v>Vyplň údaj</v>
      </c>
      <c r="G132" s="40"/>
      <c r="H132" s="40"/>
      <c r="I132" s="32" t="s">
        <v>32</v>
      </c>
      <c r="J132" s="36" t="str">
        <f>E24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91"/>
      <c r="B134" s="192"/>
      <c r="C134" s="193" t="s">
        <v>146</v>
      </c>
      <c r="D134" s="194" t="s">
        <v>59</v>
      </c>
      <c r="E134" s="194" t="s">
        <v>55</v>
      </c>
      <c r="F134" s="194" t="s">
        <v>56</v>
      </c>
      <c r="G134" s="194" t="s">
        <v>147</v>
      </c>
      <c r="H134" s="194" t="s">
        <v>148</v>
      </c>
      <c r="I134" s="194" t="s">
        <v>149</v>
      </c>
      <c r="J134" s="194" t="s">
        <v>117</v>
      </c>
      <c r="K134" s="195" t="s">
        <v>150</v>
      </c>
      <c r="L134" s="196"/>
      <c r="M134" s="100" t="s">
        <v>1</v>
      </c>
      <c r="N134" s="101" t="s">
        <v>38</v>
      </c>
      <c r="O134" s="101" t="s">
        <v>151</v>
      </c>
      <c r="P134" s="101" t="s">
        <v>152</v>
      </c>
      <c r="Q134" s="101" t="s">
        <v>153</v>
      </c>
      <c r="R134" s="101" t="s">
        <v>154</v>
      </c>
      <c r="S134" s="101" t="s">
        <v>155</v>
      </c>
      <c r="T134" s="102" t="s">
        <v>156</v>
      </c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</row>
    <row r="135" s="2" customFormat="1" ht="22.8" customHeight="1">
      <c r="A135" s="38"/>
      <c r="B135" s="39"/>
      <c r="C135" s="107" t="s">
        <v>157</v>
      </c>
      <c r="D135" s="40"/>
      <c r="E135" s="40"/>
      <c r="F135" s="40"/>
      <c r="G135" s="40"/>
      <c r="H135" s="40"/>
      <c r="I135" s="40"/>
      <c r="J135" s="197">
        <f>BK135</f>
        <v>0</v>
      </c>
      <c r="K135" s="40"/>
      <c r="L135" s="44"/>
      <c r="M135" s="103"/>
      <c r="N135" s="198"/>
      <c r="O135" s="104"/>
      <c r="P135" s="199">
        <f>P136+P152+P159+P166+P173+P183+P187+P198+P208+P215+P219+P236+P273+P277+P317+P319+P339</f>
        <v>0</v>
      </c>
      <c r="Q135" s="104"/>
      <c r="R135" s="199">
        <f>R136+R152+R159+R166+R173+R183+R187+R198+R208+R215+R219+R236+R273+R277+R317+R319+R339</f>
        <v>55.888486000000008</v>
      </c>
      <c r="S135" s="104"/>
      <c r="T135" s="200">
        <f>T136+T152+T159+T166+T173+T183+T187+T198+T208+T215+T219+T236+T273+T277+T317+T319+T339</f>
        <v>11.56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73</v>
      </c>
      <c r="AU135" s="17" t="s">
        <v>119</v>
      </c>
      <c r="BK135" s="201">
        <f>BK136+BK152+BK159+BK166+BK173+BK183+BK187+BK198+BK208+BK215+BK219+BK236+BK273+BK277+BK317+BK319+BK339</f>
        <v>0</v>
      </c>
    </row>
    <row r="136" s="12" customFormat="1" ht="25.92" customHeight="1">
      <c r="A136" s="12"/>
      <c r="B136" s="202"/>
      <c r="C136" s="203"/>
      <c r="D136" s="204" t="s">
        <v>73</v>
      </c>
      <c r="E136" s="205" t="s">
        <v>158</v>
      </c>
      <c r="F136" s="205" t="s">
        <v>159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SUM(P137:P151)</f>
        <v>0</v>
      </c>
      <c r="Q136" s="210"/>
      <c r="R136" s="211">
        <f>SUM(R137:R151)</f>
        <v>0.37044</v>
      </c>
      <c r="S136" s="210"/>
      <c r="T136" s="212">
        <f>SUM(T137:T151)</f>
        <v>11.56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82</v>
      </c>
      <c r="AT136" s="214" t="s">
        <v>73</v>
      </c>
      <c r="AU136" s="214" t="s">
        <v>74</v>
      </c>
      <c r="AY136" s="213" t="s">
        <v>160</v>
      </c>
      <c r="BK136" s="215">
        <f>SUM(BK137:BK151)</f>
        <v>0</v>
      </c>
    </row>
    <row r="137" s="2" customFormat="1" ht="24.15" customHeight="1">
      <c r="A137" s="38"/>
      <c r="B137" s="39"/>
      <c r="C137" s="216" t="s">
        <v>82</v>
      </c>
      <c r="D137" s="216" t="s">
        <v>161</v>
      </c>
      <c r="E137" s="217" t="s">
        <v>716</v>
      </c>
      <c r="F137" s="218" t="s">
        <v>717</v>
      </c>
      <c r="G137" s="219" t="s">
        <v>164</v>
      </c>
      <c r="H137" s="220">
        <v>8</v>
      </c>
      <c r="I137" s="221"/>
      <c r="J137" s="222">
        <f>ROUND(I137*H137,2)</f>
        <v>0</v>
      </c>
      <c r="K137" s="218" t="s">
        <v>165</v>
      </c>
      <c r="L137" s="44"/>
      <c r="M137" s="223" t="s">
        <v>1</v>
      </c>
      <c r="N137" s="224" t="s">
        <v>39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0.26</v>
      </c>
      <c r="T137" s="226">
        <f>S137*H137</f>
        <v>2.08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166</v>
      </c>
      <c r="AT137" s="227" t="s">
        <v>161</v>
      </c>
      <c r="AU137" s="227" t="s">
        <v>82</v>
      </c>
      <c r="AY137" s="17" t="s">
        <v>160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82</v>
      </c>
      <c r="BK137" s="228">
        <f>ROUND(I137*H137,2)</f>
        <v>0</v>
      </c>
      <c r="BL137" s="17" t="s">
        <v>166</v>
      </c>
      <c r="BM137" s="227" t="s">
        <v>718</v>
      </c>
    </row>
    <row r="138" s="13" customFormat="1">
      <c r="A138" s="13"/>
      <c r="B138" s="229"/>
      <c r="C138" s="230"/>
      <c r="D138" s="231" t="s">
        <v>168</v>
      </c>
      <c r="E138" s="232" t="s">
        <v>1</v>
      </c>
      <c r="F138" s="233" t="s">
        <v>200</v>
      </c>
      <c r="G138" s="230"/>
      <c r="H138" s="234">
        <v>8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168</v>
      </c>
      <c r="AU138" s="240" t="s">
        <v>82</v>
      </c>
      <c r="AV138" s="13" t="s">
        <v>84</v>
      </c>
      <c r="AW138" s="13" t="s">
        <v>31</v>
      </c>
      <c r="AX138" s="13" t="s">
        <v>74</v>
      </c>
      <c r="AY138" s="240" t="s">
        <v>160</v>
      </c>
    </row>
    <row r="139" s="14" customFormat="1">
      <c r="A139" s="14"/>
      <c r="B139" s="241"/>
      <c r="C139" s="242"/>
      <c r="D139" s="231" t="s">
        <v>168</v>
      </c>
      <c r="E139" s="243" t="s">
        <v>1</v>
      </c>
      <c r="F139" s="244" t="s">
        <v>170</v>
      </c>
      <c r="G139" s="242"/>
      <c r="H139" s="245">
        <v>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168</v>
      </c>
      <c r="AU139" s="251" t="s">
        <v>82</v>
      </c>
      <c r="AV139" s="14" t="s">
        <v>166</v>
      </c>
      <c r="AW139" s="14" t="s">
        <v>31</v>
      </c>
      <c r="AX139" s="14" t="s">
        <v>82</v>
      </c>
      <c r="AY139" s="251" t="s">
        <v>160</v>
      </c>
    </row>
    <row r="140" s="2" customFormat="1" ht="24.15" customHeight="1">
      <c r="A140" s="38"/>
      <c r="B140" s="39"/>
      <c r="C140" s="216" t="s">
        <v>84</v>
      </c>
      <c r="D140" s="216" t="s">
        <v>161</v>
      </c>
      <c r="E140" s="217" t="s">
        <v>719</v>
      </c>
      <c r="F140" s="218" t="s">
        <v>720</v>
      </c>
      <c r="G140" s="219" t="s">
        <v>164</v>
      </c>
      <c r="H140" s="220">
        <v>16</v>
      </c>
      <c r="I140" s="221"/>
      <c r="J140" s="222">
        <f>ROUND(I140*H140,2)</f>
        <v>0</v>
      </c>
      <c r="K140" s="218" t="s">
        <v>165</v>
      </c>
      <c r="L140" s="44"/>
      <c r="M140" s="223" t="s">
        <v>1</v>
      </c>
      <c r="N140" s="224" t="s">
        <v>39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0.29</v>
      </c>
      <c r="T140" s="226">
        <f>S140*H140</f>
        <v>4.64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166</v>
      </c>
      <c r="AT140" s="227" t="s">
        <v>161</v>
      </c>
      <c r="AU140" s="227" t="s">
        <v>82</v>
      </c>
      <c r="AY140" s="17" t="s">
        <v>160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82</v>
      </c>
      <c r="BK140" s="228">
        <f>ROUND(I140*H140,2)</f>
        <v>0</v>
      </c>
      <c r="BL140" s="17" t="s">
        <v>166</v>
      </c>
      <c r="BM140" s="227" t="s">
        <v>721</v>
      </c>
    </row>
    <row r="141" s="13" customFormat="1">
      <c r="A141" s="13"/>
      <c r="B141" s="229"/>
      <c r="C141" s="230"/>
      <c r="D141" s="231" t="s">
        <v>168</v>
      </c>
      <c r="E141" s="232" t="s">
        <v>1</v>
      </c>
      <c r="F141" s="233" t="s">
        <v>243</v>
      </c>
      <c r="G141" s="230"/>
      <c r="H141" s="234">
        <v>16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168</v>
      </c>
      <c r="AU141" s="240" t="s">
        <v>82</v>
      </c>
      <c r="AV141" s="13" t="s">
        <v>84</v>
      </c>
      <c r="AW141" s="13" t="s">
        <v>31</v>
      </c>
      <c r="AX141" s="13" t="s">
        <v>74</v>
      </c>
      <c r="AY141" s="240" t="s">
        <v>160</v>
      </c>
    </row>
    <row r="142" s="14" customFormat="1">
      <c r="A142" s="14"/>
      <c r="B142" s="241"/>
      <c r="C142" s="242"/>
      <c r="D142" s="231" t="s">
        <v>168</v>
      </c>
      <c r="E142" s="243" t="s">
        <v>1</v>
      </c>
      <c r="F142" s="244" t="s">
        <v>170</v>
      </c>
      <c r="G142" s="242"/>
      <c r="H142" s="245">
        <v>16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168</v>
      </c>
      <c r="AU142" s="251" t="s">
        <v>82</v>
      </c>
      <c r="AV142" s="14" t="s">
        <v>166</v>
      </c>
      <c r="AW142" s="14" t="s">
        <v>31</v>
      </c>
      <c r="AX142" s="14" t="s">
        <v>82</v>
      </c>
      <c r="AY142" s="251" t="s">
        <v>160</v>
      </c>
    </row>
    <row r="143" s="2" customFormat="1" ht="33" customHeight="1">
      <c r="A143" s="38"/>
      <c r="B143" s="39"/>
      <c r="C143" s="216" t="s">
        <v>174</v>
      </c>
      <c r="D143" s="216" t="s">
        <v>161</v>
      </c>
      <c r="E143" s="217" t="s">
        <v>722</v>
      </c>
      <c r="F143" s="218" t="s">
        <v>723</v>
      </c>
      <c r="G143" s="219" t="s">
        <v>164</v>
      </c>
      <c r="H143" s="220">
        <v>16</v>
      </c>
      <c r="I143" s="221"/>
      <c r="J143" s="222">
        <f>ROUND(I143*H143,2)</f>
        <v>0</v>
      </c>
      <c r="K143" s="218" t="s">
        <v>165</v>
      </c>
      <c r="L143" s="44"/>
      <c r="M143" s="223" t="s">
        <v>1</v>
      </c>
      <c r="N143" s="224" t="s">
        <v>39</v>
      </c>
      <c r="O143" s="91"/>
      <c r="P143" s="225">
        <f>O143*H143</f>
        <v>0</v>
      </c>
      <c r="Q143" s="225">
        <v>9E-05</v>
      </c>
      <c r="R143" s="225">
        <f>Q143*H143</f>
        <v>0.00144</v>
      </c>
      <c r="S143" s="225">
        <v>0.23</v>
      </c>
      <c r="T143" s="226">
        <f>S143*H143</f>
        <v>3.68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166</v>
      </c>
      <c r="AT143" s="227" t="s">
        <v>161</v>
      </c>
      <c r="AU143" s="227" t="s">
        <v>82</v>
      </c>
      <c r="AY143" s="17" t="s">
        <v>160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82</v>
      </c>
      <c r="BK143" s="228">
        <f>ROUND(I143*H143,2)</f>
        <v>0</v>
      </c>
      <c r="BL143" s="17" t="s">
        <v>166</v>
      </c>
      <c r="BM143" s="227" t="s">
        <v>724</v>
      </c>
    </row>
    <row r="144" s="13" customFormat="1">
      <c r="A144" s="13"/>
      <c r="B144" s="229"/>
      <c r="C144" s="230"/>
      <c r="D144" s="231" t="s">
        <v>168</v>
      </c>
      <c r="E144" s="232" t="s">
        <v>1</v>
      </c>
      <c r="F144" s="233" t="s">
        <v>243</v>
      </c>
      <c r="G144" s="230"/>
      <c r="H144" s="234">
        <v>16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168</v>
      </c>
      <c r="AU144" s="240" t="s">
        <v>82</v>
      </c>
      <c r="AV144" s="13" t="s">
        <v>84</v>
      </c>
      <c r="AW144" s="13" t="s">
        <v>31</v>
      </c>
      <c r="AX144" s="13" t="s">
        <v>74</v>
      </c>
      <c r="AY144" s="240" t="s">
        <v>160</v>
      </c>
    </row>
    <row r="145" s="14" customFormat="1">
      <c r="A145" s="14"/>
      <c r="B145" s="241"/>
      <c r="C145" s="242"/>
      <c r="D145" s="231" t="s">
        <v>168</v>
      </c>
      <c r="E145" s="243" t="s">
        <v>1</v>
      </c>
      <c r="F145" s="244" t="s">
        <v>170</v>
      </c>
      <c r="G145" s="242"/>
      <c r="H145" s="245">
        <v>16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168</v>
      </c>
      <c r="AU145" s="251" t="s">
        <v>82</v>
      </c>
      <c r="AV145" s="14" t="s">
        <v>166</v>
      </c>
      <c r="AW145" s="14" t="s">
        <v>31</v>
      </c>
      <c r="AX145" s="14" t="s">
        <v>82</v>
      </c>
      <c r="AY145" s="251" t="s">
        <v>160</v>
      </c>
    </row>
    <row r="146" s="2" customFormat="1" ht="16.5" customHeight="1">
      <c r="A146" s="38"/>
      <c r="B146" s="39"/>
      <c r="C146" s="216" t="s">
        <v>166</v>
      </c>
      <c r="D146" s="216" t="s">
        <v>161</v>
      </c>
      <c r="E146" s="217" t="s">
        <v>725</v>
      </c>
      <c r="F146" s="218" t="s">
        <v>726</v>
      </c>
      <c r="G146" s="219" t="s">
        <v>197</v>
      </c>
      <c r="H146" s="220">
        <v>4</v>
      </c>
      <c r="I146" s="221"/>
      <c r="J146" s="222">
        <f>ROUND(I146*H146,2)</f>
        <v>0</v>
      </c>
      <c r="K146" s="218" t="s">
        <v>165</v>
      </c>
      <c r="L146" s="44"/>
      <c r="M146" s="223" t="s">
        <v>1</v>
      </c>
      <c r="N146" s="224" t="s">
        <v>39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0.29</v>
      </c>
      <c r="T146" s="226">
        <f>S146*H146</f>
        <v>1.16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166</v>
      </c>
      <c r="AT146" s="227" t="s">
        <v>161</v>
      </c>
      <c r="AU146" s="227" t="s">
        <v>82</v>
      </c>
      <c r="AY146" s="17" t="s">
        <v>160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82</v>
      </c>
      <c r="BK146" s="228">
        <f>ROUND(I146*H146,2)</f>
        <v>0</v>
      </c>
      <c r="BL146" s="17" t="s">
        <v>166</v>
      </c>
      <c r="BM146" s="227" t="s">
        <v>727</v>
      </c>
    </row>
    <row r="147" s="13" customFormat="1">
      <c r="A147" s="13"/>
      <c r="B147" s="229"/>
      <c r="C147" s="230"/>
      <c r="D147" s="231" t="s">
        <v>168</v>
      </c>
      <c r="E147" s="232" t="s">
        <v>1</v>
      </c>
      <c r="F147" s="233" t="s">
        <v>166</v>
      </c>
      <c r="G147" s="230"/>
      <c r="H147" s="234">
        <v>4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168</v>
      </c>
      <c r="AU147" s="240" t="s">
        <v>82</v>
      </c>
      <c r="AV147" s="13" t="s">
        <v>84</v>
      </c>
      <c r="AW147" s="13" t="s">
        <v>31</v>
      </c>
      <c r="AX147" s="13" t="s">
        <v>74</v>
      </c>
      <c r="AY147" s="240" t="s">
        <v>160</v>
      </c>
    </row>
    <row r="148" s="14" customFormat="1">
      <c r="A148" s="14"/>
      <c r="B148" s="241"/>
      <c r="C148" s="242"/>
      <c r="D148" s="231" t="s">
        <v>168</v>
      </c>
      <c r="E148" s="243" t="s">
        <v>1</v>
      </c>
      <c r="F148" s="244" t="s">
        <v>170</v>
      </c>
      <c r="G148" s="242"/>
      <c r="H148" s="245">
        <v>4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168</v>
      </c>
      <c r="AU148" s="251" t="s">
        <v>82</v>
      </c>
      <c r="AV148" s="14" t="s">
        <v>166</v>
      </c>
      <c r="AW148" s="14" t="s">
        <v>31</v>
      </c>
      <c r="AX148" s="14" t="s">
        <v>82</v>
      </c>
      <c r="AY148" s="251" t="s">
        <v>160</v>
      </c>
    </row>
    <row r="149" s="2" customFormat="1" ht="24.15" customHeight="1">
      <c r="A149" s="38"/>
      <c r="B149" s="39"/>
      <c r="C149" s="216" t="s">
        <v>183</v>
      </c>
      <c r="D149" s="216" t="s">
        <v>161</v>
      </c>
      <c r="E149" s="217" t="s">
        <v>728</v>
      </c>
      <c r="F149" s="218" t="s">
        <v>729</v>
      </c>
      <c r="G149" s="219" t="s">
        <v>197</v>
      </c>
      <c r="H149" s="220">
        <v>10</v>
      </c>
      <c r="I149" s="221"/>
      <c r="J149" s="222">
        <f>ROUND(I149*H149,2)</f>
        <v>0</v>
      </c>
      <c r="K149" s="218" t="s">
        <v>165</v>
      </c>
      <c r="L149" s="44"/>
      <c r="M149" s="223" t="s">
        <v>1</v>
      </c>
      <c r="N149" s="224" t="s">
        <v>39</v>
      </c>
      <c r="O149" s="91"/>
      <c r="P149" s="225">
        <f>O149*H149</f>
        <v>0</v>
      </c>
      <c r="Q149" s="225">
        <v>0.0369</v>
      </c>
      <c r="R149" s="225">
        <f>Q149*H149</f>
        <v>0.369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166</v>
      </c>
      <c r="AT149" s="227" t="s">
        <v>161</v>
      </c>
      <c r="AU149" s="227" t="s">
        <v>82</v>
      </c>
      <c r="AY149" s="17" t="s">
        <v>160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82</v>
      </c>
      <c r="BK149" s="228">
        <f>ROUND(I149*H149,2)</f>
        <v>0</v>
      </c>
      <c r="BL149" s="17" t="s">
        <v>166</v>
      </c>
      <c r="BM149" s="227" t="s">
        <v>730</v>
      </c>
    </row>
    <row r="150" s="13" customFormat="1">
      <c r="A150" s="13"/>
      <c r="B150" s="229"/>
      <c r="C150" s="230"/>
      <c r="D150" s="231" t="s">
        <v>168</v>
      </c>
      <c r="E150" s="232" t="s">
        <v>1</v>
      </c>
      <c r="F150" s="233" t="s">
        <v>214</v>
      </c>
      <c r="G150" s="230"/>
      <c r="H150" s="234">
        <v>10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168</v>
      </c>
      <c r="AU150" s="240" t="s">
        <v>82</v>
      </c>
      <c r="AV150" s="13" t="s">
        <v>84</v>
      </c>
      <c r="AW150" s="13" t="s">
        <v>31</v>
      </c>
      <c r="AX150" s="13" t="s">
        <v>74</v>
      </c>
      <c r="AY150" s="240" t="s">
        <v>160</v>
      </c>
    </row>
    <row r="151" s="14" customFormat="1">
      <c r="A151" s="14"/>
      <c r="B151" s="241"/>
      <c r="C151" s="242"/>
      <c r="D151" s="231" t="s">
        <v>168</v>
      </c>
      <c r="E151" s="243" t="s">
        <v>1</v>
      </c>
      <c r="F151" s="244" t="s">
        <v>170</v>
      </c>
      <c r="G151" s="242"/>
      <c r="H151" s="245">
        <v>10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168</v>
      </c>
      <c r="AU151" s="251" t="s">
        <v>82</v>
      </c>
      <c r="AV151" s="14" t="s">
        <v>166</v>
      </c>
      <c r="AW151" s="14" t="s">
        <v>31</v>
      </c>
      <c r="AX151" s="14" t="s">
        <v>82</v>
      </c>
      <c r="AY151" s="251" t="s">
        <v>160</v>
      </c>
    </row>
    <row r="152" s="12" customFormat="1" ht="25.92" customHeight="1">
      <c r="A152" s="12"/>
      <c r="B152" s="202"/>
      <c r="C152" s="203"/>
      <c r="D152" s="204" t="s">
        <v>73</v>
      </c>
      <c r="E152" s="205" t="s">
        <v>220</v>
      </c>
      <c r="F152" s="205" t="s">
        <v>221</v>
      </c>
      <c r="G152" s="203"/>
      <c r="H152" s="203"/>
      <c r="I152" s="206"/>
      <c r="J152" s="207">
        <f>BK152</f>
        <v>0</v>
      </c>
      <c r="K152" s="203"/>
      <c r="L152" s="208"/>
      <c r="M152" s="209"/>
      <c r="N152" s="210"/>
      <c r="O152" s="210"/>
      <c r="P152" s="211">
        <f>SUM(P153:P158)</f>
        <v>0</v>
      </c>
      <c r="Q152" s="210"/>
      <c r="R152" s="211">
        <f>SUM(R153:R158)</f>
        <v>0</v>
      </c>
      <c r="S152" s="210"/>
      <c r="T152" s="212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82</v>
      </c>
      <c r="AT152" s="214" t="s">
        <v>73</v>
      </c>
      <c r="AU152" s="214" t="s">
        <v>74</v>
      </c>
      <c r="AY152" s="213" t="s">
        <v>160</v>
      </c>
      <c r="BK152" s="215">
        <f>SUM(BK153:BK158)</f>
        <v>0</v>
      </c>
    </row>
    <row r="153" s="2" customFormat="1" ht="24.15" customHeight="1">
      <c r="A153" s="38"/>
      <c r="B153" s="39"/>
      <c r="C153" s="216" t="s">
        <v>188</v>
      </c>
      <c r="D153" s="216" t="s">
        <v>161</v>
      </c>
      <c r="E153" s="217" t="s">
        <v>731</v>
      </c>
      <c r="F153" s="218" t="s">
        <v>732</v>
      </c>
      <c r="G153" s="219" t="s">
        <v>191</v>
      </c>
      <c r="H153" s="220">
        <v>30</v>
      </c>
      <c r="I153" s="221"/>
      <c r="J153" s="222">
        <f>ROUND(I153*H153,2)</f>
        <v>0</v>
      </c>
      <c r="K153" s="218" t="s">
        <v>165</v>
      </c>
      <c r="L153" s="44"/>
      <c r="M153" s="223" t="s">
        <v>1</v>
      </c>
      <c r="N153" s="224" t="s">
        <v>39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166</v>
      </c>
      <c r="AT153" s="227" t="s">
        <v>161</v>
      </c>
      <c r="AU153" s="227" t="s">
        <v>82</v>
      </c>
      <c r="AY153" s="17" t="s">
        <v>160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82</v>
      </c>
      <c r="BK153" s="228">
        <f>ROUND(I153*H153,2)</f>
        <v>0</v>
      </c>
      <c r="BL153" s="17" t="s">
        <v>166</v>
      </c>
      <c r="BM153" s="227" t="s">
        <v>733</v>
      </c>
    </row>
    <row r="154" s="13" customFormat="1">
      <c r="A154" s="13"/>
      <c r="B154" s="229"/>
      <c r="C154" s="230"/>
      <c r="D154" s="231" t="s">
        <v>168</v>
      </c>
      <c r="E154" s="232" t="s">
        <v>1</v>
      </c>
      <c r="F154" s="233" t="s">
        <v>329</v>
      </c>
      <c r="G154" s="230"/>
      <c r="H154" s="234">
        <v>30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168</v>
      </c>
      <c r="AU154" s="240" t="s">
        <v>82</v>
      </c>
      <c r="AV154" s="13" t="s">
        <v>84</v>
      </c>
      <c r="AW154" s="13" t="s">
        <v>31</v>
      </c>
      <c r="AX154" s="13" t="s">
        <v>74</v>
      </c>
      <c r="AY154" s="240" t="s">
        <v>160</v>
      </c>
    </row>
    <row r="155" s="14" customFormat="1">
      <c r="A155" s="14"/>
      <c r="B155" s="241"/>
      <c r="C155" s="242"/>
      <c r="D155" s="231" t="s">
        <v>168</v>
      </c>
      <c r="E155" s="243" t="s">
        <v>1</v>
      </c>
      <c r="F155" s="244" t="s">
        <v>170</v>
      </c>
      <c r="G155" s="242"/>
      <c r="H155" s="245">
        <v>30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168</v>
      </c>
      <c r="AU155" s="251" t="s">
        <v>82</v>
      </c>
      <c r="AV155" s="14" t="s">
        <v>166</v>
      </c>
      <c r="AW155" s="14" t="s">
        <v>31</v>
      </c>
      <c r="AX155" s="14" t="s">
        <v>82</v>
      </c>
      <c r="AY155" s="251" t="s">
        <v>160</v>
      </c>
    </row>
    <row r="156" s="2" customFormat="1" ht="33" customHeight="1">
      <c r="A156" s="38"/>
      <c r="B156" s="39"/>
      <c r="C156" s="216" t="s">
        <v>194</v>
      </c>
      <c r="D156" s="216" t="s">
        <v>161</v>
      </c>
      <c r="E156" s="217" t="s">
        <v>734</v>
      </c>
      <c r="F156" s="218" t="s">
        <v>735</v>
      </c>
      <c r="G156" s="219" t="s">
        <v>191</v>
      </c>
      <c r="H156" s="220">
        <v>40</v>
      </c>
      <c r="I156" s="221"/>
      <c r="J156" s="222">
        <f>ROUND(I156*H156,2)</f>
        <v>0</v>
      </c>
      <c r="K156" s="218" t="s">
        <v>165</v>
      </c>
      <c r="L156" s="44"/>
      <c r="M156" s="223" t="s">
        <v>1</v>
      </c>
      <c r="N156" s="224" t="s">
        <v>39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166</v>
      </c>
      <c r="AT156" s="227" t="s">
        <v>161</v>
      </c>
      <c r="AU156" s="227" t="s">
        <v>82</v>
      </c>
      <c r="AY156" s="17" t="s">
        <v>160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82</v>
      </c>
      <c r="BK156" s="228">
        <f>ROUND(I156*H156,2)</f>
        <v>0</v>
      </c>
      <c r="BL156" s="17" t="s">
        <v>166</v>
      </c>
      <c r="BM156" s="227" t="s">
        <v>736</v>
      </c>
    </row>
    <row r="157" s="13" customFormat="1">
      <c r="A157" s="13"/>
      <c r="B157" s="229"/>
      <c r="C157" s="230"/>
      <c r="D157" s="231" t="s">
        <v>168</v>
      </c>
      <c r="E157" s="232" t="s">
        <v>1</v>
      </c>
      <c r="F157" s="233" t="s">
        <v>390</v>
      </c>
      <c r="G157" s="230"/>
      <c r="H157" s="234">
        <v>40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168</v>
      </c>
      <c r="AU157" s="240" t="s">
        <v>82</v>
      </c>
      <c r="AV157" s="13" t="s">
        <v>84</v>
      </c>
      <c r="AW157" s="13" t="s">
        <v>31</v>
      </c>
      <c r="AX157" s="13" t="s">
        <v>74</v>
      </c>
      <c r="AY157" s="240" t="s">
        <v>160</v>
      </c>
    </row>
    <row r="158" s="14" customFormat="1">
      <c r="A158" s="14"/>
      <c r="B158" s="241"/>
      <c r="C158" s="242"/>
      <c r="D158" s="231" t="s">
        <v>168</v>
      </c>
      <c r="E158" s="243" t="s">
        <v>1</v>
      </c>
      <c r="F158" s="244" t="s">
        <v>170</v>
      </c>
      <c r="G158" s="242"/>
      <c r="H158" s="245">
        <v>40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168</v>
      </c>
      <c r="AU158" s="251" t="s">
        <v>82</v>
      </c>
      <c r="AV158" s="14" t="s">
        <v>166</v>
      </c>
      <c r="AW158" s="14" t="s">
        <v>31</v>
      </c>
      <c r="AX158" s="14" t="s">
        <v>82</v>
      </c>
      <c r="AY158" s="251" t="s">
        <v>160</v>
      </c>
    </row>
    <row r="159" s="12" customFormat="1" ht="25.92" customHeight="1">
      <c r="A159" s="12"/>
      <c r="B159" s="202"/>
      <c r="C159" s="203"/>
      <c r="D159" s="204" t="s">
        <v>73</v>
      </c>
      <c r="E159" s="205" t="s">
        <v>8</v>
      </c>
      <c r="F159" s="205" t="s">
        <v>737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SUM(P160:P165)</f>
        <v>0</v>
      </c>
      <c r="Q159" s="210"/>
      <c r="R159" s="211">
        <f>SUM(R160:R165)</f>
        <v>0.13104000000000002</v>
      </c>
      <c r="S159" s="210"/>
      <c r="T159" s="212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82</v>
      </c>
      <c r="AT159" s="214" t="s">
        <v>73</v>
      </c>
      <c r="AU159" s="214" t="s">
        <v>74</v>
      </c>
      <c r="AY159" s="213" t="s">
        <v>160</v>
      </c>
      <c r="BK159" s="215">
        <f>SUM(BK160:BK165)</f>
        <v>0</v>
      </c>
    </row>
    <row r="160" s="2" customFormat="1" ht="21.75" customHeight="1">
      <c r="A160" s="38"/>
      <c r="B160" s="39"/>
      <c r="C160" s="216" t="s">
        <v>200</v>
      </c>
      <c r="D160" s="216" t="s">
        <v>161</v>
      </c>
      <c r="E160" s="217" t="s">
        <v>738</v>
      </c>
      <c r="F160" s="218" t="s">
        <v>739</v>
      </c>
      <c r="G160" s="219" t="s">
        <v>164</v>
      </c>
      <c r="H160" s="220">
        <v>156</v>
      </c>
      <c r="I160" s="221"/>
      <c r="J160" s="222">
        <f>ROUND(I160*H160,2)</f>
        <v>0</v>
      </c>
      <c r="K160" s="218" t="s">
        <v>165</v>
      </c>
      <c r="L160" s="44"/>
      <c r="M160" s="223" t="s">
        <v>1</v>
      </c>
      <c r="N160" s="224" t="s">
        <v>39</v>
      </c>
      <c r="O160" s="91"/>
      <c r="P160" s="225">
        <f>O160*H160</f>
        <v>0</v>
      </c>
      <c r="Q160" s="225">
        <v>0.00084</v>
      </c>
      <c r="R160" s="225">
        <f>Q160*H160</f>
        <v>0.13104000000000002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166</v>
      </c>
      <c r="AT160" s="227" t="s">
        <v>161</v>
      </c>
      <c r="AU160" s="227" t="s">
        <v>82</v>
      </c>
      <c r="AY160" s="17" t="s">
        <v>160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82</v>
      </c>
      <c r="BK160" s="228">
        <f>ROUND(I160*H160,2)</f>
        <v>0</v>
      </c>
      <c r="BL160" s="17" t="s">
        <v>166</v>
      </c>
      <c r="BM160" s="227" t="s">
        <v>740</v>
      </c>
    </row>
    <row r="161" s="13" customFormat="1">
      <c r="A161" s="13"/>
      <c r="B161" s="229"/>
      <c r="C161" s="230"/>
      <c r="D161" s="231" t="s">
        <v>168</v>
      </c>
      <c r="E161" s="232" t="s">
        <v>1</v>
      </c>
      <c r="F161" s="233" t="s">
        <v>741</v>
      </c>
      <c r="G161" s="230"/>
      <c r="H161" s="234">
        <v>156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82</v>
      </c>
      <c r="AV161" s="13" t="s">
        <v>84</v>
      </c>
      <c r="AW161" s="13" t="s">
        <v>31</v>
      </c>
      <c r="AX161" s="13" t="s">
        <v>74</v>
      </c>
      <c r="AY161" s="240" t="s">
        <v>160</v>
      </c>
    </row>
    <row r="162" s="14" customFormat="1">
      <c r="A162" s="14"/>
      <c r="B162" s="241"/>
      <c r="C162" s="242"/>
      <c r="D162" s="231" t="s">
        <v>168</v>
      </c>
      <c r="E162" s="243" t="s">
        <v>1</v>
      </c>
      <c r="F162" s="244" t="s">
        <v>170</v>
      </c>
      <c r="G162" s="242"/>
      <c r="H162" s="245">
        <v>156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168</v>
      </c>
      <c r="AU162" s="251" t="s">
        <v>82</v>
      </c>
      <c r="AV162" s="14" t="s">
        <v>166</v>
      </c>
      <c r="AW162" s="14" t="s">
        <v>31</v>
      </c>
      <c r="AX162" s="14" t="s">
        <v>82</v>
      </c>
      <c r="AY162" s="251" t="s">
        <v>160</v>
      </c>
    </row>
    <row r="163" s="2" customFormat="1" ht="24.15" customHeight="1">
      <c r="A163" s="38"/>
      <c r="B163" s="39"/>
      <c r="C163" s="216" t="s">
        <v>209</v>
      </c>
      <c r="D163" s="216" t="s">
        <v>161</v>
      </c>
      <c r="E163" s="217" t="s">
        <v>742</v>
      </c>
      <c r="F163" s="218" t="s">
        <v>743</v>
      </c>
      <c r="G163" s="219" t="s">
        <v>164</v>
      </c>
      <c r="H163" s="220">
        <v>156</v>
      </c>
      <c r="I163" s="221"/>
      <c r="J163" s="222">
        <f>ROUND(I163*H163,2)</f>
        <v>0</v>
      </c>
      <c r="K163" s="218" t="s">
        <v>165</v>
      </c>
      <c r="L163" s="44"/>
      <c r="M163" s="223" t="s">
        <v>1</v>
      </c>
      <c r="N163" s="224" t="s">
        <v>39</v>
      </c>
      <c r="O163" s="91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7" t="s">
        <v>166</v>
      </c>
      <c r="AT163" s="227" t="s">
        <v>161</v>
      </c>
      <c r="AU163" s="227" t="s">
        <v>82</v>
      </c>
      <c r="AY163" s="17" t="s">
        <v>160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82</v>
      </c>
      <c r="BK163" s="228">
        <f>ROUND(I163*H163,2)</f>
        <v>0</v>
      </c>
      <c r="BL163" s="17" t="s">
        <v>166</v>
      </c>
      <c r="BM163" s="227" t="s">
        <v>744</v>
      </c>
    </row>
    <row r="164" s="13" customFormat="1">
      <c r="A164" s="13"/>
      <c r="B164" s="229"/>
      <c r="C164" s="230"/>
      <c r="D164" s="231" t="s">
        <v>168</v>
      </c>
      <c r="E164" s="232" t="s">
        <v>1</v>
      </c>
      <c r="F164" s="233" t="s">
        <v>741</v>
      </c>
      <c r="G164" s="230"/>
      <c r="H164" s="234">
        <v>156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168</v>
      </c>
      <c r="AU164" s="240" t="s">
        <v>82</v>
      </c>
      <c r="AV164" s="13" t="s">
        <v>84</v>
      </c>
      <c r="AW164" s="13" t="s">
        <v>31</v>
      </c>
      <c r="AX164" s="13" t="s">
        <v>74</v>
      </c>
      <c r="AY164" s="240" t="s">
        <v>160</v>
      </c>
    </row>
    <row r="165" s="14" customFormat="1">
      <c r="A165" s="14"/>
      <c r="B165" s="241"/>
      <c r="C165" s="242"/>
      <c r="D165" s="231" t="s">
        <v>168</v>
      </c>
      <c r="E165" s="243" t="s">
        <v>1</v>
      </c>
      <c r="F165" s="244" t="s">
        <v>170</v>
      </c>
      <c r="G165" s="242"/>
      <c r="H165" s="245">
        <v>156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168</v>
      </c>
      <c r="AU165" s="251" t="s">
        <v>82</v>
      </c>
      <c r="AV165" s="14" t="s">
        <v>166</v>
      </c>
      <c r="AW165" s="14" t="s">
        <v>31</v>
      </c>
      <c r="AX165" s="14" t="s">
        <v>82</v>
      </c>
      <c r="AY165" s="251" t="s">
        <v>160</v>
      </c>
    </row>
    <row r="166" s="12" customFormat="1" ht="25.92" customHeight="1">
      <c r="A166" s="12"/>
      <c r="B166" s="202"/>
      <c r="C166" s="203"/>
      <c r="D166" s="204" t="s">
        <v>73</v>
      </c>
      <c r="E166" s="205" t="s">
        <v>243</v>
      </c>
      <c r="F166" s="205" t="s">
        <v>244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SUM(P167:P172)</f>
        <v>0</v>
      </c>
      <c r="Q166" s="210"/>
      <c r="R166" s="211">
        <f>SUM(R167:R172)</f>
        <v>0</v>
      </c>
      <c r="S166" s="210"/>
      <c r="T166" s="212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82</v>
      </c>
      <c r="AT166" s="214" t="s">
        <v>73</v>
      </c>
      <c r="AU166" s="214" t="s">
        <v>74</v>
      </c>
      <c r="AY166" s="213" t="s">
        <v>160</v>
      </c>
      <c r="BK166" s="215">
        <f>SUM(BK167:BK172)</f>
        <v>0</v>
      </c>
    </row>
    <row r="167" s="2" customFormat="1" ht="37.8" customHeight="1">
      <c r="A167" s="38"/>
      <c r="B167" s="39"/>
      <c r="C167" s="216" t="s">
        <v>214</v>
      </c>
      <c r="D167" s="216" t="s">
        <v>161</v>
      </c>
      <c r="E167" s="217" t="s">
        <v>745</v>
      </c>
      <c r="F167" s="218" t="s">
        <v>746</v>
      </c>
      <c r="G167" s="219" t="s">
        <v>191</v>
      </c>
      <c r="H167" s="220">
        <v>40</v>
      </c>
      <c r="I167" s="221"/>
      <c r="J167" s="222">
        <f>ROUND(I167*H167,2)</f>
        <v>0</v>
      </c>
      <c r="K167" s="218" t="s">
        <v>165</v>
      </c>
      <c r="L167" s="44"/>
      <c r="M167" s="223" t="s">
        <v>1</v>
      </c>
      <c r="N167" s="224" t="s">
        <v>39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166</v>
      </c>
      <c r="AT167" s="227" t="s">
        <v>161</v>
      </c>
      <c r="AU167" s="227" t="s">
        <v>82</v>
      </c>
      <c r="AY167" s="17" t="s">
        <v>160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82</v>
      </c>
      <c r="BK167" s="228">
        <f>ROUND(I167*H167,2)</f>
        <v>0</v>
      </c>
      <c r="BL167" s="17" t="s">
        <v>166</v>
      </c>
      <c r="BM167" s="227" t="s">
        <v>747</v>
      </c>
    </row>
    <row r="168" s="13" customFormat="1">
      <c r="A168" s="13"/>
      <c r="B168" s="229"/>
      <c r="C168" s="230"/>
      <c r="D168" s="231" t="s">
        <v>168</v>
      </c>
      <c r="E168" s="232" t="s">
        <v>1</v>
      </c>
      <c r="F168" s="233" t="s">
        <v>390</v>
      </c>
      <c r="G168" s="230"/>
      <c r="H168" s="234">
        <v>40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168</v>
      </c>
      <c r="AU168" s="240" t="s">
        <v>82</v>
      </c>
      <c r="AV168" s="13" t="s">
        <v>84</v>
      </c>
      <c r="AW168" s="13" t="s">
        <v>31</v>
      </c>
      <c r="AX168" s="13" t="s">
        <v>74</v>
      </c>
      <c r="AY168" s="240" t="s">
        <v>160</v>
      </c>
    </row>
    <row r="169" s="14" customFormat="1">
      <c r="A169" s="14"/>
      <c r="B169" s="241"/>
      <c r="C169" s="242"/>
      <c r="D169" s="231" t="s">
        <v>168</v>
      </c>
      <c r="E169" s="243" t="s">
        <v>1</v>
      </c>
      <c r="F169" s="244" t="s">
        <v>170</v>
      </c>
      <c r="G169" s="242"/>
      <c r="H169" s="245">
        <v>40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168</v>
      </c>
      <c r="AU169" s="251" t="s">
        <v>82</v>
      </c>
      <c r="AV169" s="14" t="s">
        <v>166</v>
      </c>
      <c r="AW169" s="14" t="s">
        <v>31</v>
      </c>
      <c r="AX169" s="14" t="s">
        <v>82</v>
      </c>
      <c r="AY169" s="251" t="s">
        <v>160</v>
      </c>
    </row>
    <row r="170" s="2" customFormat="1" ht="24.15" customHeight="1">
      <c r="A170" s="38"/>
      <c r="B170" s="39"/>
      <c r="C170" s="216" t="s">
        <v>158</v>
      </c>
      <c r="D170" s="216" t="s">
        <v>161</v>
      </c>
      <c r="E170" s="217" t="s">
        <v>748</v>
      </c>
      <c r="F170" s="218" t="s">
        <v>749</v>
      </c>
      <c r="G170" s="219" t="s">
        <v>191</v>
      </c>
      <c r="H170" s="220">
        <v>14</v>
      </c>
      <c r="I170" s="221"/>
      <c r="J170" s="222">
        <f>ROUND(I170*H170,2)</f>
        <v>0</v>
      </c>
      <c r="K170" s="218" t="s">
        <v>165</v>
      </c>
      <c r="L170" s="44"/>
      <c r="M170" s="223" t="s">
        <v>1</v>
      </c>
      <c r="N170" s="224" t="s">
        <v>39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166</v>
      </c>
      <c r="AT170" s="227" t="s">
        <v>161</v>
      </c>
      <c r="AU170" s="227" t="s">
        <v>82</v>
      </c>
      <c r="AY170" s="17" t="s">
        <v>160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82</v>
      </c>
      <c r="BK170" s="228">
        <f>ROUND(I170*H170,2)</f>
        <v>0</v>
      </c>
      <c r="BL170" s="17" t="s">
        <v>166</v>
      </c>
      <c r="BM170" s="227" t="s">
        <v>750</v>
      </c>
    </row>
    <row r="171" s="13" customFormat="1">
      <c r="A171" s="13"/>
      <c r="B171" s="229"/>
      <c r="C171" s="230"/>
      <c r="D171" s="231" t="s">
        <v>168</v>
      </c>
      <c r="E171" s="232" t="s">
        <v>1</v>
      </c>
      <c r="F171" s="233" t="s">
        <v>245</v>
      </c>
      <c r="G171" s="230"/>
      <c r="H171" s="234">
        <v>14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168</v>
      </c>
      <c r="AU171" s="240" t="s">
        <v>82</v>
      </c>
      <c r="AV171" s="13" t="s">
        <v>84</v>
      </c>
      <c r="AW171" s="13" t="s">
        <v>31</v>
      </c>
      <c r="AX171" s="13" t="s">
        <v>74</v>
      </c>
      <c r="AY171" s="240" t="s">
        <v>160</v>
      </c>
    </row>
    <row r="172" s="14" customFormat="1">
      <c r="A172" s="14"/>
      <c r="B172" s="241"/>
      <c r="C172" s="242"/>
      <c r="D172" s="231" t="s">
        <v>168</v>
      </c>
      <c r="E172" s="243" t="s">
        <v>1</v>
      </c>
      <c r="F172" s="244" t="s">
        <v>170</v>
      </c>
      <c r="G172" s="242"/>
      <c r="H172" s="245">
        <v>14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168</v>
      </c>
      <c r="AU172" s="251" t="s">
        <v>82</v>
      </c>
      <c r="AV172" s="14" t="s">
        <v>166</v>
      </c>
      <c r="AW172" s="14" t="s">
        <v>31</v>
      </c>
      <c r="AX172" s="14" t="s">
        <v>82</v>
      </c>
      <c r="AY172" s="251" t="s">
        <v>160</v>
      </c>
    </row>
    <row r="173" s="12" customFormat="1" ht="25.92" customHeight="1">
      <c r="A173" s="12"/>
      <c r="B173" s="202"/>
      <c r="C173" s="203"/>
      <c r="D173" s="204" t="s">
        <v>73</v>
      </c>
      <c r="E173" s="205" t="s">
        <v>256</v>
      </c>
      <c r="F173" s="205" t="s">
        <v>257</v>
      </c>
      <c r="G173" s="203"/>
      <c r="H173" s="203"/>
      <c r="I173" s="206"/>
      <c r="J173" s="207">
        <f>BK173</f>
        <v>0</v>
      </c>
      <c r="K173" s="203"/>
      <c r="L173" s="208"/>
      <c r="M173" s="209"/>
      <c r="N173" s="210"/>
      <c r="O173" s="210"/>
      <c r="P173" s="211">
        <f>SUM(P174:P182)</f>
        <v>0</v>
      </c>
      <c r="Q173" s="210"/>
      <c r="R173" s="211">
        <f>SUM(R174:R182)</f>
        <v>0</v>
      </c>
      <c r="S173" s="210"/>
      <c r="T173" s="212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82</v>
      </c>
      <c r="AT173" s="214" t="s">
        <v>73</v>
      </c>
      <c r="AU173" s="214" t="s">
        <v>74</v>
      </c>
      <c r="AY173" s="213" t="s">
        <v>160</v>
      </c>
      <c r="BK173" s="215">
        <f>SUM(BK174:BK182)</f>
        <v>0</v>
      </c>
    </row>
    <row r="174" s="2" customFormat="1" ht="16.5" customHeight="1">
      <c r="A174" s="38"/>
      <c r="B174" s="39"/>
      <c r="C174" s="216" t="s">
        <v>207</v>
      </c>
      <c r="D174" s="216" t="s">
        <v>161</v>
      </c>
      <c r="E174" s="217" t="s">
        <v>751</v>
      </c>
      <c r="F174" s="218" t="s">
        <v>752</v>
      </c>
      <c r="G174" s="219" t="s">
        <v>191</v>
      </c>
      <c r="H174" s="220">
        <v>40</v>
      </c>
      <c r="I174" s="221"/>
      <c r="J174" s="222">
        <f>ROUND(I174*H174,2)</f>
        <v>0</v>
      </c>
      <c r="K174" s="218" t="s">
        <v>165</v>
      </c>
      <c r="L174" s="44"/>
      <c r="M174" s="223" t="s">
        <v>1</v>
      </c>
      <c r="N174" s="224" t="s">
        <v>39</v>
      </c>
      <c r="O174" s="91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166</v>
      </c>
      <c r="AT174" s="227" t="s">
        <v>161</v>
      </c>
      <c r="AU174" s="227" t="s">
        <v>82</v>
      </c>
      <c r="AY174" s="17" t="s">
        <v>160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82</v>
      </c>
      <c r="BK174" s="228">
        <f>ROUND(I174*H174,2)</f>
        <v>0</v>
      </c>
      <c r="BL174" s="17" t="s">
        <v>166</v>
      </c>
      <c r="BM174" s="227" t="s">
        <v>753</v>
      </c>
    </row>
    <row r="175" s="13" customFormat="1">
      <c r="A175" s="13"/>
      <c r="B175" s="229"/>
      <c r="C175" s="230"/>
      <c r="D175" s="231" t="s">
        <v>168</v>
      </c>
      <c r="E175" s="232" t="s">
        <v>1</v>
      </c>
      <c r="F175" s="233" t="s">
        <v>390</v>
      </c>
      <c r="G175" s="230"/>
      <c r="H175" s="234">
        <v>40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168</v>
      </c>
      <c r="AU175" s="240" t="s">
        <v>82</v>
      </c>
      <c r="AV175" s="13" t="s">
        <v>84</v>
      </c>
      <c r="AW175" s="13" t="s">
        <v>31</v>
      </c>
      <c r="AX175" s="13" t="s">
        <v>74</v>
      </c>
      <c r="AY175" s="240" t="s">
        <v>160</v>
      </c>
    </row>
    <row r="176" s="14" customFormat="1">
      <c r="A176" s="14"/>
      <c r="B176" s="241"/>
      <c r="C176" s="242"/>
      <c r="D176" s="231" t="s">
        <v>168</v>
      </c>
      <c r="E176" s="243" t="s">
        <v>1</v>
      </c>
      <c r="F176" s="244" t="s">
        <v>170</v>
      </c>
      <c r="G176" s="242"/>
      <c r="H176" s="245">
        <v>40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168</v>
      </c>
      <c r="AU176" s="251" t="s">
        <v>82</v>
      </c>
      <c r="AV176" s="14" t="s">
        <v>166</v>
      </c>
      <c r="AW176" s="14" t="s">
        <v>31</v>
      </c>
      <c r="AX176" s="14" t="s">
        <v>82</v>
      </c>
      <c r="AY176" s="251" t="s">
        <v>160</v>
      </c>
    </row>
    <row r="177" s="2" customFormat="1" ht="24.15" customHeight="1">
      <c r="A177" s="38"/>
      <c r="B177" s="39"/>
      <c r="C177" s="216" t="s">
        <v>220</v>
      </c>
      <c r="D177" s="216" t="s">
        <v>161</v>
      </c>
      <c r="E177" s="217" t="s">
        <v>754</v>
      </c>
      <c r="F177" s="218" t="s">
        <v>755</v>
      </c>
      <c r="G177" s="219" t="s">
        <v>191</v>
      </c>
      <c r="H177" s="220">
        <v>27</v>
      </c>
      <c r="I177" s="221"/>
      <c r="J177" s="222">
        <f>ROUND(I177*H177,2)</f>
        <v>0</v>
      </c>
      <c r="K177" s="218" t="s">
        <v>165</v>
      </c>
      <c r="L177" s="44"/>
      <c r="M177" s="223" t="s">
        <v>1</v>
      </c>
      <c r="N177" s="224" t="s">
        <v>39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166</v>
      </c>
      <c r="AT177" s="227" t="s">
        <v>161</v>
      </c>
      <c r="AU177" s="227" t="s">
        <v>82</v>
      </c>
      <c r="AY177" s="17" t="s">
        <v>160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82</v>
      </c>
      <c r="BK177" s="228">
        <f>ROUND(I177*H177,2)</f>
        <v>0</v>
      </c>
      <c r="BL177" s="17" t="s">
        <v>166</v>
      </c>
      <c r="BM177" s="227" t="s">
        <v>756</v>
      </c>
    </row>
    <row r="178" s="13" customFormat="1">
      <c r="A178" s="13"/>
      <c r="B178" s="229"/>
      <c r="C178" s="230"/>
      <c r="D178" s="231" t="s">
        <v>168</v>
      </c>
      <c r="E178" s="232" t="s">
        <v>1</v>
      </c>
      <c r="F178" s="233" t="s">
        <v>273</v>
      </c>
      <c r="G178" s="230"/>
      <c r="H178" s="234">
        <v>27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82</v>
      </c>
      <c r="AV178" s="13" t="s">
        <v>84</v>
      </c>
      <c r="AW178" s="13" t="s">
        <v>31</v>
      </c>
      <c r="AX178" s="13" t="s">
        <v>74</v>
      </c>
      <c r="AY178" s="240" t="s">
        <v>160</v>
      </c>
    </row>
    <row r="179" s="14" customFormat="1">
      <c r="A179" s="14"/>
      <c r="B179" s="241"/>
      <c r="C179" s="242"/>
      <c r="D179" s="231" t="s">
        <v>168</v>
      </c>
      <c r="E179" s="243" t="s">
        <v>1</v>
      </c>
      <c r="F179" s="244" t="s">
        <v>170</v>
      </c>
      <c r="G179" s="242"/>
      <c r="H179" s="245">
        <v>27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168</v>
      </c>
      <c r="AU179" s="251" t="s">
        <v>82</v>
      </c>
      <c r="AV179" s="14" t="s">
        <v>166</v>
      </c>
      <c r="AW179" s="14" t="s">
        <v>31</v>
      </c>
      <c r="AX179" s="14" t="s">
        <v>82</v>
      </c>
      <c r="AY179" s="251" t="s">
        <v>160</v>
      </c>
    </row>
    <row r="180" s="2" customFormat="1" ht="24.15" customHeight="1">
      <c r="A180" s="38"/>
      <c r="B180" s="39"/>
      <c r="C180" s="216" t="s">
        <v>245</v>
      </c>
      <c r="D180" s="216" t="s">
        <v>161</v>
      </c>
      <c r="E180" s="217" t="s">
        <v>757</v>
      </c>
      <c r="F180" s="218" t="s">
        <v>758</v>
      </c>
      <c r="G180" s="219" t="s">
        <v>191</v>
      </c>
      <c r="H180" s="220">
        <v>13</v>
      </c>
      <c r="I180" s="221"/>
      <c r="J180" s="222">
        <f>ROUND(I180*H180,2)</f>
        <v>0</v>
      </c>
      <c r="K180" s="218" t="s">
        <v>165</v>
      </c>
      <c r="L180" s="44"/>
      <c r="M180" s="223" t="s">
        <v>1</v>
      </c>
      <c r="N180" s="224" t="s">
        <v>39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166</v>
      </c>
      <c r="AT180" s="227" t="s">
        <v>161</v>
      </c>
      <c r="AU180" s="227" t="s">
        <v>82</v>
      </c>
      <c r="AY180" s="17" t="s">
        <v>160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82</v>
      </c>
      <c r="BK180" s="228">
        <f>ROUND(I180*H180,2)</f>
        <v>0</v>
      </c>
      <c r="BL180" s="17" t="s">
        <v>166</v>
      </c>
      <c r="BM180" s="227" t="s">
        <v>759</v>
      </c>
    </row>
    <row r="181" s="13" customFormat="1">
      <c r="A181" s="13"/>
      <c r="B181" s="229"/>
      <c r="C181" s="230"/>
      <c r="D181" s="231" t="s">
        <v>168</v>
      </c>
      <c r="E181" s="232" t="s">
        <v>1</v>
      </c>
      <c r="F181" s="233" t="s">
        <v>760</v>
      </c>
      <c r="G181" s="230"/>
      <c r="H181" s="234">
        <v>13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168</v>
      </c>
      <c r="AU181" s="240" t="s">
        <v>82</v>
      </c>
      <c r="AV181" s="13" t="s">
        <v>84</v>
      </c>
      <c r="AW181" s="13" t="s">
        <v>31</v>
      </c>
      <c r="AX181" s="13" t="s">
        <v>74</v>
      </c>
      <c r="AY181" s="240" t="s">
        <v>160</v>
      </c>
    </row>
    <row r="182" s="14" customFormat="1">
      <c r="A182" s="14"/>
      <c r="B182" s="241"/>
      <c r="C182" s="242"/>
      <c r="D182" s="231" t="s">
        <v>168</v>
      </c>
      <c r="E182" s="243" t="s">
        <v>1</v>
      </c>
      <c r="F182" s="244" t="s">
        <v>170</v>
      </c>
      <c r="G182" s="242"/>
      <c r="H182" s="245">
        <v>13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168</v>
      </c>
      <c r="AU182" s="251" t="s">
        <v>82</v>
      </c>
      <c r="AV182" s="14" t="s">
        <v>166</v>
      </c>
      <c r="AW182" s="14" t="s">
        <v>31</v>
      </c>
      <c r="AX182" s="14" t="s">
        <v>82</v>
      </c>
      <c r="AY182" s="251" t="s">
        <v>160</v>
      </c>
    </row>
    <row r="183" s="12" customFormat="1" ht="25.92" customHeight="1">
      <c r="A183" s="12"/>
      <c r="B183" s="202"/>
      <c r="C183" s="203"/>
      <c r="D183" s="204" t="s">
        <v>73</v>
      </c>
      <c r="E183" s="205" t="s">
        <v>265</v>
      </c>
      <c r="F183" s="205" t="s">
        <v>266</v>
      </c>
      <c r="G183" s="203"/>
      <c r="H183" s="203"/>
      <c r="I183" s="206"/>
      <c r="J183" s="207">
        <f>BK183</f>
        <v>0</v>
      </c>
      <c r="K183" s="203"/>
      <c r="L183" s="208"/>
      <c r="M183" s="209"/>
      <c r="N183" s="210"/>
      <c r="O183" s="210"/>
      <c r="P183" s="211">
        <f>SUM(P184:P186)</f>
        <v>0</v>
      </c>
      <c r="Q183" s="210"/>
      <c r="R183" s="211">
        <f>SUM(R184:R186)</f>
        <v>0</v>
      </c>
      <c r="S183" s="210"/>
      <c r="T183" s="212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82</v>
      </c>
      <c r="AT183" s="214" t="s">
        <v>73</v>
      </c>
      <c r="AU183" s="214" t="s">
        <v>74</v>
      </c>
      <c r="AY183" s="213" t="s">
        <v>160</v>
      </c>
      <c r="BK183" s="215">
        <f>SUM(BK184:BK186)</f>
        <v>0</v>
      </c>
    </row>
    <row r="184" s="2" customFormat="1" ht="16.5" customHeight="1">
      <c r="A184" s="38"/>
      <c r="B184" s="39"/>
      <c r="C184" s="216" t="s">
        <v>8</v>
      </c>
      <c r="D184" s="216" t="s">
        <v>161</v>
      </c>
      <c r="E184" s="217" t="s">
        <v>761</v>
      </c>
      <c r="F184" s="218" t="s">
        <v>762</v>
      </c>
      <c r="G184" s="219" t="s">
        <v>270</v>
      </c>
      <c r="H184" s="220">
        <v>72</v>
      </c>
      <c r="I184" s="221"/>
      <c r="J184" s="222">
        <f>ROUND(I184*H184,2)</f>
        <v>0</v>
      </c>
      <c r="K184" s="218" t="s">
        <v>165</v>
      </c>
      <c r="L184" s="44"/>
      <c r="M184" s="223" t="s">
        <v>1</v>
      </c>
      <c r="N184" s="224" t="s">
        <v>39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166</v>
      </c>
      <c r="AT184" s="227" t="s">
        <v>161</v>
      </c>
      <c r="AU184" s="227" t="s">
        <v>82</v>
      </c>
      <c r="AY184" s="17" t="s">
        <v>160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82</v>
      </c>
      <c r="BK184" s="228">
        <f>ROUND(I184*H184,2)</f>
        <v>0</v>
      </c>
      <c r="BL184" s="17" t="s">
        <v>166</v>
      </c>
      <c r="BM184" s="227" t="s">
        <v>763</v>
      </c>
    </row>
    <row r="185" s="13" customFormat="1">
      <c r="A185" s="13"/>
      <c r="B185" s="229"/>
      <c r="C185" s="230"/>
      <c r="D185" s="231" t="s">
        <v>168</v>
      </c>
      <c r="E185" s="232" t="s">
        <v>1</v>
      </c>
      <c r="F185" s="233" t="s">
        <v>764</v>
      </c>
      <c r="G185" s="230"/>
      <c r="H185" s="234">
        <v>72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168</v>
      </c>
      <c r="AU185" s="240" t="s">
        <v>82</v>
      </c>
      <c r="AV185" s="13" t="s">
        <v>84</v>
      </c>
      <c r="AW185" s="13" t="s">
        <v>31</v>
      </c>
      <c r="AX185" s="13" t="s">
        <v>74</v>
      </c>
      <c r="AY185" s="240" t="s">
        <v>160</v>
      </c>
    </row>
    <row r="186" s="14" customFormat="1">
      <c r="A186" s="14"/>
      <c r="B186" s="241"/>
      <c r="C186" s="242"/>
      <c r="D186" s="231" t="s">
        <v>168</v>
      </c>
      <c r="E186" s="243" t="s">
        <v>1</v>
      </c>
      <c r="F186" s="244" t="s">
        <v>170</v>
      </c>
      <c r="G186" s="242"/>
      <c r="H186" s="245">
        <v>72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168</v>
      </c>
      <c r="AU186" s="251" t="s">
        <v>82</v>
      </c>
      <c r="AV186" s="14" t="s">
        <v>166</v>
      </c>
      <c r="AW186" s="14" t="s">
        <v>31</v>
      </c>
      <c r="AX186" s="14" t="s">
        <v>82</v>
      </c>
      <c r="AY186" s="251" t="s">
        <v>160</v>
      </c>
    </row>
    <row r="187" s="12" customFormat="1" ht="25.92" customHeight="1">
      <c r="A187" s="12"/>
      <c r="B187" s="202"/>
      <c r="C187" s="203"/>
      <c r="D187" s="204" t="s">
        <v>73</v>
      </c>
      <c r="E187" s="205" t="s">
        <v>412</v>
      </c>
      <c r="F187" s="205" t="s">
        <v>765</v>
      </c>
      <c r="G187" s="203"/>
      <c r="H187" s="203"/>
      <c r="I187" s="206"/>
      <c r="J187" s="207">
        <f>BK187</f>
        <v>0</v>
      </c>
      <c r="K187" s="203"/>
      <c r="L187" s="208"/>
      <c r="M187" s="209"/>
      <c r="N187" s="210"/>
      <c r="O187" s="210"/>
      <c r="P187" s="211">
        <f>SUM(P188:P197)</f>
        <v>0</v>
      </c>
      <c r="Q187" s="210"/>
      <c r="R187" s="211">
        <f>SUM(R188:R197)</f>
        <v>8.3165900000000016</v>
      </c>
      <c r="S187" s="210"/>
      <c r="T187" s="212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82</v>
      </c>
      <c r="AT187" s="214" t="s">
        <v>73</v>
      </c>
      <c r="AU187" s="214" t="s">
        <v>74</v>
      </c>
      <c r="AY187" s="213" t="s">
        <v>160</v>
      </c>
      <c r="BK187" s="215">
        <f>SUM(BK188:BK197)</f>
        <v>0</v>
      </c>
    </row>
    <row r="188" s="2" customFormat="1" ht="16.5" customHeight="1">
      <c r="A188" s="38"/>
      <c r="B188" s="39"/>
      <c r="C188" s="216" t="s">
        <v>243</v>
      </c>
      <c r="D188" s="216" t="s">
        <v>161</v>
      </c>
      <c r="E188" s="217" t="s">
        <v>766</v>
      </c>
      <c r="F188" s="218" t="s">
        <v>767</v>
      </c>
      <c r="G188" s="219" t="s">
        <v>191</v>
      </c>
      <c r="H188" s="220">
        <v>3</v>
      </c>
      <c r="I188" s="221"/>
      <c r="J188" s="222">
        <f>ROUND(I188*H188,2)</f>
        <v>0</v>
      </c>
      <c r="K188" s="218" t="s">
        <v>165</v>
      </c>
      <c r="L188" s="44"/>
      <c r="M188" s="223" t="s">
        <v>1</v>
      </c>
      <c r="N188" s="224" t="s">
        <v>39</v>
      </c>
      <c r="O188" s="91"/>
      <c r="P188" s="225">
        <f>O188*H188</f>
        <v>0</v>
      </c>
      <c r="Q188" s="225">
        <v>1.8907700000000003</v>
      </c>
      <c r="R188" s="225">
        <f>Q188*H188</f>
        <v>5.6723100000000008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166</v>
      </c>
      <c r="AT188" s="227" t="s">
        <v>161</v>
      </c>
      <c r="AU188" s="227" t="s">
        <v>82</v>
      </c>
      <c r="AY188" s="17" t="s">
        <v>160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82</v>
      </c>
      <c r="BK188" s="228">
        <f>ROUND(I188*H188,2)</f>
        <v>0</v>
      </c>
      <c r="BL188" s="17" t="s">
        <v>166</v>
      </c>
      <c r="BM188" s="227" t="s">
        <v>768</v>
      </c>
    </row>
    <row r="189" s="13" customFormat="1">
      <c r="A189" s="13"/>
      <c r="B189" s="229"/>
      <c r="C189" s="230"/>
      <c r="D189" s="231" t="s">
        <v>168</v>
      </c>
      <c r="E189" s="232" t="s">
        <v>1</v>
      </c>
      <c r="F189" s="233" t="s">
        <v>174</v>
      </c>
      <c r="G189" s="230"/>
      <c r="H189" s="234">
        <v>3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168</v>
      </c>
      <c r="AU189" s="240" t="s">
        <v>82</v>
      </c>
      <c r="AV189" s="13" t="s">
        <v>84</v>
      </c>
      <c r="AW189" s="13" t="s">
        <v>31</v>
      </c>
      <c r="AX189" s="13" t="s">
        <v>74</v>
      </c>
      <c r="AY189" s="240" t="s">
        <v>160</v>
      </c>
    </row>
    <row r="190" s="14" customFormat="1">
      <c r="A190" s="14"/>
      <c r="B190" s="241"/>
      <c r="C190" s="242"/>
      <c r="D190" s="231" t="s">
        <v>168</v>
      </c>
      <c r="E190" s="243" t="s">
        <v>1</v>
      </c>
      <c r="F190" s="244" t="s">
        <v>170</v>
      </c>
      <c r="G190" s="242"/>
      <c r="H190" s="245">
        <v>3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168</v>
      </c>
      <c r="AU190" s="251" t="s">
        <v>82</v>
      </c>
      <c r="AV190" s="14" t="s">
        <v>166</v>
      </c>
      <c r="AW190" s="14" t="s">
        <v>31</v>
      </c>
      <c r="AX190" s="14" t="s">
        <v>82</v>
      </c>
      <c r="AY190" s="251" t="s">
        <v>160</v>
      </c>
    </row>
    <row r="191" s="2" customFormat="1" ht="24.15" customHeight="1">
      <c r="A191" s="38"/>
      <c r="B191" s="39"/>
      <c r="C191" s="216" t="s">
        <v>256</v>
      </c>
      <c r="D191" s="216" t="s">
        <v>161</v>
      </c>
      <c r="E191" s="217" t="s">
        <v>769</v>
      </c>
      <c r="F191" s="218" t="s">
        <v>770</v>
      </c>
      <c r="G191" s="219" t="s">
        <v>203</v>
      </c>
      <c r="H191" s="220">
        <v>3</v>
      </c>
      <c r="I191" s="221"/>
      <c r="J191" s="222">
        <f>ROUND(I191*H191,2)</f>
        <v>0</v>
      </c>
      <c r="K191" s="218" t="s">
        <v>165</v>
      </c>
      <c r="L191" s="44"/>
      <c r="M191" s="223" t="s">
        <v>1</v>
      </c>
      <c r="N191" s="224" t="s">
        <v>39</v>
      </c>
      <c r="O191" s="91"/>
      <c r="P191" s="225">
        <f>O191*H191</f>
        <v>0</v>
      </c>
      <c r="Q191" s="225">
        <v>0.087419999999999984</v>
      </c>
      <c r="R191" s="225">
        <f>Q191*H191</f>
        <v>0.26226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166</v>
      </c>
      <c r="AT191" s="227" t="s">
        <v>161</v>
      </c>
      <c r="AU191" s="227" t="s">
        <v>82</v>
      </c>
      <c r="AY191" s="17" t="s">
        <v>160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82</v>
      </c>
      <c r="BK191" s="228">
        <f>ROUND(I191*H191,2)</f>
        <v>0</v>
      </c>
      <c r="BL191" s="17" t="s">
        <v>166</v>
      </c>
      <c r="BM191" s="227" t="s">
        <v>771</v>
      </c>
    </row>
    <row r="192" s="13" customFormat="1">
      <c r="A192" s="13"/>
      <c r="B192" s="229"/>
      <c r="C192" s="230"/>
      <c r="D192" s="231" t="s">
        <v>168</v>
      </c>
      <c r="E192" s="232" t="s">
        <v>1</v>
      </c>
      <c r="F192" s="233" t="s">
        <v>174</v>
      </c>
      <c r="G192" s="230"/>
      <c r="H192" s="234">
        <v>3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168</v>
      </c>
      <c r="AU192" s="240" t="s">
        <v>82</v>
      </c>
      <c r="AV192" s="13" t="s">
        <v>84</v>
      </c>
      <c r="AW192" s="13" t="s">
        <v>31</v>
      </c>
      <c r="AX192" s="13" t="s">
        <v>74</v>
      </c>
      <c r="AY192" s="240" t="s">
        <v>160</v>
      </c>
    </row>
    <row r="193" s="14" customFormat="1">
      <c r="A193" s="14"/>
      <c r="B193" s="241"/>
      <c r="C193" s="242"/>
      <c r="D193" s="231" t="s">
        <v>168</v>
      </c>
      <c r="E193" s="243" t="s">
        <v>1</v>
      </c>
      <c r="F193" s="244" t="s">
        <v>170</v>
      </c>
      <c r="G193" s="242"/>
      <c r="H193" s="245">
        <v>3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168</v>
      </c>
      <c r="AU193" s="251" t="s">
        <v>82</v>
      </c>
      <c r="AV193" s="14" t="s">
        <v>166</v>
      </c>
      <c r="AW193" s="14" t="s">
        <v>31</v>
      </c>
      <c r="AX193" s="14" t="s">
        <v>82</v>
      </c>
      <c r="AY193" s="251" t="s">
        <v>160</v>
      </c>
    </row>
    <row r="194" s="2" customFormat="1" ht="16.5" customHeight="1">
      <c r="A194" s="38"/>
      <c r="B194" s="39"/>
      <c r="C194" s="262" t="s">
        <v>267</v>
      </c>
      <c r="D194" s="262" t="s">
        <v>359</v>
      </c>
      <c r="E194" s="263" t="s">
        <v>772</v>
      </c>
      <c r="F194" s="264" t="s">
        <v>773</v>
      </c>
      <c r="G194" s="265" t="s">
        <v>203</v>
      </c>
      <c r="H194" s="266">
        <v>3</v>
      </c>
      <c r="I194" s="267"/>
      <c r="J194" s="268">
        <f>ROUND(I194*H194,2)</f>
        <v>0</v>
      </c>
      <c r="K194" s="264" t="s">
        <v>1</v>
      </c>
      <c r="L194" s="269"/>
      <c r="M194" s="270" t="s">
        <v>1</v>
      </c>
      <c r="N194" s="271" t="s">
        <v>39</v>
      </c>
      <c r="O194" s="91"/>
      <c r="P194" s="225">
        <f>O194*H194</f>
        <v>0</v>
      </c>
      <c r="Q194" s="225">
        <v>0.027</v>
      </c>
      <c r="R194" s="225">
        <f>Q194*H194</f>
        <v>0.081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200</v>
      </c>
      <c r="AT194" s="227" t="s">
        <v>359</v>
      </c>
      <c r="AU194" s="227" t="s">
        <v>82</v>
      </c>
      <c r="AY194" s="17" t="s">
        <v>160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82</v>
      </c>
      <c r="BK194" s="228">
        <f>ROUND(I194*H194,2)</f>
        <v>0</v>
      </c>
      <c r="BL194" s="17" t="s">
        <v>166</v>
      </c>
      <c r="BM194" s="227" t="s">
        <v>774</v>
      </c>
    </row>
    <row r="195" s="2" customFormat="1" ht="24.15" customHeight="1">
      <c r="A195" s="38"/>
      <c r="B195" s="39"/>
      <c r="C195" s="216" t="s">
        <v>265</v>
      </c>
      <c r="D195" s="216" t="s">
        <v>161</v>
      </c>
      <c r="E195" s="217" t="s">
        <v>775</v>
      </c>
      <c r="F195" s="218" t="s">
        <v>776</v>
      </c>
      <c r="G195" s="219" t="s">
        <v>191</v>
      </c>
      <c r="H195" s="220">
        <v>1</v>
      </c>
      <c r="I195" s="221"/>
      <c r="J195" s="222">
        <f>ROUND(I195*H195,2)</f>
        <v>0</v>
      </c>
      <c r="K195" s="218" t="s">
        <v>165</v>
      </c>
      <c r="L195" s="44"/>
      <c r="M195" s="223" t="s">
        <v>1</v>
      </c>
      <c r="N195" s="224" t="s">
        <v>39</v>
      </c>
      <c r="O195" s="91"/>
      <c r="P195" s="225">
        <f>O195*H195</f>
        <v>0</v>
      </c>
      <c r="Q195" s="225">
        <v>2.30102</v>
      </c>
      <c r="R195" s="225">
        <f>Q195*H195</f>
        <v>2.30102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166</v>
      </c>
      <c r="AT195" s="227" t="s">
        <v>161</v>
      </c>
      <c r="AU195" s="227" t="s">
        <v>82</v>
      </c>
      <c r="AY195" s="17" t="s">
        <v>160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82</v>
      </c>
      <c r="BK195" s="228">
        <f>ROUND(I195*H195,2)</f>
        <v>0</v>
      </c>
      <c r="BL195" s="17" t="s">
        <v>166</v>
      </c>
      <c r="BM195" s="227" t="s">
        <v>777</v>
      </c>
    </row>
    <row r="196" s="13" customFormat="1">
      <c r="A196" s="13"/>
      <c r="B196" s="229"/>
      <c r="C196" s="230"/>
      <c r="D196" s="231" t="s">
        <v>168</v>
      </c>
      <c r="E196" s="232" t="s">
        <v>1</v>
      </c>
      <c r="F196" s="233" t="s">
        <v>82</v>
      </c>
      <c r="G196" s="230"/>
      <c r="H196" s="234">
        <v>1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168</v>
      </c>
      <c r="AU196" s="240" t="s">
        <v>82</v>
      </c>
      <c r="AV196" s="13" t="s">
        <v>84</v>
      </c>
      <c r="AW196" s="13" t="s">
        <v>31</v>
      </c>
      <c r="AX196" s="13" t="s">
        <v>74</v>
      </c>
      <c r="AY196" s="240" t="s">
        <v>160</v>
      </c>
    </row>
    <row r="197" s="14" customFormat="1">
      <c r="A197" s="14"/>
      <c r="B197" s="241"/>
      <c r="C197" s="242"/>
      <c r="D197" s="231" t="s">
        <v>168</v>
      </c>
      <c r="E197" s="243" t="s">
        <v>1</v>
      </c>
      <c r="F197" s="244" t="s">
        <v>170</v>
      </c>
      <c r="G197" s="242"/>
      <c r="H197" s="245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168</v>
      </c>
      <c r="AU197" s="251" t="s">
        <v>82</v>
      </c>
      <c r="AV197" s="14" t="s">
        <v>166</v>
      </c>
      <c r="AW197" s="14" t="s">
        <v>31</v>
      </c>
      <c r="AX197" s="14" t="s">
        <v>82</v>
      </c>
      <c r="AY197" s="251" t="s">
        <v>160</v>
      </c>
    </row>
    <row r="198" s="12" customFormat="1" ht="25.92" customHeight="1">
      <c r="A198" s="12"/>
      <c r="B198" s="202"/>
      <c r="C198" s="203"/>
      <c r="D198" s="204" t="s">
        <v>73</v>
      </c>
      <c r="E198" s="205" t="s">
        <v>327</v>
      </c>
      <c r="F198" s="205" t="s">
        <v>328</v>
      </c>
      <c r="G198" s="203"/>
      <c r="H198" s="203"/>
      <c r="I198" s="206"/>
      <c r="J198" s="207">
        <f>BK198</f>
        <v>0</v>
      </c>
      <c r="K198" s="203"/>
      <c r="L198" s="208"/>
      <c r="M198" s="209"/>
      <c r="N198" s="210"/>
      <c r="O198" s="210"/>
      <c r="P198" s="211">
        <f>SUM(P199:P207)</f>
        <v>0</v>
      </c>
      <c r="Q198" s="210"/>
      <c r="R198" s="211">
        <f>SUM(R199:R207)</f>
        <v>20.210448</v>
      </c>
      <c r="S198" s="210"/>
      <c r="T198" s="212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82</v>
      </c>
      <c r="AT198" s="214" t="s">
        <v>73</v>
      </c>
      <c r="AU198" s="214" t="s">
        <v>74</v>
      </c>
      <c r="AY198" s="213" t="s">
        <v>160</v>
      </c>
      <c r="BK198" s="215">
        <f>SUM(BK199:BK207)</f>
        <v>0</v>
      </c>
    </row>
    <row r="199" s="2" customFormat="1" ht="24.15" customHeight="1">
      <c r="A199" s="38"/>
      <c r="B199" s="39"/>
      <c r="C199" s="216" t="s">
        <v>279</v>
      </c>
      <c r="D199" s="216" t="s">
        <v>161</v>
      </c>
      <c r="E199" s="217" t="s">
        <v>778</v>
      </c>
      <c r="F199" s="218" t="s">
        <v>779</v>
      </c>
      <c r="G199" s="219" t="s">
        <v>164</v>
      </c>
      <c r="H199" s="220">
        <v>16</v>
      </c>
      <c r="I199" s="221"/>
      <c r="J199" s="222">
        <f>ROUND(I199*H199,2)</f>
        <v>0</v>
      </c>
      <c r="K199" s="218" t="s">
        <v>165</v>
      </c>
      <c r="L199" s="44"/>
      <c r="M199" s="223" t="s">
        <v>1</v>
      </c>
      <c r="N199" s="224" t="s">
        <v>39</v>
      </c>
      <c r="O199" s="91"/>
      <c r="P199" s="225">
        <f>O199*H199</f>
        <v>0</v>
      </c>
      <c r="Q199" s="225">
        <v>0.57299999999999992</v>
      </c>
      <c r="R199" s="225">
        <f>Q199*H199</f>
        <v>9.168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166</v>
      </c>
      <c r="AT199" s="227" t="s">
        <v>161</v>
      </c>
      <c r="AU199" s="227" t="s">
        <v>82</v>
      </c>
      <c r="AY199" s="17" t="s">
        <v>160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82</v>
      </c>
      <c r="BK199" s="228">
        <f>ROUND(I199*H199,2)</f>
        <v>0</v>
      </c>
      <c r="BL199" s="17" t="s">
        <v>166</v>
      </c>
      <c r="BM199" s="227" t="s">
        <v>780</v>
      </c>
    </row>
    <row r="200" s="13" customFormat="1">
      <c r="A200" s="13"/>
      <c r="B200" s="229"/>
      <c r="C200" s="230"/>
      <c r="D200" s="231" t="s">
        <v>168</v>
      </c>
      <c r="E200" s="232" t="s">
        <v>1</v>
      </c>
      <c r="F200" s="233" t="s">
        <v>243</v>
      </c>
      <c r="G200" s="230"/>
      <c r="H200" s="234">
        <v>16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168</v>
      </c>
      <c r="AU200" s="240" t="s">
        <v>82</v>
      </c>
      <c r="AV200" s="13" t="s">
        <v>84</v>
      </c>
      <c r="AW200" s="13" t="s">
        <v>31</v>
      </c>
      <c r="AX200" s="13" t="s">
        <v>74</v>
      </c>
      <c r="AY200" s="240" t="s">
        <v>160</v>
      </c>
    </row>
    <row r="201" s="14" customFormat="1">
      <c r="A201" s="14"/>
      <c r="B201" s="241"/>
      <c r="C201" s="242"/>
      <c r="D201" s="231" t="s">
        <v>168</v>
      </c>
      <c r="E201" s="243" t="s">
        <v>1</v>
      </c>
      <c r="F201" s="244" t="s">
        <v>170</v>
      </c>
      <c r="G201" s="242"/>
      <c r="H201" s="245">
        <v>16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168</v>
      </c>
      <c r="AU201" s="251" t="s">
        <v>82</v>
      </c>
      <c r="AV201" s="14" t="s">
        <v>166</v>
      </c>
      <c r="AW201" s="14" t="s">
        <v>31</v>
      </c>
      <c r="AX201" s="14" t="s">
        <v>82</v>
      </c>
      <c r="AY201" s="251" t="s">
        <v>160</v>
      </c>
    </row>
    <row r="202" s="2" customFormat="1" ht="24.15" customHeight="1">
      <c r="A202" s="38"/>
      <c r="B202" s="39"/>
      <c r="C202" s="216" t="s">
        <v>7</v>
      </c>
      <c r="D202" s="216" t="s">
        <v>161</v>
      </c>
      <c r="E202" s="217" t="s">
        <v>781</v>
      </c>
      <c r="F202" s="218" t="s">
        <v>782</v>
      </c>
      <c r="G202" s="219" t="s">
        <v>164</v>
      </c>
      <c r="H202" s="220">
        <v>16</v>
      </c>
      <c r="I202" s="221"/>
      <c r="J202" s="222">
        <f>ROUND(I202*H202,2)</f>
        <v>0</v>
      </c>
      <c r="K202" s="218" t="s">
        <v>165</v>
      </c>
      <c r="L202" s="44"/>
      <c r="M202" s="223" t="s">
        <v>1</v>
      </c>
      <c r="N202" s="224" t="s">
        <v>39</v>
      </c>
      <c r="O202" s="91"/>
      <c r="P202" s="225">
        <f>O202*H202</f>
        <v>0</v>
      </c>
      <c r="Q202" s="225">
        <v>0.34499999999999996</v>
      </c>
      <c r="R202" s="225">
        <f>Q202*H202</f>
        <v>5.5199999999999992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166</v>
      </c>
      <c r="AT202" s="227" t="s">
        <v>161</v>
      </c>
      <c r="AU202" s="227" t="s">
        <v>82</v>
      </c>
      <c r="AY202" s="17" t="s">
        <v>160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82</v>
      </c>
      <c r="BK202" s="228">
        <f>ROUND(I202*H202,2)</f>
        <v>0</v>
      </c>
      <c r="BL202" s="17" t="s">
        <v>166</v>
      </c>
      <c r="BM202" s="227" t="s">
        <v>783</v>
      </c>
    </row>
    <row r="203" s="13" customFormat="1">
      <c r="A203" s="13"/>
      <c r="B203" s="229"/>
      <c r="C203" s="230"/>
      <c r="D203" s="231" t="s">
        <v>168</v>
      </c>
      <c r="E203" s="232" t="s">
        <v>1</v>
      </c>
      <c r="F203" s="233" t="s">
        <v>243</v>
      </c>
      <c r="G203" s="230"/>
      <c r="H203" s="234">
        <v>16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168</v>
      </c>
      <c r="AU203" s="240" t="s">
        <v>82</v>
      </c>
      <c r="AV203" s="13" t="s">
        <v>84</v>
      </c>
      <c r="AW203" s="13" t="s">
        <v>31</v>
      </c>
      <c r="AX203" s="13" t="s">
        <v>74</v>
      </c>
      <c r="AY203" s="240" t="s">
        <v>160</v>
      </c>
    </row>
    <row r="204" s="14" customFormat="1">
      <c r="A204" s="14"/>
      <c r="B204" s="241"/>
      <c r="C204" s="242"/>
      <c r="D204" s="231" t="s">
        <v>168</v>
      </c>
      <c r="E204" s="243" t="s">
        <v>1</v>
      </c>
      <c r="F204" s="244" t="s">
        <v>170</v>
      </c>
      <c r="G204" s="242"/>
      <c r="H204" s="245">
        <v>16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168</v>
      </c>
      <c r="AU204" s="251" t="s">
        <v>82</v>
      </c>
      <c r="AV204" s="14" t="s">
        <v>166</v>
      </c>
      <c r="AW204" s="14" t="s">
        <v>31</v>
      </c>
      <c r="AX204" s="14" t="s">
        <v>82</v>
      </c>
      <c r="AY204" s="251" t="s">
        <v>160</v>
      </c>
    </row>
    <row r="205" s="2" customFormat="1" ht="33" customHeight="1">
      <c r="A205" s="38"/>
      <c r="B205" s="39"/>
      <c r="C205" s="216" t="s">
        <v>288</v>
      </c>
      <c r="D205" s="216" t="s">
        <v>161</v>
      </c>
      <c r="E205" s="217" t="s">
        <v>784</v>
      </c>
      <c r="F205" s="218" t="s">
        <v>785</v>
      </c>
      <c r="G205" s="219" t="s">
        <v>191</v>
      </c>
      <c r="H205" s="220">
        <v>2.4</v>
      </c>
      <c r="I205" s="221"/>
      <c r="J205" s="222">
        <f>ROUND(I205*H205,2)</f>
        <v>0</v>
      </c>
      <c r="K205" s="218" t="s">
        <v>165</v>
      </c>
      <c r="L205" s="44"/>
      <c r="M205" s="223" t="s">
        <v>1</v>
      </c>
      <c r="N205" s="224" t="s">
        <v>39</v>
      </c>
      <c r="O205" s="91"/>
      <c r="P205" s="225">
        <f>O205*H205</f>
        <v>0</v>
      </c>
      <c r="Q205" s="225">
        <v>2.30102</v>
      </c>
      <c r="R205" s="225">
        <f>Q205*H205</f>
        <v>5.522448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166</v>
      </c>
      <c r="AT205" s="227" t="s">
        <v>161</v>
      </c>
      <c r="AU205" s="227" t="s">
        <v>82</v>
      </c>
      <c r="AY205" s="17" t="s">
        <v>160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82</v>
      </c>
      <c r="BK205" s="228">
        <f>ROUND(I205*H205,2)</f>
        <v>0</v>
      </c>
      <c r="BL205" s="17" t="s">
        <v>166</v>
      </c>
      <c r="BM205" s="227" t="s">
        <v>786</v>
      </c>
    </row>
    <row r="206" s="13" customFormat="1">
      <c r="A206" s="13"/>
      <c r="B206" s="229"/>
      <c r="C206" s="230"/>
      <c r="D206" s="231" t="s">
        <v>168</v>
      </c>
      <c r="E206" s="232" t="s">
        <v>1</v>
      </c>
      <c r="F206" s="233" t="s">
        <v>787</v>
      </c>
      <c r="G206" s="230"/>
      <c r="H206" s="234">
        <v>2.4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168</v>
      </c>
      <c r="AU206" s="240" t="s">
        <v>82</v>
      </c>
      <c r="AV206" s="13" t="s">
        <v>84</v>
      </c>
      <c r="AW206" s="13" t="s">
        <v>31</v>
      </c>
      <c r="AX206" s="13" t="s">
        <v>74</v>
      </c>
      <c r="AY206" s="240" t="s">
        <v>160</v>
      </c>
    </row>
    <row r="207" s="14" customFormat="1">
      <c r="A207" s="14"/>
      <c r="B207" s="241"/>
      <c r="C207" s="242"/>
      <c r="D207" s="231" t="s">
        <v>168</v>
      </c>
      <c r="E207" s="243" t="s">
        <v>1</v>
      </c>
      <c r="F207" s="244" t="s">
        <v>170</v>
      </c>
      <c r="G207" s="242"/>
      <c r="H207" s="245">
        <v>2.4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168</v>
      </c>
      <c r="AU207" s="251" t="s">
        <v>82</v>
      </c>
      <c r="AV207" s="14" t="s">
        <v>166</v>
      </c>
      <c r="AW207" s="14" t="s">
        <v>31</v>
      </c>
      <c r="AX207" s="14" t="s">
        <v>82</v>
      </c>
      <c r="AY207" s="251" t="s">
        <v>160</v>
      </c>
    </row>
    <row r="208" s="12" customFormat="1" ht="25.92" customHeight="1">
      <c r="A208" s="12"/>
      <c r="B208" s="202"/>
      <c r="C208" s="203"/>
      <c r="D208" s="204" t="s">
        <v>73</v>
      </c>
      <c r="E208" s="205" t="s">
        <v>365</v>
      </c>
      <c r="F208" s="205" t="s">
        <v>366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SUM(P209:P214)</f>
        <v>0</v>
      </c>
      <c r="Q208" s="210"/>
      <c r="R208" s="211">
        <f>SUM(R209:R214)</f>
        <v>3.32896</v>
      </c>
      <c r="S208" s="210"/>
      <c r="T208" s="212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82</v>
      </c>
      <c r="AT208" s="214" t="s">
        <v>73</v>
      </c>
      <c r="AU208" s="214" t="s">
        <v>74</v>
      </c>
      <c r="AY208" s="213" t="s">
        <v>160</v>
      </c>
      <c r="BK208" s="215">
        <f>SUM(BK209:BK214)</f>
        <v>0</v>
      </c>
    </row>
    <row r="209" s="2" customFormat="1" ht="33" customHeight="1">
      <c r="A209" s="38"/>
      <c r="B209" s="39"/>
      <c r="C209" s="216" t="s">
        <v>292</v>
      </c>
      <c r="D209" s="216" t="s">
        <v>161</v>
      </c>
      <c r="E209" s="217" t="s">
        <v>788</v>
      </c>
      <c r="F209" s="218" t="s">
        <v>789</v>
      </c>
      <c r="G209" s="219" t="s">
        <v>164</v>
      </c>
      <c r="H209" s="220">
        <v>16</v>
      </c>
      <c r="I209" s="221"/>
      <c r="J209" s="222">
        <f>ROUND(I209*H209,2)</f>
        <v>0</v>
      </c>
      <c r="K209" s="218" t="s">
        <v>165</v>
      </c>
      <c r="L209" s="44"/>
      <c r="M209" s="223" t="s">
        <v>1</v>
      </c>
      <c r="N209" s="224" t="s">
        <v>39</v>
      </c>
      <c r="O209" s="91"/>
      <c r="P209" s="225">
        <f>O209*H209</f>
        <v>0</v>
      </c>
      <c r="Q209" s="225">
        <v>0.20745</v>
      </c>
      <c r="R209" s="225">
        <f>Q209*H209</f>
        <v>3.3192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166</v>
      </c>
      <c r="AT209" s="227" t="s">
        <v>161</v>
      </c>
      <c r="AU209" s="227" t="s">
        <v>82</v>
      </c>
      <c r="AY209" s="17" t="s">
        <v>160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82</v>
      </c>
      <c r="BK209" s="228">
        <f>ROUND(I209*H209,2)</f>
        <v>0</v>
      </c>
      <c r="BL209" s="17" t="s">
        <v>166</v>
      </c>
      <c r="BM209" s="227" t="s">
        <v>790</v>
      </c>
    </row>
    <row r="210" s="13" customFormat="1">
      <c r="A210" s="13"/>
      <c r="B210" s="229"/>
      <c r="C210" s="230"/>
      <c r="D210" s="231" t="s">
        <v>168</v>
      </c>
      <c r="E210" s="232" t="s">
        <v>1</v>
      </c>
      <c r="F210" s="233" t="s">
        <v>243</v>
      </c>
      <c r="G210" s="230"/>
      <c r="H210" s="234">
        <v>16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168</v>
      </c>
      <c r="AU210" s="240" t="s">
        <v>82</v>
      </c>
      <c r="AV210" s="13" t="s">
        <v>84</v>
      </c>
      <c r="AW210" s="13" t="s">
        <v>31</v>
      </c>
      <c r="AX210" s="13" t="s">
        <v>74</v>
      </c>
      <c r="AY210" s="240" t="s">
        <v>160</v>
      </c>
    </row>
    <row r="211" s="14" customFormat="1">
      <c r="A211" s="14"/>
      <c r="B211" s="241"/>
      <c r="C211" s="242"/>
      <c r="D211" s="231" t="s">
        <v>168</v>
      </c>
      <c r="E211" s="243" t="s">
        <v>1</v>
      </c>
      <c r="F211" s="244" t="s">
        <v>170</v>
      </c>
      <c r="G211" s="242"/>
      <c r="H211" s="245">
        <v>16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168</v>
      </c>
      <c r="AU211" s="251" t="s">
        <v>82</v>
      </c>
      <c r="AV211" s="14" t="s">
        <v>166</v>
      </c>
      <c r="AW211" s="14" t="s">
        <v>31</v>
      </c>
      <c r="AX211" s="14" t="s">
        <v>82</v>
      </c>
      <c r="AY211" s="251" t="s">
        <v>160</v>
      </c>
    </row>
    <row r="212" s="2" customFormat="1" ht="21.75" customHeight="1">
      <c r="A212" s="38"/>
      <c r="B212" s="39"/>
      <c r="C212" s="216" t="s">
        <v>297</v>
      </c>
      <c r="D212" s="216" t="s">
        <v>161</v>
      </c>
      <c r="E212" s="217" t="s">
        <v>791</v>
      </c>
      <c r="F212" s="218" t="s">
        <v>792</v>
      </c>
      <c r="G212" s="219" t="s">
        <v>164</v>
      </c>
      <c r="H212" s="220">
        <v>16</v>
      </c>
      <c r="I212" s="221"/>
      <c r="J212" s="222">
        <f>ROUND(I212*H212,2)</f>
        <v>0</v>
      </c>
      <c r="K212" s="218" t="s">
        <v>165</v>
      </c>
      <c r="L212" s="44"/>
      <c r="M212" s="223" t="s">
        <v>1</v>
      </c>
      <c r="N212" s="224" t="s">
        <v>39</v>
      </c>
      <c r="O212" s="91"/>
      <c r="P212" s="225">
        <f>O212*H212</f>
        <v>0</v>
      </c>
      <c r="Q212" s="225">
        <v>0.00061</v>
      </c>
      <c r="R212" s="225">
        <f>Q212*H212</f>
        <v>0.00976</v>
      </c>
      <c r="S212" s="225">
        <v>0</v>
      </c>
      <c r="T212" s="22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166</v>
      </c>
      <c r="AT212" s="227" t="s">
        <v>161</v>
      </c>
      <c r="AU212" s="227" t="s">
        <v>82</v>
      </c>
      <c r="AY212" s="17" t="s">
        <v>160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82</v>
      </c>
      <c r="BK212" s="228">
        <f>ROUND(I212*H212,2)</f>
        <v>0</v>
      </c>
      <c r="BL212" s="17" t="s">
        <v>166</v>
      </c>
      <c r="BM212" s="227" t="s">
        <v>793</v>
      </c>
    </row>
    <row r="213" s="13" customFormat="1">
      <c r="A213" s="13"/>
      <c r="B213" s="229"/>
      <c r="C213" s="230"/>
      <c r="D213" s="231" t="s">
        <v>168</v>
      </c>
      <c r="E213" s="232" t="s">
        <v>1</v>
      </c>
      <c r="F213" s="233" t="s">
        <v>243</v>
      </c>
      <c r="G213" s="230"/>
      <c r="H213" s="234">
        <v>16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168</v>
      </c>
      <c r="AU213" s="240" t="s">
        <v>82</v>
      </c>
      <c r="AV213" s="13" t="s">
        <v>84</v>
      </c>
      <c r="AW213" s="13" t="s">
        <v>31</v>
      </c>
      <c r="AX213" s="13" t="s">
        <v>74</v>
      </c>
      <c r="AY213" s="240" t="s">
        <v>160</v>
      </c>
    </row>
    <row r="214" s="14" customFormat="1">
      <c r="A214" s="14"/>
      <c r="B214" s="241"/>
      <c r="C214" s="242"/>
      <c r="D214" s="231" t="s">
        <v>168</v>
      </c>
      <c r="E214" s="243" t="s">
        <v>1</v>
      </c>
      <c r="F214" s="244" t="s">
        <v>170</v>
      </c>
      <c r="G214" s="242"/>
      <c r="H214" s="245">
        <v>16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168</v>
      </c>
      <c r="AU214" s="251" t="s">
        <v>82</v>
      </c>
      <c r="AV214" s="14" t="s">
        <v>166</v>
      </c>
      <c r="AW214" s="14" t="s">
        <v>31</v>
      </c>
      <c r="AX214" s="14" t="s">
        <v>82</v>
      </c>
      <c r="AY214" s="251" t="s">
        <v>160</v>
      </c>
    </row>
    <row r="215" s="12" customFormat="1" ht="25.92" customHeight="1">
      <c r="A215" s="12"/>
      <c r="B215" s="202"/>
      <c r="C215" s="203"/>
      <c r="D215" s="204" t="s">
        <v>73</v>
      </c>
      <c r="E215" s="205" t="s">
        <v>383</v>
      </c>
      <c r="F215" s="205" t="s">
        <v>384</v>
      </c>
      <c r="G215" s="203"/>
      <c r="H215" s="203"/>
      <c r="I215" s="206"/>
      <c r="J215" s="207">
        <f>BK215</f>
        <v>0</v>
      </c>
      <c r="K215" s="203"/>
      <c r="L215" s="208"/>
      <c r="M215" s="209"/>
      <c r="N215" s="210"/>
      <c r="O215" s="210"/>
      <c r="P215" s="211">
        <f>SUM(P216:P218)</f>
        <v>0</v>
      </c>
      <c r="Q215" s="210"/>
      <c r="R215" s="211">
        <f>SUM(R216:R218)</f>
        <v>0.72496000000000016</v>
      </c>
      <c r="S215" s="210"/>
      <c r="T215" s="212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82</v>
      </c>
      <c r="AT215" s="214" t="s">
        <v>73</v>
      </c>
      <c r="AU215" s="214" t="s">
        <v>74</v>
      </c>
      <c r="AY215" s="213" t="s">
        <v>160</v>
      </c>
      <c r="BK215" s="215">
        <f>SUM(BK216:BK218)</f>
        <v>0</v>
      </c>
    </row>
    <row r="216" s="2" customFormat="1" ht="24.15" customHeight="1">
      <c r="A216" s="38"/>
      <c r="B216" s="39"/>
      <c r="C216" s="216" t="s">
        <v>302</v>
      </c>
      <c r="D216" s="216" t="s">
        <v>161</v>
      </c>
      <c r="E216" s="217" t="s">
        <v>794</v>
      </c>
      <c r="F216" s="218" t="s">
        <v>795</v>
      </c>
      <c r="G216" s="219" t="s">
        <v>164</v>
      </c>
      <c r="H216" s="220">
        <v>8</v>
      </c>
      <c r="I216" s="221"/>
      <c r="J216" s="222">
        <f>ROUND(I216*H216,2)</f>
        <v>0</v>
      </c>
      <c r="K216" s="218" t="s">
        <v>165</v>
      </c>
      <c r="L216" s="44"/>
      <c r="M216" s="223" t="s">
        <v>1</v>
      </c>
      <c r="N216" s="224" t="s">
        <v>39</v>
      </c>
      <c r="O216" s="91"/>
      <c r="P216" s="225">
        <f>O216*H216</f>
        <v>0</v>
      </c>
      <c r="Q216" s="225">
        <v>0.090620000000000016</v>
      </c>
      <c r="R216" s="225">
        <f>Q216*H216</f>
        <v>0.72496000000000016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166</v>
      </c>
      <c r="AT216" s="227" t="s">
        <v>161</v>
      </c>
      <c r="AU216" s="227" t="s">
        <v>82</v>
      </c>
      <c r="AY216" s="17" t="s">
        <v>160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82</v>
      </c>
      <c r="BK216" s="228">
        <f>ROUND(I216*H216,2)</f>
        <v>0</v>
      </c>
      <c r="BL216" s="17" t="s">
        <v>166</v>
      </c>
      <c r="BM216" s="227" t="s">
        <v>796</v>
      </c>
    </row>
    <row r="217" s="13" customFormat="1">
      <c r="A217" s="13"/>
      <c r="B217" s="229"/>
      <c r="C217" s="230"/>
      <c r="D217" s="231" t="s">
        <v>168</v>
      </c>
      <c r="E217" s="232" t="s">
        <v>1</v>
      </c>
      <c r="F217" s="233" t="s">
        <v>200</v>
      </c>
      <c r="G217" s="230"/>
      <c r="H217" s="234">
        <v>8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168</v>
      </c>
      <c r="AU217" s="240" t="s">
        <v>82</v>
      </c>
      <c r="AV217" s="13" t="s">
        <v>84</v>
      </c>
      <c r="AW217" s="13" t="s">
        <v>31</v>
      </c>
      <c r="AX217" s="13" t="s">
        <v>74</v>
      </c>
      <c r="AY217" s="240" t="s">
        <v>160</v>
      </c>
    </row>
    <row r="218" s="14" customFormat="1">
      <c r="A218" s="14"/>
      <c r="B218" s="241"/>
      <c r="C218" s="242"/>
      <c r="D218" s="231" t="s">
        <v>168</v>
      </c>
      <c r="E218" s="243" t="s">
        <v>1</v>
      </c>
      <c r="F218" s="244" t="s">
        <v>170</v>
      </c>
      <c r="G218" s="242"/>
      <c r="H218" s="245">
        <v>8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168</v>
      </c>
      <c r="AU218" s="251" t="s">
        <v>82</v>
      </c>
      <c r="AV218" s="14" t="s">
        <v>166</v>
      </c>
      <c r="AW218" s="14" t="s">
        <v>31</v>
      </c>
      <c r="AX218" s="14" t="s">
        <v>82</v>
      </c>
      <c r="AY218" s="251" t="s">
        <v>160</v>
      </c>
    </row>
    <row r="219" s="12" customFormat="1" ht="25.92" customHeight="1">
      <c r="A219" s="12"/>
      <c r="B219" s="202"/>
      <c r="C219" s="203"/>
      <c r="D219" s="204" t="s">
        <v>73</v>
      </c>
      <c r="E219" s="205" t="s">
        <v>672</v>
      </c>
      <c r="F219" s="205" t="s">
        <v>797</v>
      </c>
      <c r="G219" s="203"/>
      <c r="H219" s="203"/>
      <c r="I219" s="206"/>
      <c r="J219" s="207">
        <f>BK219</f>
        <v>0</v>
      </c>
      <c r="K219" s="203"/>
      <c r="L219" s="208"/>
      <c r="M219" s="209"/>
      <c r="N219" s="210"/>
      <c r="O219" s="210"/>
      <c r="P219" s="211">
        <f>SUM(P220:P235)</f>
        <v>0</v>
      </c>
      <c r="Q219" s="210"/>
      <c r="R219" s="211">
        <f>SUM(R220:R235)</f>
        <v>0.012368</v>
      </c>
      <c r="S219" s="210"/>
      <c r="T219" s="212">
        <f>SUM(T220:T235)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82</v>
      </c>
      <c r="AT219" s="214" t="s">
        <v>73</v>
      </c>
      <c r="AU219" s="214" t="s">
        <v>74</v>
      </c>
      <c r="AY219" s="213" t="s">
        <v>160</v>
      </c>
      <c r="BK219" s="215">
        <f>SUM(BK220:BK235)</f>
        <v>0</v>
      </c>
    </row>
    <row r="220" s="2" customFormat="1" ht="24.15" customHeight="1">
      <c r="A220" s="38"/>
      <c r="B220" s="39"/>
      <c r="C220" s="216" t="s">
        <v>308</v>
      </c>
      <c r="D220" s="216" t="s">
        <v>161</v>
      </c>
      <c r="E220" s="217" t="s">
        <v>798</v>
      </c>
      <c r="F220" s="218" t="s">
        <v>799</v>
      </c>
      <c r="G220" s="219" t="s">
        <v>197</v>
      </c>
      <c r="H220" s="220">
        <v>18</v>
      </c>
      <c r="I220" s="221"/>
      <c r="J220" s="222">
        <f>ROUND(I220*H220,2)</f>
        <v>0</v>
      </c>
      <c r="K220" s="218" t="s">
        <v>165</v>
      </c>
      <c r="L220" s="44"/>
      <c r="M220" s="223" t="s">
        <v>1</v>
      </c>
      <c r="N220" s="224" t="s">
        <v>39</v>
      </c>
      <c r="O220" s="91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166</v>
      </c>
      <c r="AT220" s="227" t="s">
        <v>161</v>
      </c>
      <c r="AU220" s="227" t="s">
        <v>82</v>
      </c>
      <c r="AY220" s="17" t="s">
        <v>160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82</v>
      </c>
      <c r="BK220" s="228">
        <f>ROUND(I220*H220,2)</f>
        <v>0</v>
      </c>
      <c r="BL220" s="17" t="s">
        <v>166</v>
      </c>
      <c r="BM220" s="227" t="s">
        <v>800</v>
      </c>
    </row>
    <row r="221" s="13" customFormat="1">
      <c r="A221" s="13"/>
      <c r="B221" s="229"/>
      <c r="C221" s="230"/>
      <c r="D221" s="231" t="s">
        <v>168</v>
      </c>
      <c r="E221" s="232" t="s">
        <v>1</v>
      </c>
      <c r="F221" s="233" t="s">
        <v>267</v>
      </c>
      <c r="G221" s="230"/>
      <c r="H221" s="234">
        <v>18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168</v>
      </c>
      <c r="AU221" s="240" t="s">
        <v>82</v>
      </c>
      <c r="AV221" s="13" t="s">
        <v>84</v>
      </c>
      <c r="AW221" s="13" t="s">
        <v>31</v>
      </c>
      <c r="AX221" s="13" t="s">
        <v>74</v>
      </c>
      <c r="AY221" s="240" t="s">
        <v>160</v>
      </c>
    </row>
    <row r="222" s="14" customFormat="1">
      <c r="A222" s="14"/>
      <c r="B222" s="241"/>
      <c r="C222" s="242"/>
      <c r="D222" s="231" t="s">
        <v>168</v>
      </c>
      <c r="E222" s="243" t="s">
        <v>1</v>
      </c>
      <c r="F222" s="244" t="s">
        <v>170</v>
      </c>
      <c r="G222" s="242"/>
      <c r="H222" s="245">
        <v>18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168</v>
      </c>
      <c r="AU222" s="251" t="s">
        <v>82</v>
      </c>
      <c r="AV222" s="14" t="s">
        <v>166</v>
      </c>
      <c r="AW222" s="14" t="s">
        <v>31</v>
      </c>
      <c r="AX222" s="14" t="s">
        <v>82</v>
      </c>
      <c r="AY222" s="251" t="s">
        <v>160</v>
      </c>
    </row>
    <row r="223" s="2" customFormat="1" ht="24.15" customHeight="1">
      <c r="A223" s="38"/>
      <c r="B223" s="39"/>
      <c r="C223" s="262" t="s">
        <v>273</v>
      </c>
      <c r="D223" s="262" t="s">
        <v>359</v>
      </c>
      <c r="E223" s="263" t="s">
        <v>801</v>
      </c>
      <c r="F223" s="264" t="s">
        <v>802</v>
      </c>
      <c r="G223" s="265" t="s">
        <v>197</v>
      </c>
      <c r="H223" s="266">
        <v>19.8</v>
      </c>
      <c r="I223" s="267"/>
      <c r="J223" s="268">
        <f>ROUND(I223*H223,2)</f>
        <v>0</v>
      </c>
      <c r="K223" s="264" t="s">
        <v>599</v>
      </c>
      <c r="L223" s="269"/>
      <c r="M223" s="270" t="s">
        <v>1</v>
      </c>
      <c r="N223" s="271" t="s">
        <v>39</v>
      </c>
      <c r="O223" s="91"/>
      <c r="P223" s="225">
        <f>O223*H223</f>
        <v>0</v>
      </c>
      <c r="Q223" s="225">
        <v>0.00027</v>
      </c>
      <c r="R223" s="225">
        <f>Q223*H223</f>
        <v>0.005346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200</v>
      </c>
      <c r="AT223" s="227" t="s">
        <v>359</v>
      </c>
      <c r="AU223" s="227" t="s">
        <v>82</v>
      </c>
      <c r="AY223" s="17" t="s">
        <v>160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82</v>
      </c>
      <c r="BK223" s="228">
        <f>ROUND(I223*H223,2)</f>
        <v>0</v>
      </c>
      <c r="BL223" s="17" t="s">
        <v>166</v>
      </c>
      <c r="BM223" s="227" t="s">
        <v>803</v>
      </c>
    </row>
    <row r="224" s="13" customFormat="1">
      <c r="A224" s="13"/>
      <c r="B224" s="229"/>
      <c r="C224" s="230"/>
      <c r="D224" s="231" t="s">
        <v>168</v>
      </c>
      <c r="E224" s="230"/>
      <c r="F224" s="233" t="s">
        <v>804</v>
      </c>
      <c r="G224" s="230"/>
      <c r="H224" s="234">
        <v>19.8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168</v>
      </c>
      <c r="AU224" s="240" t="s">
        <v>82</v>
      </c>
      <c r="AV224" s="13" t="s">
        <v>84</v>
      </c>
      <c r="AW224" s="13" t="s">
        <v>4</v>
      </c>
      <c r="AX224" s="13" t="s">
        <v>82</v>
      </c>
      <c r="AY224" s="240" t="s">
        <v>160</v>
      </c>
    </row>
    <row r="225" s="2" customFormat="1" ht="24.15" customHeight="1">
      <c r="A225" s="38"/>
      <c r="B225" s="39"/>
      <c r="C225" s="216" t="s">
        <v>317</v>
      </c>
      <c r="D225" s="216" t="s">
        <v>161</v>
      </c>
      <c r="E225" s="217" t="s">
        <v>805</v>
      </c>
      <c r="F225" s="218" t="s">
        <v>806</v>
      </c>
      <c r="G225" s="219" t="s">
        <v>197</v>
      </c>
      <c r="H225" s="220">
        <v>14</v>
      </c>
      <c r="I225" s="221"/>
      <c r="J225" s="222">
        <f>ROUND(I225*H225,2)</f>
        <v>0</v>
      </c>
      <c r="K225" s="218" t="s">
        <v>165</v>
      </c>
      <c r="L225" s="44"/>
      <c r="M225" s="223" t="s">
        <v>1</v>
      </c>
      <c r="N225" s="224" t="s">
        <v>39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166</v>
      </c>
      <c r="AT225" s="227" t="s">
        <v>161</v>
      </c>
      <c r="AU225" s="227" t="s">
        <v>82</v>
      </c>
      <c r="AY225" s="17" t="s">
        <v>160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82</v>
      </c>
      <c r="BK225" s="228">
        <f>ROUND(I225*H225,2)</f>
        <v>0</v>
      </c>
      <c r="BL225" s="17" t="s">
        <v>166</v>
      </c>
      <c r="BM225" s="227" t="s">
        <v>807</v>
      </c>
    </row>
    <row r="226" s="13" customFormat="1">
      <c r="A226" s="13"/>
      <c r="B226" s="229"/>
      <c r="C226" s="230"/>
      <c r="D226" s="231" t="s">
        <v>168</v>
      </c>
      <c r="E226" s="232" t="s">
        <v>1</v>
      </c>
      <c r="F226" s="233" t="s">
        <v>245</v>
      </c>
      <c r="G226" s="230"/>
      <c r="H226" s="234">
        <v>14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168</v>
      </c>
      <c r="AU226" s="240" t="s">
        <v>82</v>
      </c>
      <c r="AV226" s="13" t="s">
        <v>84</v>
      </c>
      <c r="AW226" s="13" t="s">
        <v>31</v>
      </c>
      <c r="AX226" s="13" t="s">
        <v>74</v>
      </c>
      <c r="AY226" s="240" t="s">
        <v>160</v>
      </c>
    </row>
    <row r="227" s="14" customFormat="1">
      <c r="A227" s="14"/>
      <c r="B227" s="241"/>
      <c r="C227" s="242"/>
      <c r="D227" s="231" t="s">
        <v>168</v>
      </c>
      <c r="E227" s="243" t="s">
        <v>1</v>
      </c>
      <c r="F227" s="244" t="s">
        <v>170</v>
      </c>
      <c r="G227" s="242"/>
      <c r="H227" s="245">
        <v>14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168</v>
      </c>
      <c r="AU227" s="251" t="s">
        <v>82</v>
      </c>
      <c r="AV227" s="14" t="s">
        <v>166</v>
      </c>
      <c r="AW227" s="14" t="s">
        <v>31</v>
      </c>
      <c r="AX227" s="14" t="s">
        <v>82</v>
      </c>
      <c r="AY227" s="251" t="s">
        <v>160</v>
      </c>
    </row>
    <row r="228" s="2" customFormat="1" ht="24.15" customHeight="1">
      <c r="A228" s="38"/>
      <c r="B228" s="39"/>
      <c r="C228" s="262" t="s">
        <v>322</v>
      </c>
      <c r="D228" s="262" t="s">
        <v>359</v>
      </c>
      <c r="E228" s="263" t="s">
        <v>808</v>
      </c>
      <c r="F228" s="264" t="s">
        <v>809</v>
      </c>
      <c r="G228" s="265" t="s">
        <v>197</v>
      </c>
      <c r="H228" s="266">
        <v>15.4</v>
      </c>
      <c r="I228" s="267"/>
      <c r="J228" s="268">
        <f>ROUND(I228*H228,2)</f>
        <v>0</v>
      </c>
      <c r="K228" s="264" t="s">
        <v>599</v>
      </c>
      <c r="L228" s="269"/>
      <c r="M228" s="270" t="s">
        <v>1</v>
      </c>
      <c r="N228" s="271" t="s">
        <v>39</v>
      </c>
      <c r="O228" s="91"/>
      <c r="P228" s="225">
        <f>O228*H228</f>
        <v>0</v>
      </c>
      <c r="Q228" s="225">
        <v>0.00043</v>
      </c>
      <c r="R228" s="225">
        <f>Q228*H228</f>
        <v>0.006622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200</v>
      </c>
      <c r="AT228" s="227" t="s">
        <v>359</v>
      </c>
      <c r="AU228" s="227" t="s">
        <v>82</v>
      </c>
      <c r="AY228" s="17" t="s">
        <v>160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82</v>
      </c>
      <c r="BK228" s="228">
        <f>ROUND(I228*H228,2)</f>
        <v>0</v>
      </c>
      <c r="BL228" s="17" t="s">
        <v>166</v>
      </c>
      <c r="BM228" s="227" t="s">
        <v>810</v>
      </c>
    </row>
    <row r="229" s="13" customFormat="1">
      <c r="A229" s="13"/>
      <c r="B229" s="229"/>
      <c r="C229" s="230"/>
      <c r="D229" s="231" t="s">
        <v>168</v>
      </c>
      <c r="E229" s="230"/>
      <c r="F229" s="233" t="s">
        <v>811</v>
      </c>
      <c r="G229" s="230"/>
      <c r="H229" s="234">
        <v>15.4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168</v>
      </c>
      <c r="AU229" s="240" t="s">
        <v>82</v>
      </c>
      <c r="AV229" s="13" t="s">
        <v>84</v>
      </c>
      <c r="AW229" s="13" t="s">
        <v>4</v>
      </c>
      <c r="AX229" s="13" t="s">
        <v>82</v>
      </c>
      <c r="AY229" s="240" t="s">
        <v>160</v>
      </c>
    </row>
    <row r="230" s="2" customFormat="1" ht="33" customHeight="1">
      <c r="A230" s="38"/>
      <c r="B230" s="39"/>
      <c r="C230" s="216" t="s">
        <v>329</v>
      </c>
      <c r="D230" s="216" t="s">
        <v>161</v>
      </c>
      <c r="E230" s="217" t="s">
        <v>812</v>
      </c>
      <c r="F230" s="218" t="s">
        <v>813</v>
      </c>
      <c r="G230" s="219" t="s">
        <v>197</v>
      </c>
      <c r="H230" s="220">
        <v>23</v>
      </c>
      <c r="I230" s="221"/>
      <c r="J230" s="222">
        <f>ROUND(I230*H230,2)</f>
        <v>0</v>
      </c>
      <c r="K230" s="218" t="s">
        <v>165</v>
      </c>
      <c r="L230" s="44"/>
      <c r="M230" s="223" t="s">
        <v>1</v>
      </c>
      <c r="N230" s="224" t="s">
        <v>39</v>
      </c>
      <c r="O230" s="91"/>
      <c r="P230" s="225">
        <f>O230*H230</f>
        <v>0</v>
      </c>
      <c r="Q230" s="225">
        <v>1E-05</v>
      </c>
      <c r="R230" s="225">
        <f>Q230*H230</f>
        <v>0.00023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166</v>
      </c>
      <c r="AT230" s="227" t="s">
        <v>161</v>
      </c>
      <c r="AU230" s="227" t="s">
        <v>82</v>
      </c>
      <c r="AY230" s="17" t="s">
        <v>160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82</v>
      </c>
      <c r="BK230" s="228">
        <f>ROUND(I230*H230,2)</f>
        <v>0</v>
      </c>
      <c r="BL230" s="17" t="s">
        <v>166</v>
      </c>
      <c r="BM230" s="227" t="s">
        <v>814</v>
      </c>
    </row>
    <row r="231" s="13" customFormat="1">
      <c r="A231" s="13"/>
      <c r="B231" s="229"/>
      <c r="C231" s="230"/>
      <c r="D231" s="231" t="s">
        <v>168</v>
      </c>
      <c r="E231" s="232" t="s">
        <v>1</v>
      </c>
      <c r="F231" s="233" t="s">
        <v>292</v>
      </c>
      <c r="G231" s="230"/>
      <c r="H231" s="234">
        <v>23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168</v>
      </c>
      <c r="AU231" s="240" t="s">
        <v>82</v>
      </c>
      <c r="AV231" s="13" t="s">
        <v>84</v>
      </c>
      <c r="AW231" s="13" t="s">
        <v>31</v>
      </c>
      <c r="AX231" s="13" t="s">
        <v>74</v>
      </c>
      <c r="AY231" s="240" t="s">
        <v>160</v>
      </c>
    </row>
    <row r="232" s="14" customFormat="1">
      <c r="A232" s="14"/>
      <c r="B232" s="241"/>
      <c r="C232" s="242"/>
      <c r="D232" s="231" t="s">
        <v>168</v>
      </c>
      <c r="E232" s="243" t="s">
        <v>1</v>
      </c>
      <c r="F232" s="244" t="s">
        <v>170</v>
      </c>
      <c r="G232" s="242"/>
      <c r="H232" s="245">
        <v>23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168</v>
      </c>
      <c r="AU232" s="251" t="s">
        <v>82</v>
      </c>
      <c r="AV232" s="14" t="s">
        <v>166</v>
      </c>
      <c r="AW232" s="14" t="s">
        <v>31</v>
      </c>
      <c r="AX232" s="14" t="s">
        <v>82</v>
      </c>
      <c r="AY232" s="251" t="s">
        <v>160</v>
      </c>
    </row>
    <row r="233" s="2" customFormat="1" ht="24.15" customHeight="1">
      <c r="A233" s="38"/>
      <c r="B233" s="39"/>
      <c r="C233" s="216" t="s">
        <v>335</v>
      </c>
      <c r="D233" s="216" t="s">
        <v>161</v>
      </c>
      <c r="E233" s="217" t="s">
        <v>815</v>
      </c>
      <c r="F233" s="218" t="s">
        <v>816</v>
      </c>
      <c r="G233" s="219" t="s">
        <v>203</v>
      </c>
      <c r="H233" s="220">
        <v>1</v>
      </c>
      <c r="I233" s="221"/>
      <c r="J233" s="222">
        <f>ROUND(I233*H233,2)</f>
        <v>0</v>
      </c>
      <c r="K233" s="218" t="s">
        <v>165</v>
      </c>
      <c r="L233" s="44"/>
      <c r="M233" s="223" t="s">
        <v>1</v>
      </c>
      <c r="N233" s="224" t="s">
        <v>39</v>
      </c>
      <c r="O233" s="91"/>
      <c r="P233" s="225">
        <f>O233*H233</f>
        <v>0</v>
      </c>
      <c r="Q233" s="225">
        <v>0.00017</v>
      </c>
      <c r="R233" s="225">
        <f>Q233*H233</f>
        <v>0.00017</v>
      </c>
      <c r="S233" s="225">
        <v>0</v>
      </c>
      <c r="T233" s="22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166</v>
      </c>
      <c r="AT233" s="227" t="s">
        <v>161</v>
      </c>
      <c r="AU233" s="227" t="s">
        <v>82</v>
      </c>
      <c r="AY233" s="17" t="s">
        <v>160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82</v>
      </c>
      <c r="BK233" s="228">
        <f>ROUND(I233*H233,2)</f>
        <v>0</v>
      </c>
      <c r="BL233" s="17" t="s">
        <v>166</v>
      </c>
      <c r="BM233" s="227" t="s">
        <v>817</v>
      </c>
    </row>
    <row r="234" s="13" customFormat="1">
      <c r="A234" s="13"/>
      <c r="B234" s="229"/>
      <c r="C234" s="230"/>
      <c r="D234" s="231" t="s">
        <v>168</v>
      </c>
      <c r="E234" s="232" t="s">
        <v>1</v>
      </c>
      <c r="F234" s="233" t="s">
        <v>82</v>
      </c>
      <c r="G234" s="230"/>
      <c r="H234" s="234">
        <v>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168</v>
      </c>
      <c r="AU234" s="240" t="s">
        <v>82</v>
      </c>
      <c r="AV234" s="13" t="s">
        <v>84</v>
      </c>
      <c r="AW234" s="13" t="s">
        <v>31</v>
      </c>
      <c r="AX234" s="13" t="s">
        <v>74</v>
      </c>
      <c r="AY234" s="240" t="s">
        <v>160</v>
      </c>
    </row>
    <row r="235" s="14" customFormat="1">
      <c r="A235" s="14"/>
      <c r="B235" s="241"/>
      <c r="C235" s="242"/>
      <c r="D235" s="231" t="s">
        <v>168</v>
      </c>
      <c r="E235" s="243" t="s">
        <v>1</v>
      </c>
      <c r="F235" s="244" t="s">
        <v>170</v>
      </c>
      <c r="G235" s="242"/>
      <c r="H235" s="245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168</v>
      </c>
      <c r="AU235" s="251" t="s">
        <v>82</v>
      </c>
      <c r="AV235" s="14" t="s">
        <v>166</v>
      </c>
      <c r="AW235" s="14" t="s">
        <v>31</v>
      </c>
      <c r="AX235" s="14" t="s">
        <v>82</v>
      </c>
      <c r="AY235" s="251" t="s">
        <v>160</v>
      </c>
    </row>
    <row r="236" s="12" customFormat="1" ht="25.92" customHeight="1">
      <c r="A236" s="12"/>
      <c r="B236" s="202"/>
      <c r="C236" s="203"/>
      <c r="D236" s="204" t="s">
        <v>73</v>
      </c>
      <c r="E236" s="205" t="s">
        <v>680</v>
      </c>
      <c r="F236" s="205" t="s">
        <v>818</v>
      </c>
      <c r="G236" s="203"/>
      <c r="H236" s="203"/>
      <c r="I236" s="206"/>
      <c r="J236" s="207">
        <f>BK236</f>
        <v>0</v>
      </c>
      <c r="K236" s="203"/>
      <c r="L236" s="208"/>
      <c r="M236" s="209"/>
      <c r="N236" s="210"/>
      <c r="O236" s="210"/>
      <c r="P236" s="211">
        <f>SUM(P237:P272)</f>
        <v>0</v>
      </c>
      <c r="Q236" s="210"/>
      <c r="R236" s="211">
        <f>SUM(R237:R272)</f>
        <v>15.31407</v>
      </c>
      <c r="S236" s="210"/>
      <c r="T236" s="212">
        <f>SUM(T237:T272)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82</v>
      </c>
      <c r="AT236" s="214" t="s">
        <v>73</v>
      </c>
      <c r="AU236" s="214" t="s">
        <v>74</v>
      </c>
      <c r="AY236" s="213" t="s">
        <v>160</v>
      </c>
      <c r="BK236" s="215">
        <f>SUM(BK237:BK272)</f>
        <v>0</v>
      </c>
    </row>
    <row r="237" s="2" customFormat="1" ht="24.15" customHeight="1">
      <c r="A237" s="38"/>
      <c r="B237" s="39"/>
      <c r="C237" s="216" t="s">
        <v>341</v>
      </c>
      <c r="D237" s="216" t="s">
        <v>161</v>
      </c>
      <c r="E237" s="217" t="s">
        <v>819</v>
      </c>
      <c r="F237" s="218" t="s">
        <v>820</v>
      </c>
      <c r="G237" s="219" t="s">
        <v>203</v>
      </c>
      <c r="H237" s="220">
        <v>1</v>
      </c>
      <c r="I237" s="221"/>
      <c r="J237" s="222">
        <f>ROUND(I237*H237,2)</f>
        <v>0</v>
      </c>
      <c r="K237" s="218" t="s">
        <v>165</v>
      </c>
      <c r="L237" s="44"/>
      <c r="M237" s="223" t="s">
        <v>1</v>
      </c>
      <c r="N237" s="224" t="s">
        <v>39</v>
      </c>
      <c r="O237" s="91"/>
      <c r="P237" s="225">
        <f>O237*H237</f>
        <v>0</v>
      </c>
      <c r="Q237" s="225">
        <v>0.00016</v>
      </c>
      <c r="R237" s="225">
        <f>Q237*H237</f>
        <v>0.00016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166</v>
      </c>
      <c r="AT237" s="227" t="s">
        <v>161</v>
      </c>
      <c r="AU237" s="227" t="s">
        <v>82</v>
      </c>
      <c r="AY237" s="17" t="s">
        <v>160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82</v>
      </c>
      <c r="BK237" s="228">
        <f>ROUND(I237*H237,2)</f>
        <v>0</v>
      </c>
      <c r="BL237" s="17" t="s">
        <v>166</v>
      </c>
      <c r="BM237" s="227" t="s">
        <v>821</v>
      </c>
    </row>
    <row r="238" s="13" customFormat="1">
      <c r="A238" s="13"/>
      <c r="B238" s="229"/>
      <c r="C238" s="230"/>
      <c r="D238" s="231" t="s">
        <v>168</v>
      </c>
      <c r="E238" s="232" t="s">
        <v>1</v>
      </c>
      <c r="F238" s="233" t="s">
        <v>82</v>
      </c>
      <c r="G238" s="230"/>
      <c r="H238" s="234">
        <v>1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168</v>
      </c>
      <c r="AU238" s="240" t="s">
        <v>82</v>
      </c>
      <c r="AV238" s="13" t="s">
        <v>84</v>
      </c>
      <c r="AW238" s="13" t="s">
        <v>31</v>
      </c>
      <c r="AX238" s="13" t="s">
        <v>74</v>
      </c>
      <c r="AY238" s="240" t="s">
        <v>160</v>
      </c>
    </row>
    <row r="239" s="14" customFormat="1">
      <c r="A239" s="14"/>
      <c r="B239" s="241"/>
      <c r="C239" s="242"/>
      <c r="D239" s="231" t="s">
        <v>168</v>
      </c>
      <c r="E239" s="243" t="s">
        <v>1</v>
      </c>
      <c r="F239" s="244" t="s">
        <v>170</v>
      </c>
      <c r="G239" s="242"/>
      <c r="H239" s="245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168</v>
      </c>
      <c r="AU239" s="251" t="s">
        <v>82</v>
      </c>
      <c r="AV239" s="14" t="s">
        <v>166</v>
      </c>
      <c r="AW239" s="14" t="s">
        <v>31</v>
      </c>
      <c r="AX239" s="14" t="s">
        <v>82</v>
      </c>
      <c r="AY239" s="251" t="s">
        <v>160</v>
      </c>
    </row>
    <row r="240" s="2" customFormat="1" ht="24.15" customHeight="1">
      <c r="A240" s="38"/>
      <c r="B240" s="39"/>
      <c r="C240" s="216" t="s">
        <v>346</v>
      </c>
      <c r="D240" s="216" t="s">
        <v>161</v>
      </c>
      <c r="E240" s="217" t="s">
        <v>822</v>
      </c>
      <c r="F240" s="218" t="s">
        <v>823</v>
      </c>
      <c r="G240" s="219" t="s">
        <v>203</v>
      </c>
      <c r="H240" s="220">
        <v>1</v>
      </c>
      <c r="I240" s="221"/>
      <c r="J240" s="222">
        <f>ROUND(I240*H240,2)</f>
        <v>0</v>
      </c>
      <c r="K240" s="218" t="s">
        <v>599</v>
      </c>
      <c r="L240" s="44"/>
      <c r="M240" s="223" t="s">
        <v>1</v>
      </c>
      <c r="N240" s="224" t="s">
        <v>39</v>
      </c>
      <c r="O240" s="91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166</v>
      </c>
      <c r="AT240" s="227" t="s">
        <v>161</v>
      </c>
      <c r="AU240" s="227" t="s">
        <v>82</v>
      </c>
      <c r="AY240" s="17" t="s">
        <v>160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82</v>
      </c>
      <c r="BK240" s="228">
        <f>ROUND(I240*H240,2)</f>
        <v>0</v>
      </c>
      <c r="BL240" s="17" t="s">
        <v>166</v>
      </c>
      <c r="BM240" s="227" t="s">
        <v>824</v>
      </c>
    </row>
    <row r="241" s="2" customFormat="1" ht="24.15" customHeight="1">
      <c r="A241" s="38"/>
      <c r="B241" s="39"/>
      <c r="C241" s="216" t="s">
        <v>352</v>
      </c>
      <c r="D241" s="216" t="s">
        <v>161</v>
      </c>
      <c r="E241" s="217" t="s">
        <v>825</v>
      </c>
      <c r="F241" s="218" t="s">
        <v>826</v>
      </c>
      <c r="G241" s="219" t="s">
        <v>197</v>
      </c>
      <c r="H241" s="220">
        <v>32</v>
      </c>
      <c r="I241" s="221"/>
      <c r="J241" s="222">
        <f>ROUND(I241*H241,2)</f>
        <v>0</v>
      </c>
      <c r="K241" s="218" t="s">
        <v>165</v>
      </c>
      <c r="L241" s="44"/>
      <c r="M241" s="223" t="s">
        <v>1</v>
      </c>
      <c r="N241" s="224" t="s">
        <v>39</v>
      </c>
      <c r="O241" s="91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166</v>
      </c>
      <c r="AT241" s="227" t="s">
        <v>161</v>
      </c>
      <c r="AU241" s="227" t="s">
        <v>82</v>
      </c>
      <c r="AY241" s="17" t="s">
        <v>160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82</v>
      </c>
      <c r="BK241" s="228">
        <f>ROUND(I241*H241,2)</f>
        <v>0</v>
      </c>
      <c r="BL241" s="17" t="s">
        <v>166</v>
      </c>
      <c r="BM241" s="227" t="s">
        <v>827</v>
      </c>
    </row>
    <row r="242" s="13" customFormat="1">
      <c r="A242" s="13"/>
      <c r="B242" s="229"/>
      <c r="C242" s="230"/>
      <c r="D242" s="231" t="s">
        <v>168</v>
      </c>
      <c r="E242" s="232" t="s">
        <v>1</v>
      </c>
      <c r="F242" s="233" t="s">
        <v>341</v>
      </c>
      <c r="G242" s="230"/>
      <c r="H242" s="234">
        <v>32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168</v>
      </c>
      <c r="AU242" s="240" t="s">
        <v>82</v>
      </c>
      <c r="AV242" s="13" t="s">
        <v>84</v>
      </c>
      <c r="AW242" s="13" t="s">
        <v>31</v>
      </c>
      <c r="AX242" s="13" t="s">
        <v>74</v>
      </c>
      <c r="AY242" s="240" t="s">
        <v>160</v>
      </c>
    </row>
    <row r="243" s="14" customFormat="1">
      <c r="A243" s="14"/>
      <c r="B243" s="241"/>
      <c r="C243" s="242"/>
      <c r="D243" s="231" t="s">
        <v>168</v>
      </c>
      <c r="E243" s="243" t="s">
        <v>1</v>
      </c>
      <c r="F243" s="244" t="s">
        <v>170</v>
      </c>
      <c r="G243" s="242"/>
      <c r="H243" s="245">
        <v>32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168</v>
      </c>
      <c r="AU243" s="251" t="s">
        <v>82</v>
      </c>
      <c r="AV243" s="14" t="s">
        <v>166</v>
      </c>
      <c r="AW243" s="14" t="s">
        <v>31</v>
      </c>
      <c r="AX243" s="14" t="s">
        <v>82</v>
      </c>
      <c r="AY243" s="251" t="s">
        <v>160</v>
      </c>
    </row>
    <row r="244" s="2" customFormat="1" ht="16.5" customHeight="1">
      <c r="A244" s="38"/>
      <c r="B244" s="39"/>
      <c r="C244" s="216" t="s">
        <v>358</v>
      </c>
      <c r="D244" s="216" t="s">
        <v>161</v>
      </c>
      <c r="E244" s="217" t="s">
        <v>828</v>
      </c>
      <c r="F244" s="218" t="s">
        <v>829</v>
      </c>
      <c r="G244" s="219" t="s">
        <v>197</v>
      </c>
      <c r="H244" s="220">
        <v>32</v>
      </c>
      <c r="I244" s="221"/>
      <c r="J244" s="222">
        <f>ROUND(I244*H244,2)</f>
        <v>0</v>
      </c>
      <c r="K244" s="218" t="s">
        <v>165</v>
      </c>
      <c r="L244" s="44"/>
      <c r="M244" s="223" t="s">
        <v>1</v>
      </c>
      <c r="N244" s="224" t="s">
        <v>39</v>
      </c>
      <c r="O244" s="91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7" t="s">
        <v>166</v>
      </c>
      <c r="AT244" s="227" t="s">
        <v>161</v>
      </c>
      <c r="AU244" s="227" t="s">
        <v>82</v>
      </c>
      <c r="AY244" s="17" t="s">
        <v>160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7" t="s">
        <v>82</v>
      </c>
      <c r="BK244" s="228">
        <f>ROUND(I244*H244,2)</f>
        <v>0</v>
      </c>
      <c r="BL244" s="17" t="s">
        <v>166</v>
      </c>
      <c r="BM244" s="227" t="s">
        <v>830</v>
      </c>
    </row>
    <row r="245" s="13" customFormat="1">
      <c r="A245" s="13"/>
      <c r="B245" s="229"/>
      <c r="C245" s="230"/>
      <c r="D245" s="231" t="s">
        <v>168</v>
      </c>
      <c r="E245" s="232" t="s">
        <v>1</v>
      </c>
      <c r="F245" s="233" t="s">
        <v>341</v>
      </c>
      <c r="G245" s="230"/>
      <c r="H245" s="234">
        <v>32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168</v>
      </c>
      <c r="AU245" s="240" t="s">
        <v>82</v>
      </c>
      <c r="AV245" s="13" t="s">
        <v>84</v>
      </c>
      <c r="AW245" s="13" t="s">
        <v>31</v>
      </c>
      <c r="AX245" s="13" t="s">
        <v>74</v>
      </c>
      <c r="AY245" s="240" t="s">
        <v>160</v>
      </c>
    </row>
    <row r="246" s="14" customFormat="1">
      <c r="A246" s="14"/>
      <c r="B246" s="241"/>
      <c r="C246" s="242"/>
      <c r="D246" s="231" t="s">
        <v>168</v>
      </c>
      <c r="E246" s="243" t="s">
        <v>1</v>
      </c>
      <c r="F246" s="244" t="s">
        <v>170</v>
      </c>
      <c r="G246" s="242"/>
      <c r="H246" s="245">
        <v>32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168</v>
      </c>
      <c r="AU246" s="251" t="s">
        <v>82</v>
      </c>
      <c r="AV246" s="14" t="s">
        <v>166</v>
      </c>
      <c r="AW246" s="14" t="s">
        <v>31</v>
      </c>
      <c r="AX246" s="14" t="s">
        <v>82</v>
      </c>
      <c r="AY246" s="251" t="s">
        <v>160</v>
      </c>
    </row>
    <row r="247" s="2" customFormat="1" ht="24.15" customHeight="1">
      <c r="A247" s="38"/>
      <c r="B247" s="39"/>
      <c r="C247" s="216" t="s">
        <v>367</v>
      </c>
      <c r="D247" s="216" t="s">
        <v>161</v>
      </c>
      <c r="E247" s="217" t="s">
        <v>831</v>
      </c>
      <c r="F247" s="218" t="s">
        <v>832</v>
      </c>
      <c r="G247" s="219" t="s">
        <v>203</v>
      </c>
      <c r="H247" s="220">
        <v>1</v>
      </c>
      <c r="I247" s="221"/>
      <c r="J247" s="222">
        <f>ROUND(I247*H247,2)</f>
        <v>0</v>
      </c>
      <c r="K247" s="218" t="s">
        <v>165</v>
      </c>
      <c r="L247" s="44"/>
      <c r="M247" s="223" t="s">
        <v>1</v>
      </c>
      <c r="N247" s="224" t="s">
        <v>39</v>
      </c>
      <c r="O247" s="91"/>
      <c r="P247" s="225">
        <f>O247*H247</f>
        <v>0</v>
      </c>
      <c r="Q247" s="225">
        <v>11.97008</v>
      </c>
      <c r="R247" s="225">
        <f>Q247*H247</f>
        <v>11.97008</v>
      </c>
      <c r="S247" s="225">
        <v>0</v>
      </c>
      <c r="T247" s="22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7" t="s">
        <v>166</v>
      </c>
      <c r="AT247" s="227" t="s">
        <v>161</v>
      </c>
      <c r="AU247" s="227" t="s">
        <v>82</v>
      </c>
      <c r="AY247" s="17" t="s">
        <v>160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7" t="s">
        <v>82</v>
      </c>
      <c r="BK247" s="228">
        <f>ROUND(I247*H247,2)</f>
        <v>0</v>
      </c>
      <c r="BL247" s="17" t="s">
        <v>166</v>
      </c>
      <c r="BM247" s="227" t="s">
        <v>833</v>
      </c>
    </row>
    <row r="248" s="13" customFormat="1">
      <c r="A248" s="13"/>
      <c r="B248" s="229"/>
      <c r="C248" s="230"/>
      <c r="D248" s="231" t="s">
        <v>168</v>
      </c>
      <c r="E248" s="232" t="s">
        <v>1</v>
      </c>
      <c r="F248" s="233" t="s">
        <v>82</v>
      </c>
      <c r="G248" s="230"/>
      <c r="H248" s="234">
        <v>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168</v>
      </c>
      <c r="AU248" s="240" t="s">
        <v>82</v>
      </c>
      <c r="AV248" s="13" t="s">
        <v>84</v>
      </c>
      <c r="AW248" s="13" t="s">
        <v>31</v>
      </c>
      <c r="AX248" s="13" t="s">
        <v>74</v>
      </c>
      <c r="AY248" s="240" t="s">
        <v>160</v>
      </c>
    </row>
    <row r="249" s="14" customFormat="1">
      <c r="A249" s="14"/>
      <c r="B249" s="241"/>
      <c r="C249" s="242"/>
      <c r="D249" s="231" t="s">
        <v>168</v>
      </c>
      <c r="E249" s="243" t="s">
        <v>1</v>
      </c>
      <c r="F249" s="244" t="s">
        <v>170</v>
      </c>
      <c r="G249" s="242"/>
      <c r="H249" s="245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168</v>
      </c>
      <c r="AU249" s="251" t="s">
        <v>82</v>
      </c>
      <c r="AV249" s="14" t="s">
        <v>166</v>
      </c>
      <c r="AW249" s="14" t="s">
        <v>31</v>
      </c>
      <c r="AX249" s="14" t="s">
        <v>82</v>
      </c>
      <c r="AY249" s="251" t="s">
        <v>160</v>
      </c>
    </row>
    <row r="250" s="2" customFormat="1" ht="24.15" customHeight="1">
      <c r="A250" s="38"/>
      <c r="B250" s="39"/>
      <c r="C250" s="216" t="s">
        <v>373</v>
      </c>
      <c r="D250" s="216" t="s">
        <v>161</v>
      </c>
      <c r="E250" s="217" t="s">
        <v>834</v>
      </c>
      <c r="F250" s="218" t="s">
        <v>835</v>
      </c>
      <c r="G250" s="219" t="s">
        <v>203</v>
      </c>
      <c r="H250" s="220">
        <v>2</v>
      </c>
      <c r="I250" s="221"/>
      <c r="J250" s="222">
        <f>ROUND(I250*H250,2)</f>
        <v>0</v>
      </c>
      <c r="K250" s="218" t="s">
        <v>165</v>
      </c>
      <c r="L250" s="44"/>
      <c r="M250" s="223" t="s">
        <v>1</v>
      </c>
      <c r="N250" s="224" t="s">
        <v>39</v>
      </c>
      <c r="O250" s="91"/>
      <c r="P250" s="225">
        <f>O250*H250</f>
        <v>0</v>
      </c>
      <c r="Q250" s="225">
        <v>1.42122</v>
      </c>
      <c r="R250" s="225">
        <f>Q250*H250</f>
        <v>2.84244</v>
      </c>
      <c r="S250" s="225">
        <v>0</v>
      </c>
      <c r="T250" s="22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166</v>
      </c>
      <c r="AT250" s="227" t="s">
        <v>161</v>
      </c>
      <c r="AU250" s="227" t="s">
        <v>82</v>
      </c>
      <c r="AY250" s="17" t="s">
        <v>160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82</v>
      </c>
      <c r="BK250" s="228">
        <f>ROUND(I250*H250,2)</f>
        <v>0</v>
      </c>
      <c r="BL250" s="17" t="s">
        <v>166</v>
      </c>
      <c r="BM250" s="227" t="s">
        <v>836</v>
      </c>
    </row>
    <row r="251" s="13" customFormat="1">
      <c r="A251" s="13"/>
      <c r="B251" s="229"/>
      <c r="C251" s="230"/>
      <c r="D251" s="231" t="s">
        <v>168</v>
      </c>
      <c r="E251" s="232" t="s">
        <v>1</v>
      </c>
      <c r="F251" s="233" t="s">
        <v>84</v>
      </c>
      <c r="G251" s="230"/>
      <c r="H251" s="234">
        <v>2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168</v>
      </c>
      <c r="AU251" s="240" t="s">
        <v>82</v>
      </c>
      <c r="AV251" s="13" t="s">
        <v>84</v>
      </c>
      <c r="AW251" s="13" t="s">
        <v>31</v>
      </c>
      <c r="AX251" s="13" t="s">
        <v>74</v>
      </c>
      <c r="AY251" s="240" t="s">
        <v>160</v>
      </c>
    </row>
    <row r="252" s="14" customFormat="1">
      <c r="A252" s="14"/>
      <c r="B252" s="241"/>
      <c r="C252" s="242"/>
      <c r="D252" s="231" t="s">
        <v>168</v>
      </c>
      <c r="E252" s="243" t="s">
        <v>1</v>
      </c>
      <c r="F252" s="244" t="s">
        <v>170</v>
      </c>
      <c r="G252" s="242"/>
      <c r="H252" s="245">
        <v>2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168</v>
      </c>
      <c r="AU252" s="251" t="s">
        <v>82</v>
      </c>
      <c r="AV252" s="14" t="s">
        <v>166</v>
      </c>
      <c r="AW252" s="14" t="s">
        <v>31</v>
      </c>
      <c r="AX252" s="14" t="s">
        <v>82</v>
      </c>
      <c r="AY252" s="251" t="s">
        <v>160</v>
      </c>
    </row>
    <row r="253" s="2" customFormat="1" ht="24.15" customHeight="1">
      <c r="A253" s="38"/>
      <c r="B253" s="39"/>
      <c r="C253" s="216" t="s">
        <v>377</v>
      </c>
      <c r="D253" s="216" t="s">
        <v>161</v>
      </c>
      <c r="E253" s="217" t="s">
        <v>837</v>
      </c>
      <c r="F253" s="218" t="s">
        <v>838</v>
      </c>
      <c r="G253" s="219" t="s">
        <v>203</v>
      </c>
      <c r="H253" s="220">
        <v>1</v>
      </c>
      <c r="I253" s="221"/>
      <c r="J253" s="222">
        <f>ROUND(I253*H253,2)</f>
        <v>0</v>
      </c>
      <c r="K253" s="218" t="s">
        <v>165</v>
      </c>
      <c r="L253" s="44"/>
      <c r="M253" s="223" t="s">
        <v>1</v>
      </c>
      <c r="N253" s="224" t="s">
        <v>39</v>
      </c>
      <c r="O253" s="91"/>
      <c r="P253" s="225">
        <f>O253*H253</f>
        <v>0</v>
      </c>
      <c r="Q253" s="225">
        <v>0.00973</v>
      </c>
      <c r="R253" s="225">
        <f>Q253*H253</f>
        <v>0.00973</v>
      </c>
      <c r="S253" s="225">
        <v>0</v>
      </c>
      <c r="T253" s="22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7" t="s">
        <v>166</v>
      </c>
      <c r="AT253" s="227" t="s">
        <v>161</v>
      </c>
      <c r="AU253" s="227" t="s">
        <v>82</v>
      </c>
      <c r="AY253" s="17" t="s">
        <v>160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82</v>
      </c>
      <c r="BK253" s="228">
        <f>ROUND(I253*H253,2)</f>
        <v>0</v>
      </c>
      <c r="BL253" s="17" t="s">
        <v>166</v>
      </c>
      <c r="BM253" s="227" t="s">
        <v>839</v>
      </c>
    </row>
    <row r="254" s="13" customFormat="1">
      <c r="A254" s="13"/>
      <c r="B254" s="229"/>
      <c r="C254" s="230"/>
      <c r="D254" s="231" t="s">
        <v>168</v>
      </c>
      <c r="E254" s="232" t="s">
        <v>1</v>
      </c>
      <c r="F254" s="233" t="s">
        <v>82</v>
      </c>
      <c r="G254" s="230"/>
      <c r="H254" s="234">
        <v>1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168</v>
      </c>
      <c r="AU254" s="240" t="s">
        <v>82</v>
      </c>
      <c r="AV254" s="13" t="s">
        <v>84</v>
      </c>
      <c r="AW254" s="13" t="s">
        <v>31</v>
      </c>
      <c r="AX254" s="13" t="s">
        <v>74</v>
      </c>
      <c r="AY254" s="240" t="s">
        <v>160</v>
      </c>
    </row>
    <row r="255" s="14" customFormat="1">
      <c r="A255" s="14"/>
      <c r="B255" s="241"/>
      <c r="C255" s="242"/>
      <c r="D255" s="231" t="s">
        <v>168</v>
      </c>
      <c r="E255" s="243" t="s">
        <v>1</v>
      </c>
      <c r="F255" s="244" t="s">
        <v>170</v>
      </c>
      <c r="G255" s="242"/>
      <c r="H255" s="245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168</v>
      </c>
      <c r="AU255" s="251" t="s">
        <v>82</v>
      </c>
      <c r="AV255" s="14" t="s">
        <v>166</v>
      </c>
      <c r="AW255" s="14" t="s">
        <v>31</v>
      </c>
      <c r="AX255" s="14" t="s">
        <v>82</v>
      </c>
      <c r="AY255" s="251" t="s">
        <v>160</v>
      </c>
    </row>
    <row r="256" s="2" customFormat="1" ht="24.15" customHeight="1">
      <c r="A256" s="38"/>
      <c r="B256" s="39"/>
      <c r="C256" s="216" t="s">
        <v>385</v>
      </c>
      <c r="D256" s="216" t="s">
        <v>161</v>
      </c>
      <c r="E256" s="217" t="s">
        <v>840</v>
      </c>
      <c r="F256" s="218" t="s">
        <v>841</v>
      </c>
      <c r="G256" s="219" t="s">
        <v>203</v>
      </c>
      <c r="H256" s="220">
        <v>1</v>
      </c>
      <c r="I256" s="221"/>
      <c r="J256" s="222">
        <f>ROUND(I256*H256,2)</f>
        <v>0</v>
      </c>
      <c r="K256" s="218" t="s">
        <v>165</v>
      </c>
      <c r="L256" s="44"/>
      <c r="M256" s="223" t="s">
        <v>1</v>
      </c>
      <c r="N256" s="224" t="s">
        <v>39</v>
      </c>
      <c r="O256" s="91"/>
      <c r="P256" s="225">
        <f>O256*H256</f>
        <v>0</v>
      </c>
      <c r="Q256" s="225">
        <v>0.08231</v>
      </c>
      <c r="R256" s="225">
        <f>Q256*H256</f>
        <v>0.08231</v>
      </c>
      <c r="S256" s="225">
        <v>0</v>
      </c>
      <c r="T256" s="22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166</v>
      </c>
      <c r="AT256" s="227" t="s">
        <v>161</v>
      </c>
      <c r="AU256" s="227" t="s">
        <v>82</v>
      </c>
      <c r="AY256" s="17" t="s">
        <v>160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82</v>
      </c>
      <c r="BK256" s="228">
        <f>ROUND(I256*H256,2)</f>
        <v>0</v>
      </c>
      <c r="BL256" s="17" t="s">
        <v>166</v>
      </c>
      <c r="BM256" s="227" t="s">
        <v>842</v>
      </c>
    </row>
    <row r="257" s="13" customFormat="1">
      <c r="A257" s="13"/>
      <c r="B257" s="229"/>
      <c r="C257" s="230"/>
      <c r="D257" s="231" t="s">
        <v>168</v>
      </c>
      <c r="E257" s="232" t="s">
        <v>1</v>
      </c>
      <c r="F257" s="233" t="s">
        <v>82</v>
      </c>
      <c r="G257" s="230"/>
      <c r="H257" s="234">
        <v>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168</v>
      </c>
      <c r="AU257" s="240" t="s">
        <v>82</v>
      </c>
      <c r="AV257" s="13" t="s">
        <v>84</v>
      </c>
      <c r="AW257" s="13" t="s">
        <v>31</v>
      </c>
      <c r="AX257" s="13" t="s">
        <v>74</v>
      </c>
      <c r="AY257" s="240" t="s">
        <v>160</v>
      </c>
    </row>
    <row r="258" s="14" customFormat="1">
      <c r="A258" s="14"/>
      <c r="B258" s="241"/>
      <c r="C258" s="242"/>
      <c r="D258" s="231" t="s">
        <v>168</v>
      </c>
      <c r="E258" s="243" t="s">
        <v>1</v>
      </c>
      <c r="F258" s="244" t="s">
        <v>170</v>
      </c>
      <c r="G258" s="242"/>
      <c r="H258" s="245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168</v>
      </c>
      <c r="AU258" s="251" t="s">
        <v>82</v>
      </c>
      <c r="AV258" s="14" t="s">
        <v>166</v>
      </c>
      <c r="AW258" s="14" t="s">
        <v>31</v>
      </c>
      <c r="AX258" s="14" t="s">
        <v>82</v>
      </c>
      <c r="AY258" s="251" t="s">
        <v>160</v>
      </c>
    </row>
    <row r="259" s="2" customFormat="1" ht="37.8" customHeight="1">
      <c r="A259" s="38"/>
      <c r="B259" s="39"/>
      <c r="C259" s="216" t="s">
        <v>390</v>
      </c>
      <c r="D259" s="216" t="s">
        <v>161</v>
      </c>
      <c r="E259" s="217" t="s">
        <v>843</v>
      </c>
      <c r="F259" s="218" t="s">
        <v>844</v>
      </c>
      <c r="G259" s="219" t="s">
        <v>203</v>
      </c>
      <c r="H259" s="220">
        <v>3</v>
      </c>
      <c r="I259" s="221"/>
      <c r="J259" s="222">
        <f>ROUND(I259*H259,2)</f>
        <v>0</v>
      </c>
      <c r="K259" s="218" t="s">
        <v>165</v>
      </c>
      <c r="L259" s="44"/>
      <c r="M259" s="223" t="s">
        <v>1</v>
      </c>
      <c r="N259" s="224" t="s">
        <v>39</v>
      </c>
      <c r="O259" s="91"/>
      <c r="P259" s="225">
        <f>O259*H259</f>
        <v>0</v>
      </c>
      <c r="Q259" s="225">
        <v>0.09</v>
      </c>
      <c r="R259" s="225">
        <f>Q259*H259</f>
        <v>0.27</v>
      </c>
      <c r="S259" s="225">
        <v>0</v>
      </c>
      <c r="T259" s="22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7" t="s">
        <v>166</v>
      </c>
      <c r="AT259" s="227" t="s">
        <v>161</v>
      </c>
      <c r="AU259" s="227" t="s">
        <v>82</v>
      </c>
      <c r="AY259" s="17" t="s">
        <v>160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82</v>
      </c>
      <c r="BK259" s="228">
        <f>ROUND(I259*H259,2)</f>
        <v>0</v>
      </c>
      <c r="BL259" s="17" t="s">
        <v>166</v>
      </c>
      <c r="BM259" s="227" t="s">
        <v>845</v>
      </c>
    </row>
    <row r="260" s="13" customFormat="1">
      <c r="A260" s="13"/>
      <c r="B260" s="229"/>
      <c r="C260" s="230"/>
      <c r="D260" s="231" t="s">
        <v>168</v>
      </c>
      <c r="E260" s="232" t="s">
        <v>1</v>
      </c>
      <c r="F260" s="233" t="s">
        <v>174</v>
      </c>
      <c r="G260" s="230"/>
      <c r="H260" s="234">
        <v>3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168</v>
      </c>
      <c r="AU260" s="240" t="s">
        <v>82</v>
      </c>
      <c r="AV260" s="13" t="s">
        <v>84</v>
      </c>
      <c r="AW260" s="13" t="s">
        <v>31</v>
      </c>
      <c r="AX260" s="13" t="s">
        <v>74</v>
      </c>
      <c r="AY260" s="240" t="s">
        <v>160</v>
      </c>
    </row>
    <row r="261" s="14" customFormat="1">
      <c r="A261" s="14"/>
      <c r="B261" s="241"/>
      <c r="C261" s="242"/>
      <c r="D261" s="231" t="s">
        <v>168</v>
      </c>
      <c r="E261" s="243" t="s">
        <v>1</v>
      </c>
      <c r="F261" s="244" t="s">
        <v>170</v>
      </c>
      <c r="G261" s="242"/>
      <c r="H261" s="245">
        <v>3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168</v>
      </c>
      <c r="AU261" s="251" t="s">
        <v>82</v>
      </c>
      <c r="AV261" s="14" t="s">
        <v>166</v>
      </c>
      <c r="AW261" s="14" t="s">
        <v>31</v>
      </c>
      <c r="AX261" s="14" t="s">
        <v>82</v>
      </c>
      <c r="AY261" s="251" t="s">
        <v>160</v>
      </c>
    </row>
    <row r="262" s="2" customFormat="1" ht="16.5" customHeight="1">
      <c r="A262" s="38"/>
      <c r="B262" s="39"/>
      <c r="C262" s="262" t="s">
        <v>287</v>
      </c>
      <c r="D262" s="262" t="s">
        <v>359</v>
      </c>
      <c r="E262" s="263" t="s">
        <v>846</v>
      </c>
      <c r="F262" s="264" t="s">
        <v>847</v>
      </c>
      <c r="G262" s="265" t="s">
        <v>203</v>
      </c>
      <c r="H262" s="266">
        <v>3</v>
      </c>
      <c r="I262" s="267"/>
      <c r="J262" s="268">
        <f>ROUND(I262*H262,2)</f>
        <v>0</v>
      </c>
      <c r="K262" s="264" t="s">
        <v>1</v>
      </c>
      <c r="L262" s="269"/>
      <c r="M262" s="270" t="s">
        <v>1</v>
      </c>
      <c r="N262" s="271" t="s">
        <v>39</v>
      </c>
      <c r="O262" s="91"/>
      <c r="P262" s="225">
        <f>O262*H262</f>
        <v>0</v>
      </c>
      <c r="Q262" s="225">
        <v>0.011</v>
      </c>
      <c r="R262" s="225">
        <f>Q262*H262</f>
        <v>0.033000000000000004</v>
      </c>
      <c r="S262" s="225">
        <v>0</v>
      </c>
      <c r="T262" s="22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7" t="s">
        <v>200</v>
      </c>
      <c r="AT262" s="227" t="s">
        <v>359</v>
      </c>
      <c r="AU262" s="227" t="s">
        <v>82</v>
      </c>
      <c r="AY262" s="17" t="s">
        <v>160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7" t="s">
        <v>82</v>
      </c>
      <c r="BK262" s="228">
        <f>ROUND(I262*H262,2)</f>
        <v>0</v>
      </c>
      <c r="BL262" s="17" t="s">
        <v>166</v>
      </c>
      <c r="BM262" s="227" t="s">
        <v>848</v>
      </c>
    </row>
    <row r="263" s="2" customFormat="1" ht="16.5" customHeight="1">
      <c r="A263" s="38"/>
      <c r="B263" s="39"/>
      <c r="C263" s="216" t="s">
        <v>398</v>
      </c>
      <c r="D263" s="216" t="s">
        <v>161</v>
      </c>
      <c r="E263" s="217" t="s">
        <v>849</v>
      </c>
      <c r="F263" s="218" t="s">
        <v>850</v>
      </c>
      <c r="G263" s="219" t="s">
        <v>203</v>
      </c>
      <c r="H263" s="220">
        <v>1</v>
      </c>
      <c r="I263" s="221"/>
      <c r="J263" s="222">
        <f>ROUND(I263*H263,2)</f>
        <v>0</v>
      </c>
      <c r="K263" s="218" t="s">
        <v>165</v>
      </c>
      <c r="L263" s="44"/>
      <c r="M263" s="223" t="s">
        <v>1</v>
      </c>
      <c r="N263" s="224" t="s">
        <v>39</v>
      </c>
      <c r="O263" s="91"/>
      <c r="P263" s="225">
        <f>O263*H263</f>
        <v>0</v>
      </c>
      <c r="Q263" s="225">
        <v>0.05</v>
      </c>
      <c r="R263" s="225">
        <f>Q263*H263</f>
        <v>0.05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166</v>
      </c>
      <c r="AT263" s="227" t="s">
        <v>161</v>
      </c>
      <c r="AU263" s="227" t="s">
        <v>82</v>
      </c>
      <c r="AY263" s="17" t="s">
        <v>160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82</v>
      </c>
      <c r="BK263" s="228">
        <f>ROUND(I263*H263,2)</f>
        <v>0</v>
      </c>
      <c r="BL263" s="17" t="s">
        <v>166</v>
      </c>
      <c r="BM263" s="227" t="s">
        <v>851</v>
      </c>
    </row>
    <row r="264" s="13" customFormat="1">
      <c r="A264" s="13"/>
      <c r="B264" s="229"/>
      <c r="C264" s="230"/>
      <c r="D264" s="231" t="s">
        <v>168</v>
      </c>
      <c r="E264" s="232" t="s">
        <v>1</v>
      </c>
      <c r="F264" s="233" t="s">
        <v>82</v>
      </c>
      <c r="G264" s="230"/>
      <c r="H264" s="234">
        <v>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168</v>
      </c>
      <c r="AU264" s="240" t="s">
        <v>82</v>
      </c>
      <c r="AV264" s="13" t="s">
        <v>84</v>
      </c>
      <c r="AW264" s="13" t="s">
        <v>31</v>
      </c>
      <c r="AX264" s="13" t="s">
        <v>74</v>
      </c>
      <c r="AY264" s="240" t="s">
        <v>160</v>
      </c>
    </row>
    <row r="265" s="14" customFormat="1">
      <c r="A265" s="14"/>
      <c r="B265" s="241"/>
      <c r="C265" s="242"/>
      <c r="D265" s="231" t="s">
        <v>168</v>
      </c>
      <c r="E265" s="243" t="s">
        <v>1</v>
      </c>
      <c r="F265" s="244" t="s">
        <v>170</v>
      </c>
      <c r="G265" s="242"/>
      <c r="H265" s="245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168</v>
      </c>
      <c r="AU265" s="251" t="s">
        <v>82</v>
      </c>
      <c r="AV265" s="14" t="s">
        <v>166</v>
      </c>
      <c r="AW265" s="14" t="s">
        <v>31</v>
      </c>
      <c r="AX265" s="14" t="s">
        <v>82</v>
      </c>
      <c r="AY265" s="251" t="s">
        <v>160</v>
      </c>
    </row>
    <row r="266" s="2" customFormat="1" ht="16.5" customHeight="1">
      <c r="A266" s="38"/>
      <c r="B266" s="39"/>
      <c r="C266" s="262" t="s">
        <v>403</v>
      </c>
      <c r="D266" s="262" t="s">
        <v>359</v>
      </c>
      <c r="E266" s="263" t="s">
        <v>852</v>
      </c>
      <c r="F266" s="264" t="s">
        <v>853</v>
      </c>
      <c r="G266" s="265" t="s">
        <v>203</v>
      </c>
      <c r="H266" s="266">
        <v>1</v>
      </c>
      <c r="I266" s="267"/>
      <c r="J266" s="268">
        <f>ROUND(I266*H266,2)</f>
        <v>0</v>
      </c>
      <c r="K266" s="264" t="s">
        <v>1</v>
      </c>
      <c r="L266" s="269"/>
      <c r="M266" s="270" t="s">
        <v>1</v>
      </c>
      <c r="N266" s="271" t="s">
        <v>39</v>
      </c>
      <c r="O266" s="91"/>
      <c r="P266" s="225">
        <f>O266*H266</f>
        <v>0</v>
      </c>
      <c r="Q266" s="225">
        <v>0.045</v>
      </c>
      <c r="R266" s="225">
        <f>Q266*H266</f>
        <v>0.045</v>
      </c>
      <c r="S266" s="225">
        <v>0</v>
      </c>
      <c r="T266" s="22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200</v>
      </c>
      <c r="AT266" s="227" t="s">
        <v>359</v>
      </c>
      <c r="AU266" s="227" t="s">
        <v>82</v>
      </c>
      <c r="AY266" s="17" t="s">
        <v>160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82</v>
      </c>
      <c r="BK266" s="228">
        <f>ROUND(I266*H266,2)</f>
        <v>0</v>
      </c>
      <c r="BL266" s="17" t="s">
        <v>166</v>
      </c>
      <c r="BM266" s="227" t="s">
        <v>854</v>
      </c>
    </row>
    <row r="267" s="2" customFormat="1" ht="21.75" customHeight="1">
      <c r="A267" s="38"/>
      <c r="B267" s="39"/>
      <c r="C267" s="216" t="s">
        <v>408</v>
      </c>
      <c r="D267" s="216" t="s">
        <v>161</v>
      </c>
      <c r="E267" s="217" t="s">
        <v>855</v>
      </c>
      <c r="F267" s="218" t="s">
        <v>856</v>
      </c>
      <c r="G267" s="219" t="s">
        <v>197</v>
      </c>
      <c r="H267" s="220">
        <v>55</v>
      </c>
      <c r="I267" s="221"/>
      <c r="J267" s="222">
        <f>ROUND(I267*H267,2)</f>
        <v>0</v>
      </c>
      <c r="K267" s="218" t="s">
        <v>165</v>
      </c>
      <c r="L267" s="44"/>
      <c r="M267" s="223" t="s">
        <v>1</v>
      </c>
      <c r="N267" s="224" t="s">
        <v>39</v>
      </c>
      <c r="O267" s="91"/>
      <c r="P267" s="225">
        <f>O267*H267</f>
        <v>0</v>
      </c>
      <c r="Q267" s="225">
        <v>9E-05</v>
      </c>
      <c r="R267" s="225">
        <f>Q267*H267</f>
        <v>0.00495</v>
      </c>
      <c r="S267" s="225">
        <v>0</v>
      </c>
      <c r="T267" s="22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7" t="s">
        <v>166</v>
      </c>
      <c r="AT267" s="227" t="s">
        <v>161</v>
      </c>
      <c r="AU267" s="227" t="s">
        <v>82</v>
      </c>
      <c r="AY267" s="17" t="s">
        <v>160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82</v>
      </c>
      <c r="BK267" s="228">
        <f>ROUND(I267*H267,2)</f>
        <v>0</v>
      </c>
      <c r="BL267" s="17" t="s">
        <v>166</v>
      </c>
      <c r="BM267" s="227" t="s">
        <v>857</v>
      </c>
    </row>
    <row r="268" s="13" customFormat="1">
      <c r="A268" s="13"/>
      <c r="B268" s="229"/>
      <c r="C268" s="230"/>
      <c r="D268" s="231" t="s">
        <v>168</v>
      </c>
      <c r="E268" s="232" t="s">
        <v>1</v>
      </c>
      <c r="F268" s="233" t="s">
        <v>475</v>
      </c>
      <c r="G268" s="230"/>
      <c r="H268" s="234">
        <v>55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168</v>
      </c>
      <c r="AU268" s="240" t="s">
        <v>82</v>
      </c>
      <c r="AV268" s="13" t="s">
        <v>84</v>
      </c>
      <c r="AW268" s="13" t="s">
        <v>31</v>
      </c>
      <c r="AX268" s="13" t="s">
        <v>74</v>
      </c>
      <c r="AY268" s="240" t="s">
        <v>160</v>
      </c>
    </row>
    <row r="269" s="14" customFormat="1">
      <c r="A269" s="14"/>
      <c r="B269" s="241"/>
      <c r="C269" s="242"/>
      <c r="D269" s="231" t="s">
        <v>168</v>
      </c>
      <c r="E269" s="243" t="s">
        <v>1</v>
      </c>
      <c r="F269" s="244" t="s">
        <v>170</v>
      </c>
      <c r="G269" s="242"/>
      <c r="H269" s="245">
        <v>55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168</v>
      </c>
      <c r="AU269" s="251" t="s">
        <v>82</v>
      </c>
      <c r="AV269" s="14" t="s">
        <v>166</v>
      </c>
      <c r="AW269" s="14" t="s">
        <v>31</v>
      </c>
      <c r="AX269" s="14" t="s">
        <v>82</v>
      </c>
      <c r="AY269" s="251" t="s">
        <v>160</v>
      </c>
    </row>
    <row r="270" s="2" customFormat="1" ht="16.5" customHeight="1">
      <c r="A270" s="38"/>
      <c r="B270" s="39"/>
      <c r="C270" s="216" t="s">
        <v>412</v>
      </c>
      <c r="D270" s="216" t="s">
        <v>161</v>
      </c>
      <c r="E270" s="217" t="s">
        <v>858</v>
      </c>
      <c r="F270" s="218" t="s">
        <v>859</v>
      </c>
      <c r="G270" s="219" t="s">
        <v>197</v>
      </c>
      <c r="H270" s="220">
        <v>32</v>
      </c>
      <c r="I270" s="221"/>
      <c r="J270" s="222">
        <f>ROUND(I270*H270,2)</f>
        <v>0</v>
      </c>
      <c r="K270" s="218" t="s">
        <v>165</v>
      </c>
      <c r="L270" s="44"/>
      <c r="M270" s="223" t="s">
        <v>1</v>
      </c>
      <c r="N270" s="224" t="s">
        <v>39</v>
      </c>
      <c r="O270" s="91"/>
      <c r="P270" s="225">
        <f>O270*H270</f>
        <v>0</v>
      </c>
      <c r="Q270" s="225">
        <v>0.0002</v>
      </c>
      <c r="R270" s="225">
        <f>Q270*H270</f>
        <v>0.0064</v>
      </c>
      <c r="S270" s="225">
        <v>0</v>
      </c>
      <c r="T270" s="22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7" t="s">
        <v>166</v>
      </c>
      <c r="AT270" s="227" t="s">
        <v>161</v>
      </c>
      <c r="AU270" s="227" t="s">
        <v>82</v>
      </c>
      <c r="AY270" s="17" t="s">
        <v>160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7" t="s">
        <v>82</v>
      </c>
      <c r="BK270" s="228">
        <f>ROUND(I270*H270,2)</f>
        <v>0</v>
      </c>
      <c r="BL270" s="17" t="s">
        <v>166</v>
      </c>
      <c r="BM270" s="227" t="s">
        <v>860</v>
      </c>
    </row>
    <row r="271" s="13" customFormat="1">
      <c r="A271" s="13"/>
      <c r="B271" s="229"/>
      <c r="C271" s="230"/>
      <c r="D271" s="231" t="s">
        <v>168</v>
      </c>
      <c r="E271" s="232" t="s">
        <v>1</v>
      </c>
      <c r="F271" s="233" t="s">
        <v>341</v>
      </c>
      <c r="G271" s="230"/>
      <c r="H271" s="234">
        <v>32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168</v>
      </c>
      <c r="AU271" s="240" t="s">
        <v>82</v>
      </c>
      <c r="AV271" s="13" t="s">
        <v>84</v>
      </c>
      <c r="AW271" s="13" t="s">
        <v>31</v>
      </c>
      <c r="AX271" s="13" t="s">
        <v>74</v>
      </c>
      <c r="AY271" s="240" t="s">
        <v>160</v>
      </c>
    </row>
    <row r="272" s="14" customFormat="1">
      <c r="A272" s="14"/>
      <c r="B272" s="241"/>
      <c r="C272" s="242"/>
      <c r="D272" s="231" t="s">
        <v>168</v>
      </c>
      <c r="E272" s="243" t="s">
        <v>1</v>
      </c>
      <c r="F272" s="244" t="s">
        <v>170</v>
      </c>
      <c r="G272" s="242"/>
      <c r="H272" s="245">
        <v>32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168</v>
      </c>
      <c r="AU272" s="251" t="s">
        <v>82</v>
      </c>
      <c r="AV272" s="14" t="s">
        <v>166</v>
      </c>
      <c r="AW272" s="14" t="s">
        <v>31</v>
      </c>
      <c r="AX272" s="14" t="s">
        <v>82</v>
      </c>
      <c r="AY272" s="251" t="s">
        <v>160</v>
      </c>
    </row>
    <row r="273" s="12" customFormat="1" ht="25.92" customHeight="1">
      <c r="A273" s="12"/>
      <c r="B273" s="202"/>
      <c r="C273" s="203"/>
      <c r="D273" s="204" t="s">
        <v>73</v>
      </c>
      <c r="E273" s="205" t="s">
        <v>423</v>
      </c>
      <c r="F273" s="205" t="s">
        <v>861</v>
      </c>
      <c r="G273" s="203"/>
      <c r="H273" s="203"/>
      <c r="I273" s="206"/>
      <c r="J273" s="207">
        <f>BK273</f>
        <v>0</v>
      </c>
      <c r="K273" s="203"/>
      <c r="L273" s="208"/>
      <c r="M273" s="209"/>
      <c r="N273" s="210"/>
      <c r="O273" s="210"/>
      <c r="P273" s="211">
        <f>SUM(P274:P276)</f>
        <v>0</v>
      </c>
      <c r="Q273" s="210"/>
      <c r="R273" s="211">
        <f>SUM(R274:R276)</f>
        <v>0</v>
      </c>
      <c r="S273" s="210"/>
      <c r="T273" s="212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82</v>
      </c>
      <c r="AT273" s="214" t="s">
        <v>73</v>
      </c>
      <c r="AU273" s="214" t="s">
        <v>74</v>
      </c>
      <c r="AY273" s="213" t="s">
        <v>160</v>
      </c>
      <c r="BK273" s="215">
        <f>SUM(BK274:BK276)</f>
        <v>0</v>
      </c>
    </row>
    <row r="274" s="2" customFormat="1" ht="16.5" customHeight="1">
      <c r="A274" s="38"/>
      <c r="B274" s="39"/>
      <c r="C274" s="216" t="s">
        <v>419</v>
      </c>
      <c r="D274" s="216" t="s">
        <v>161</v>
      </c>
      <c r="E274" s="217" t="s">
        <v>862</v>
      </c>
      <c r="F274" s="218" t="s">
        <v>863</v>
      </c>
      <c r="G274" s="219" t="s">
        <v>864</v>
      </c>
      <c r="H274" s="220">
        <v>5</v>
      </c>
      <c r="I274" s="221"/>
      <c r="J274" s="222">
        <f>ROUND(I274*H274,2)</f>
        <v>0</v>
      </c>
      <c r="K274" s="218" t="s">
        <v>165</v>
      </c>
      <c r="L274" s="44"/>
      <c r="M274" s="223" t="s">
        <v>1</v>
      </c>
      <c r="N274" s="224" t="s">
        <v>39</v>
      </c>
      <c r="O274" s="91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7" t="s">
        <v>166</v>
      </c>
      <c r="AT274" s="227" t="s">
        <v>161</v>
      </c>
      <c r="AU274" s="227" t="s">
        <v>82</v>
      </c>
      <c r="AY274" s="17" t="s">
        <v>160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82</v>
      </c>
      <c r="BK274" s="228">
        <f>ROUND(I274*H274,2)</f>
        <v>0</v>
      </c>
      <c r="BL274" s="17" t="s">
        <v>166</v>
      </c>
      <c r="BM274" s="227" t="s">
        <v>865</v>
      </c>
    </row>
    <row r="275" s="13" customFormat="1">
      <c r="A275" s="13"/>
      <c r="B275" s="229"/>
      <c r="C275" s="230"/>
      <c r="D275" s="231" t="s">
        <v>168</v>
      </c>
      <c r="E275" s="232" t="s">
        <v>1</v>
      </c>
      <c r="F275" s="233" t="s">
        <v>183</v>
      </c>
      <c r="G275" s="230"/>
      <c r="H275" s="234">
        <v>5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168</v>
      </c>
      <c r="AU275" s="240" t="s">
        <v>82</v>
      </c>
      <c r="AV275" s="13" t="s">
        <v>84</v>
      </c>
      <c r="AW275" s="13" t="s">
        <v>31</v>
      </c>
      <c r="AX275" s="13" t="s">
        <v>74</v>
      </c>
      <c r="AY275" s="240" t="s">
        <v>160</v>
      </c>
    </row>
    <row r="276" s="14" customFormat="1">
      <c r="A276" s="14"/>
      <c r="B276" s="241"/>
      <c r="C276" s="242"/>
      <c r="D276" s="231" t="s">
        <v>168</v>
      </c>
      <c r="E276" s="243" t="s">
        <v>1</v>
      </c>
      <c r="F276" s="244" t="s">
        <v>170</v>
      </c>
      <c r="G276" s="242"/>
      <c r="H276" s="245">
        <v>5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168</v>
      </c>
      <c r="AU276" s="251" t="s">
        <v>82</v>
      </c>
      <c r="AV276" s="14" t="s">
        <v>166</v>
      </c>
      <c r="AW276" s="14" t="s">
        <v>31</v>
      </c>
      <c r="AX276" s="14" t="s">
        <v>82</v>
      </c>
      <c r="AY276" s="251" t="s">
        <v>160</v>
      </c>
    </row>
    <row r="277" s="12" customFormat="1" ht="25.92" customHeight="1">
      <c r="A277" s="12"/>
      <c r="B277" s="202"/>
      <c r="C277" s="203"/>
      <c r="D277" s="204" t="s">
        <v>73</v>
      </c>
      <c r="E277" s="205" t="s">
        <v>866</v>
      </c>
      <c r="F277" s="205" t="s">
        <v>867</v>
      </c>
      <c r="G277" s="203"/>
      <c r="H277" s="203"/>
      <c r="I277" s="206"/>
      <c r="J277" s="207">
        <f>BK277</f>
        <v>0</v>
      </c>
      <c r="K277" s="203"/>
      <c r="L277" s="208"/>
      <c r="M277" s="209"/>
      <c r="N277" s="210"/>
      <c r="O277" s="210"/>
      <c r="P277" s="211">
        <f>SUM(P278:P316)</f>
        <v>0</v>
      </c>
      <c r="Q277" s="210"/>
      <c r="R277" s="211">
        <f>SUM(R278:R316)</f>
        <v>7.20543</v>
      </c>
      <c r="S277" s="210"/>
      <c r="T277" s="212">
        <f>SUM(T278:T316)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82</v>
      </c>
      <c r="AT277" s="214" t="s">
        <v>73</v>
      </c>
      <c r="AU277" s="214" t="s">
        <v>74</v>
      </c>
      <c r="AY277" s="213" t="s">
        <v>160</v>
      </c>
      <c r="BK277" s="215">
        <f>SUM(BK278:BK316)</f>
        <v>0</v>
      </c>
    </row>
    <row r="278" s="2" customFormat="1" ht="16.5" customHeight="1">
      <c r="A278" s="38"/>
      <c r="B278" s="39"/>
      <c r="C278" s="262" t="s">
        <v>424</v>
      </c>
      <c r="D278" s="262" t="s">
        <v>359</v>
      </c>
      <c r="E278" s="263" t="s">
        <v>868</v>
      </c>
      <c r="F278" s="264" t="s">
        <v>869</v>
      </c>
      <c r="G278" s="265" t="s">
        <v>197</v>
      </c>
      <c r="H278" s="266">
        <v>36</v>
      </c>
      <c r="I278" s="267"/>
      <c r="J278" s="268">
        <f>ROUND(I278*H278,2)</f>
        <v>0</v>
      </c>
      <c r="K278" s="264" t="s">
        <v>165</v>
      </c>
      <c r="L278" s="269"/>
      <c r="M278" s="270" t="s">
        <v>1</v>
      </c>
      <c r="N278" s="271" t="s">
        <v>39</v>
      </c>
      <c r="O278" s="91"/>
      <c r="P278" s="225">
        <f>O278*H278</f>
        <v>0</v>
      </c>
      <c r="Q278" s="225">
        <v>0.00281</v>
      </c>
      <c r="R278" s="225">
        <f>Q278*H278</f>
        <v>0.10116</v>
      </c>
      <c r="S278" s="225">
        <v>0</v>
      </c>
      <c r="T278" s="22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7" t="s">
        <v>200</v>
      </c>
      <c r="AT278" s="227" t="s">
        <v>359</v>
      </c>
      <c r="AU278" s="227" t="s">
        <v>82</v>
      </c>
      <c r="AY278" s="17" t="s">
        <v>160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7" t="s">
        <v>82</v>
      </c>
      <c r="BK278" s="228">
        <f>ROUND(I278*H278,2)</f>
        <v>0</v>
      </c>
      <c r="BL278" s="17" t="s">
        <v>166</v>
      </c>
      <c r="BM278" s="227" t="s">
        <v>870</v>
      </c>
    </row>
    <row r="279" s="13" customFormat="1">
      <c r="A279" s="13"/>
      <c r="B279" s="229"/>
      <c r="C279" s="230"/>
      <c r="D279" s="231" t="s">
        <v>168</v>
      </c>
      <c r="E279" s="232" t="s">
        <v>1</v>
      </c>
      <c r="F279" s="233" t="s">
        <v>367</v>
      </c>
      <c r="G279" s="230"/>
      <c r="H279" s="234">
        <v>36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168</v>
      </c>
      <c r="AU279" s="240" t="s">
        <v>82</v>
      </c>
      <c r="AV279" s="13" t="s">
        <v>84</v>
      </c>
      <c r="AW279" s="13" t="s">
        <v>31</v>
      </c>
      <c r="AX279" s="13" t="s">
        <v>74</v>
      </c>
      <c r="AY279" s="240" t="s">
        <v>160</v>
      </c>
    </row>
    <row r="280" s="14" customFormat="1">
      <c r="A280" s="14"/>
      <c r="B280" s="241"/>
      <c r="C280" s="242"/>
      <c r="D280" s="231" t="s">
        <v>168</v>
      </c>
      <c r="E280" s="243" t="s">
        <v>1</v>
      </c>
      <c r="F280" s="244" t="s">
        <v>170</v>
      </c>
      <c r="G280" s="242"/>
      <c r="H280" s="245">
        <v>36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168</v>
      </c>
      <c r="AU280" s="251" t="s">
        <v>82</v>
      </c>
      <c r="AV280" s="14" t="s">
        <v>166</v>
      </c>
      <c r="AW280" s="14" t="s">
        <v>31</v>
      </c>
      <c r="AX280" s="14" t="s">
        <v>82</v>
      </c>
      <c r="AY280" s="251" t="s">
        <v>160</v>
      </c>
    </row>
    <row r="281" s="2" customFormat="1" ht="16.5" customHeight="1">
      <c r="A281" s="38"/>
      <c r="B281" s="39"/>
      <c r="C281" s="262" t="s">
        <v>430</v>
      </c>
      <c r="D281" s="262" t="s">
        <v>359</v>
      </c>
      <c r="E281" s="263" t="s">
        <v>871</v>
      </c>
      <c r="F281" s="264" t="s">
        <v>872</v>
      </c>
      <c r="G281" s="265" t="s">
        <v>197</v>
      </c>
      <c r="H281" s="266">
        <v>18</v>
      </c>
      <c r="I281" s="267"/>
      <c r="J281" s="268">
        <f>ROUND(I281*H281,2)</f>
        <v>0</v>
      </c>
      <c r="K281" s="264" t="s">
        <v>165</v>
      </c>
      <c r="L281" s="269"/>
      <c r="M281" s="270" t="s">
        <v>1</v>
      </c>
      <c r="N281" s="271" t="s">
        <v>39</v>
      </c>
      <c r="O281" s="91"/>
      <c r="P281" s="225">
        <f>O281*H281</f>
        <v>0</v>
      </c>
      <c r="Q281" s="225">
        <v>0.00012999999999999998</v>
      </c>
      <c r="R281" s="225">
        <f>Q281*H281</f>
        <v>0.0023399999999999996</v>
      </c>
      <c r="S281" s="225">
        <v>0</v>
      </c>
      <c r="T281" s="22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7" t="s">
        <v>200</v>
      </c>
      <c r="AT281" s="227" t="s">
        <v>359</v>
      </c>
      <c r="AU281" s="227" t="s">
        <v>82</v>
      </c>
      <c r="AY281" s="17" t="s">
        <v>160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7" t="s">
        <v>82</v>
      </c>
      <c r="BK281" s="228">
        <f>ROUND(I281*H281,2)</f>
        <v>0</v>
      </c>
      <c r="BL281" s="17" t="s">
        <v>166</v>
      </c>
      <c r="BM281" s="227" t="s">
        <v>873</v>
      </c>
    </row>
    <row r="282" s="13" customFormat="1">
      <c r="A282" s="13"/>
      <c r="B282" s="229"/>
      <c r="C282" s="230"/>
      <c r="D282" s="231" t="s">
        <v>168</v>
      </c>
      <c r="E282" s="232" t="s">
        <v>1</v>
      </c>
      <c r="F282" s="233" t="s">
        <v>267</v>
      </c>
      <c r="G282" s="230"/>
      <c r="H282" s="234">
        <v>18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168</v>
      </c>
      <c r="AU282" s="240" t="s">
        <v>82</v>
      </c>
      <c r="AV282" s="13" t="s">
        <v>84</v>
      </c>
      <c r="AW282" s="13" t="s">
        <v>31</v>
      </c>
      <c r="AX282" s="13" t="s">
        <v>74</v>
      </c>
      <c r="AY282" s="240" t="s">
        <v>160</v>
      </c>
    </row>
    <row r="283" s="14" customFormat="1">
      <c r="A283" s="14"/>
      <c r="B283" s="241"/>
      <c r="C283" s="242"/>
      <c r="D283" s="231" t="s">
        <v>168</v>
      </c>
      <c r="E283" s="243" t="s">
        <v>1</v>
      </c>
      <c r="F283" s="244" t="s">
        <v>170</v>
      </c>
      <c r="G283" s="242"/>
      <c r="H283" s="245">
        <v>18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168</v>
      </c>
      <c r="AU283" s="251" t="s">
        <v>82</v>
      </c>
      <c r="AV283" s="14" t="s">
        <v>166</v>
      </c>
      <c r="AW283" s="14" t="s">
        <v>31</v>
      </c>
      <c r="AX283" s="14" t="s">
        <v>82</v>
      </c>
      <c r="AY283" s="251" t="s">
        <v>160</v>
      </c>
    </row>
    <row r="284" s="2" customFormat="1" ht="24.15" customHeight="1">
      <c r="A284" s="38"/>
      <c r="B284" s="39"/>
      <c r="C284" s="262" t="s">
        <v>438</v>
      </c>
      <c r="D284" s="262" t="s">
        <v>359</v>
      </c>
      <c r="E284" s="263" t="s">
        <v>874</v>
      </c>
      <c r="F284" s="264" t="s">
        <v>875</v>
      </c>
      <c r="G284" s="265" t="s">
        <v>203</v>
      </c>
      <c r="H284" s="266">
        <v>1</v>
      </c>
      <c r="I284" s="267"/>
      <c r="J284" s="268">
        <f>ROUND(I284*H284,2)</f>
        <v>0</v>
      </c>
      <c r="K284" s="264" t="s">
        <v>1</v>
      </c>
      <c r="L284" s="269"/>
      <c r="M284" s="270" t="s">
        <v>1</v>
      </c>
      <c r="N284" s="271" t="s">
        <v>39</v>
      </c>
      <c r="O284" s="91"/>
      <c r="P284" s="225">
        <f>O284*H284</f>
        <v>0</v>
      </c>
      <c r="Q284" s="225">
        <v>8E-05</v>
      </c>
      <c r="R284" s="225">
        <f>Q284*H284</f>
        <v>8E-05</v>
      </c>
      <c r="S284" s="225">
        <v>0</v>
      </c>
      <c r="T284" s="22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7" t="s">
        <v>200</v>
      </c>
      <c r="AT284" s="227" t="s">
        <v>359</v>
      </c>
      <c r="AU284" s="227" t="s">
        <v>82</v>
      </c>
      <c r="AY284" s="17" t="s">
        <v>160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7" t="s">
        <v>82</v>
      </c>
      <c r="BK284" s="228">
        <f>ROUND(I284*H284,2)</f>
        <v>0</v>
      </c>
      <c r="BL284" s="17" t="s">
        <v>166</v>
      </c>
      <c r="BM284" s="227" t="s">
        <v>876</v>
      </c>
    </row>
    <row r="285" s="13" customFormat="1">
      <c r="A285" s="13"/>
      <c r="B285" s="229"/>
      <c r="C285" s="230"/>
      <c r="D285" s="231" t="s">
        <v>168</v>
      </c>
      <c r="E285" s="232" t="s">
        <v>1</v>
      </c>
      <c r="F285" s="233" t="s">
        <v>82</v>
      </c>
      <c r="G285" s="230"/>
      <c r="H285" s="234">
        <v>1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168</v>
      </c>
      <c r="AU285" s="240" t="s">
        <v>82</v>
      </c>
      <c r="AV285" s="13" t="s">
        <v>84</v>
      </c>
      <c r="AW285" s="13" t="s">
        <v>31</v>
      </c>
      <c r="AX285" s="13" t="s">
        <v>74</v>
      </c>
      <c r="AY285" s="240" t="s">
        <v>160</v>
      </c>
    </row>
    <row r="286" s="14" customFormat="1">
      <c r="A286" s="14"/>
      <c r="B286" s="241"/>
      <c r="C286" s="242"/>
      <c r="D286" s="231" t="s">
        <v>168</v>
      </c>
      <c r="E286" s="243" t="s">
        <v>1</v>
      </c>
      <c r="F286" s="244" t="s">
        <v>170</v>
      </c>
      <c r="G286" s="242"/>
      <c r="H286" s="245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168</v>
      </c>
      <c r="AU286" s="251" t="s">
        <v>82</v>
      </c>
      <c r="AV286" s="14" t="s">
        <v>166</v>
      </c>
      <c r="AW286" s="14" t="s">
        <v>31</v>
      </c>
      <c r="AX286" s="14" t="s">
        <v>82</v>
      </c>
      <c r="AY286" s="251" t="s">
        <v>160</v>
      </c>
    </row>
    <row r="287" s="2" customFormat="1" ht="24.15" customHeight="1">
      <c r="A287" s="38"/>
      <c r="B287" s="39"/>
      <c r="C287" s="262" t="s">
        <v>448</v>
      </c>
      <c r="D287" s="262" t="s">
        <v>359</v>
      </c>
      <c r="E287" s="263" t="s">
        <v>877</v>
      </c>
      <c r="F287" s="264" t="s">
        <v>878</v>
      </c>
      <c r="G287" s="265" t="s">
        <v>203</v>
      </c>
      <c r="H287" s="266">
        <v>1</v>
      </c>
      <c r="I287" s="267"/>
      <c r="J287" s="268">
        <f>ROUND(I287*H287,2)</f>
        <v>0</v>
      </c>
      <c r="K287" s="264" t="s">
        <v>165</v>
      </c>
      <c r="L287" s="269"/>
      <c r="M287" s="270" t="s">
        <v>1</v>
      </c>
      <c r="N287" s="271" t="s">
        <v>39</v>
      </c>
      <c r="O287" s="91"/>
      <c r="P287" s="225">
        <f>O287*H287</f>
        <v>0</v>
      </c>
      <c r="Q287" s="225">
        <v>0.00011</v>
      </c>
      <c r="R287" s="225">
        <f>Q287*H287</f>
        <v>0.00011</v>
      </c>
      <c r="S287" s="225">
        <v>0</v>
      </c>
      <c r="T287" s="22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7" t="s">
        <v>200</v>
      </c>
      <c r="AT287" s="227" t="s">
        <v>359</v>
      </c>
      <c r="AU287" s="227" t="s">
        <v>82</v>
      </c>
      <c r="AY287" s="17" t="s">
        <v>160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7" t="s">
        <v>82</v>
      </c>
      <c r="BK287" s="228">
        <f>ROUND(I287*H287,2)</f>
        <v>0</v>
      </c>
      <c r="BL287" s="17" t="s">
        <v>166</v>
      </c>
      <c r="BM287" s="227" t="s">
        <v>879</v>
      </c>
    </row>
    <row r="288" s="13" customFormat="1">
      <c r="A288" s="13"/>
      <c r="B288" s="229"/>
      <c r="C288" s="230"/>
      <c r="D288" s="231" t="s">
        <v>168</v>
      </c>
      <c r="E288" s="232" t="s">
        <v>1</v>
      </c>
      <c r="F288" s="233" t="s">
        <v>82</v>
      </c>
      <c r="G288" s="230"/>
      <c r="H288" s="234">
        <v>1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168</v>
      </c>
      <c r="AU288" s="240" t="s">
        <v>82</v>
      </c>
      <c r="AV288" s="13" t="s">
        <v>84</v>
      </c>
      <c r="AW288" s="13" t="s">
        <v>31</v>
      </c>
      <c r="AX288" s="13" t="s">
        <v>74</v>
      </c>
      <c r="AY288" s="240" t="s">
        <v>160</v>
      </c>
    </row>
    <row r="289" s="14" customFormat="1">
      <c r="A289" s="14"/>
      <c r="B289" s="241"/>
      <c r="C289" s="242"/>
      <c r="D289" s="231" t="s">
        <v>168</v>
      </c>
      <c r="E289" s="243" t="s">
        <v>1</v>
      </c>
      <c r="F289" s="244" t="s">
        <v>170</v>
      </c>
      <c r="G289" s="242"/>
      <c r="H289" s="245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168</v>
      </c>
      <c r="AU289" s="251" t="s">
        <v>82</v>
      </c>
      <c r="AV289" s="14" t="s">
        <v>166</v>
      </c>
      <c r="AW289" s="14" t="s">
        <v>31</v>
      </c>
      <c r="AX289" s="14" t="s">
        <v>82</v>
      </c>
      <c r="AY289" s="251" t="s">
        <v>160</v>
      </c>
    </row>
    <row r="290" s="2" customFormat="1" ht="16.5" customHeight="1">
      <c r="A290" s="38"/>
      <c r="B290" s="39"/>
      <c r="C290" s="262" t="s">
        <v>454</v>
      </c>
      <c r="D290" s="262" t="s">
        <v>359</v>
      </c>
      <c r="E290" s="263" t="s">
        <v>880</v>
      </c>
      <c r="F290" s="264" t="s">
        <v>881</v>
      </c>
      <c r="G290" s="265" t="s">
        <v>203</v>
      </c>
      <c r="H290" s="266">
        <v>1</v>
      </c>
      <c r="I290" s="267"/>
      <c r="J290" s="268">
        <f>ROUND(I290*H290,2)</f>
        <v>0</v>
      </c>
      <c r="K290" s="264" t="s">
        <v>165</v>
      </c>
      <c r="L290" s="269"/>
      <c r="M290" s="270" t="s">
        <v>1</v>
      </c>
      <c r="N290" s="271" t="s">
        <v>39</v>
      </c>
      <c r="O290" s="91"/>
      <c r="P290" s="225">
        <f>O290*H290</f>
        <v>0</v>
      </c>
      <c r="Q290" s="225">
        <v>0.0171</v>
      </c>
      <c r="R290" s="225">
        <f>Q290*H290</f>
        <v>0.0171</v>
      </c>
      <c r="S290" s="225">
        <v>0</v>
      </c>
      <c r="T290" s="22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7" t="s">
        <v>200</v>
      </c>
      <c r="AT290" s="227" t="s">
        <v>359</v>
      </c>
      <c r="AU290" s="227" t="s">
        <v>82</v>
      </c>
      <c r="AY290" s="17" t="s">
        <v>160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7" t="s">
        <v>82</v>
      </c>
      <c r="BK290" s="228">
        <f>ROUND(I290*H290,2)</f>
        <v>0</v>
      </c>
      <c r="BL290" s="17" t="s">
        <v>166</v>
      </c>
      <c r="BM290" s="227" t="s">
        <v>882</v>
      </c>
    </row>
    <row r="291" s="13" customFormat="1">
      <c r="A291" s="13"/>
      <c r="B291" s="229"/>
      <c r="C291" s="230"/>
      <c r="D291" s="231" t="s">
        <v>168</v>
      </c>
      <c r="E291" s="232" t="s">
        <v>1</v>
      </c>
      <c r="F291" s="233" t="s">
        <v>82</v>
      </c>
      <c r="G291" s="230"/>
      <c r="H291" s="234">
        <v>1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168</v>
      </c>
      <c r="AU291" s="240" t="s">
        <v>82</v>
      </c>
      <c r="AV291" s="13" t="s">
        <v>84</v>
      </c>
      <c r="AW291" s="13" t="s">
        <v>31</v>
      </c>
      <c r="AX291" s="13" t="s">
        <v>74</v>
      </c>
      <c r="AY291" s="240" t="s">
        <v>160</v>
      </c>
    </row>
    <row r="292" s="14" customFormat="1">
      <c r="A292" s="14"/>
      <c r="B292" s="241"/>
      <c r="C292" s="242"/>
      <c r="D292" s="231" t="s">
        <v>168</v>
      </c>
      <c r="E292" s="243" t="s">
        <v>1</v>
      </c>
      <c r="F292" s="244" t="s">
        <v>170</v>
      </c>
      <c r="G292" s="242"/>
      <c r="H292" s="245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168</v>
      </c>
      <c r="AU292" s="251" t="s">
        <v>82</v>
      </c>
      <c r="AV292" s="14" t="s">
        <v>166</v>
      </c>
      <c r="AW292" s="14" t="s">
        <v>31</v>
      </c>
      <c r="AX292" s="14" t="s">
        <v>82</v>
      </c>
      <c r="AY292" s="251" t="s">
        <v>160</v>
      </c>
    </row>
    <row r="293" s="2" customFormat="1" ht="24.15" customHeight="1">
      <c r="A293" s="38"/>
      <c r="B293" s="39"/>
      <c r="C293" s="262" t="s">
        <v>459</v>
      </c>
      <c r="D293" s="262" t="s">
        <v>359</v>
      </c>
      <c r="E293" s="263" t="s">
        <v>883</v>
      </c>
      <c r="F293" s="264" t="s">
        <v>884</v>
      </c>
      <c r="G293" s="265" t="s">
        <v>197</v>
      </c>
      <c r="H293" s="266">
        <v>32</v>
      </c>
      <c r="I293" s="267"/>
      <c r="J293" s="268">
        <f>ROUND(I293*H293,2)</f>
        <v>0</v>
      </c>
      <c r="K293" s="264" t="s">
        <v>165</v>
      </c>
      <c r="L293" s="269"/>
      <c r="M293" s="270" t="s">
        <v>1</v>
      </c>
      <c r="N293" s="271" t="s">
        <v>39</v>
      </c>
      <c r="O293" s="91"/>
      <c r="P293" s="225">
        <f>O293*H293</f>
        <v>0</v>
      </c>
      <c r="Q293" s="225">
        <v>6.9999999999999992E-05</v>
      </c>
      <c r="R293" s="225">
        <f>Q293*H293</f>
        <v>0.0022399999999999996</v>
      </c>
      <c r="S293" s="225">
        <v>0</v>
      </c>
      <c r="T293" s="22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7" t="s">
        <v>200</v>
      </c>
      <c r="AT293" s="227" t="s">
        <v>359</v>
      </c>
      <c r="AU293" s="227" t="s">
        <v>82</v>
      </c>
      <c r="AY293" s="17" t="s">
        <v>160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82</v>
      </c>
      <c r="BK293" s="228">
        <f>ROUND(I293*H293,2)</f>
        <v>0</v>
      </c>
      <c r="BL293" s="17" t="s">
        <v>166</v>
      </c>
      <c r="BM293" s="227" t="s">
        <v>885</v>
      </c>
    </row>
    <row r="294" s="13" customFormat="1">
      <c r="A294" s="13"/>
      <c r="B294" s="229"/>
      <c r="C294" s="230"/>
      <c r="D294" s="231" t="s">
        <v>168</v>
      </c>
      <c r="E294" s="232" t="s">
        <v>1</v>
      </c>
      <c r="F294" s="233" t="s">
        <v>341</v>
      </c>
      <c r="G294" s="230"/>
      <c r="H294" s="234">
        <v>32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168</v>
      </c>
      <c r="AU294" s="240" t="s">
        <v>82</v>
      </c>
      <c r="AV294" s="13" t="s">
        <v>84</v>
      </c>
      <c r="AW294" s="13" t="s">
        <v>31</v>
      </c>
      <c r="AX294" s="13" t="s">
        <v>74</v>
      </c>
      <c r="AY294" s="240" t="s">
        <v>160</v>
      </c>
    </row>
    <row r="295" s="14" customFormat="1">
      <c r="A295" s="14"/>
      <c r="B295" s="241"/>
      <c r="C295" s="242"/>
      <c r="D295" s="231" t="s">
        <v>168</v>
      </c>
      <c r="E295" s="243" t="s">
        <v>1</v>
      </c>
      <c r="F295" s="244" t="s">
        <v>170</v>
      </c>
      <c r="G295" s="242"/>
      <c r="H295" s="245">
        <v>32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168</v>
      </c>
      <c r="AU295" s="251" t="s">
        <v>82</v>
      </c>
      <c r="AV295" s="14" t="s">
        <v>166</v>
      </c>
      <c r="AW295" s="14" t="s">
        <v>31</v>
      </c>
      <c r="AX295" s="14" t="s">
        <v>82</v>
      </c>
      <c r="AY295" s="251" t="s">
        <v>160</v>
      </c>
    </row>
    <row r="296" s="2" customFormat="1" ht="24.15" customHeight="1">
      <c r="A296" s="38"/>
      <c r="B296" s="39"/>
      <c r="C296" s="262" t="s">
        <v>464</v>
      </c>
      <c r="D296" s="262" t="s">
        <v>359</v>
      </c>
      <c r="E296" s="263" t="s">
        <v>886</v>
      </c>
      <c r="F296" s="264" t="s">
        <v>887</v>
      </c>
      <c r="G296" s="265" t="s">
        <v>203</v>
      </c>
      <c r="H296" s="266">
        <v>1</v>
      </c>
      <c r="I296" s="267"/>
      <c r="J296" s="268">
        <f>ROUND(I296*H296,2)</f>
        <v>0</v>
      </c>
      <c r="K296" s="264" t="s">
        <v>1</v>
      </c>
      <c r="L296" s="269"/>
      <c r="M296" s="270" t="s">
        <v>1</v>
      </c>
      <c r="N296" s="271" t="s">
        <v>39</v>
      </c>
      <c r="O296" s="91"/>
      <c r="P296" s="225">
        <f>O296*H296</f>
        <v>0</v>
      </c>
      <c r="Q296" s="225">
        <v>0.0034</v>
      </c>
      <c r="R296" s="225">
        <f>Q296*H296</f>
        <v>0.0034</v>
      </c>
      <c r="S296" s="225">
        <v>0</v>
      </c>
      <c r="T296" s="22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7" t="s">
        <v>200</v>
      </c>
      <c r="AT296" s="227" t="s">
        <v>359</v>
      </c>
      <c r="AU296" s="227" t="s">
        <v>82</v>
      </c>
      <c r="AY296" s="17" t="s">
        <v>160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7" t="s">
        <v>82</v>
      </c>
      <c r="BK296" s="228">
        <f>ROUND(I296*H296,2)</f>
        <v>0</v>
      </c>
      <c r="BL296" s="17" t="s">
        <v>166</v>
      </c>
      <c r="BM296" s="227" t="s">
        <v>888</v>
      </c>
    </row>
    <row r="297" s="13" customFormat="1">
      <c r="A297" s="13"/>
      <c r="B297" s="229"/>
      <c r="C297" s="230"/>
      <c r="D297" s="231" t="s">
        <v>168</v>
      </c>
      <c r="E297" s="232" t="s">
        <v>1</v>
      </c>
      <c r="F297" s="233" t="s">
        <v>82</v>
      </c>
      <c r="G297" s="230"/>
      <c r="H297" s="234">
        <v>1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168</v>
      </c>
      <c r="AU297" s="240" t="s">
        <v>82</v>
      </c>
      <c r="AV297" s="13" t="s">
        <v>84</v>
      </c>
      <c r="AW297" s="13" t="s">
        <v>31</v>
      </c>
      <c r="AX297" s="13" t="s">
        <v>74</v>
      </c>
      <c r="AY297" s="240" t="s">
        <v>160</v>
      </c>
    </row>
    <row r="298" s="14" customFormat="1">
      <c r="A298" s="14"/>
      <c r="B298" s="241"/>
      <c r="C298" s="242"/>
      <c r="D298" s="231" t="s">
        <v>168</v>
      </c>
      <c r="E298" s="243" t="s">
        <v>1</v>
      </c>
      <c r="F298" s="244" t="s">
        <v>170</v>
      </c>
      <c r="G298" s="242"/>
      <c r="H298" s="245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168</v>
      </c>
      <c r="AU298" s="251" t="s">
        <v>82</v>
      </c>
      <c r="AV298" s="14" t="s">
        <v>166</v>
      </c>
      <c r="AW298" s="14" t="s">
        <v>31</v>
      </c>
      <c r="AX298" s="14" t="s">
        <v>82</v>
      </c>
      <c r="AY298" s="251" t="s">
        <v>160</v>
      </c>
    </row>
    <row r="299" s="2" customFormat="1" ht="24.15" customHeight="1">
      <c r="A299" s="38"/>
      <c r="B299" s="39"/>
      <c r="C299" s="262" t="s">
        <v>470</v>
      </c>
      <c r="D299" s="262" t="s">
        <v>359</v>
      </c>
      <c r="E299" s="263" t="s">
        <v>889</v>
      </c>
      <c r="F299" s="264" t="s">
        <v>890</v>
      </c>
      <c r="G299" s="265" t="s">
        <v>203</v>
      </c>
      <c r="H299" s="266">
        <v>1</v>
      </c>
      <c r="I299" s="267"/>
      <c r="J299" s="268">
        <f>ROUND(I299*H299,2)</f>
        <v>0</v>
      </c>
      <c r="K299" s="264" t="s">
        <v>165</v>
      </c>
      <c r="L299" s="269"/>
      <c r="M299" s="270" t="s">
        <v>1</v>
      </c>
      <c r="N299" s="271" t="s">
        <v>39</v>
      </c>
      <c r="O299" s="91"/>
      <c r="P299" s="225">
        <f>O299*H299</f>
        <v>0</v>
      </c>
      <c r="Q299" s="225">
        <v>0.005</v>
      </c>
      <c r="R299" s="225">
        <f>Q299*H299</f>
        <v>0.005</v>
      </c>
      <c r="S299" s="225">
        <v>0</v>
      </c>
      <c r="T299" s="22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7" t="s">
        <v>200</v>
      </c>
      <c r="AT299" s="227" t="s">
        <v>359</v>
      </c>
      <c r="AU299" s="227" t="s">
        <v>82</v>
      </c>
      <c r="AY299" s="17" t="s">
        <v>160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7" t="s">
        <v>82</v>
      </c>
      <c r="BK299" s="228">
        <f>ROUND(I299*H299,2)</f>
        <v>0</v>
      </c>
      <c r="BL299" s="17" t="s">
        <v>166</v>
      </c>
      <c r="BM299" s="227" t="s">
        <v>891</v>
      </c>
    </row>
    <row r="300" s="13" customFormat="1">
      <c r="A300" s="13"/>
      <c r="B300" s="229"/>
      <c r="C300" s="230"/>
      <c r="D300" s="231" t="s">
        <v>168</v>
      </c>
      <c r="E300" s="232" t="s">
        <v>1</v>
      </c>
      <c r="F300" s="233" t="s">
        <v>82</v>
      </c>
      <c r="G300" s="230"/>
      <c r="H300" s="234">
        <v>1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168</v>
      </c>
      <c r="AU300" s="240" t="s">
        <v>82</v>
      </c>
      <c r="AV300" s="13" t="s">
        <v>84</v>
      </c>
      <c r="AW300" s="13" t="s">
        <v>31</v>
      </c>
      <c r="AX300" s="13" t="s">
        <v>74</v>
      </c>
      <c r="AY300" s="240" t="s">
        <v>160</v>
      </c>
    </row>
    <row r="301" s="14" customFormat="1">
      <c r="A301" s="14"/>
      <c r="B301" s="241"/>
      <c r="C301" s="242"/>
      <c r="D301" s="231" t="s">
        <v>168</v>
      </c>
      <c r="E301" s="243" t="s">
        <v>1</v>
      </c>
      <c r="F301" s="244" t="s">
        <v>170</v>
      </c>
      <c r="G301" s="242"/>
      <c r="H301" s="245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168</v>
      </c>
      <c r="AU301" s="251" t="s">
        <v>82</v>
      </c>
      <c r="AV301" s="14" t="s">
        <v>166</v>
      </c>
      <c r="AW301" s="14" t="s">
        <v>31</v>
      </c>
      <c r="AX301" s="14" t="s">
        <v>82</v>
      </c>
      <c r="AY301" s="251" t="s">
        <v>160</v>
      </c>
    </row>
    <row r="302" s="2" customFormat="1" ht="24.15" customHeight="1">
      <c r="A302" s="38"/>
      <c r="B302" s="39"/>
      <c r="C302" s="262" t="s">
        <v>475</v>
      </c>
      <c r="D302" s="262" t="s">
        <v>359</v>
      </c>
      <c r="E302" s="263" t="s">
        <v>892</v>
      </c>
      <c r="F302" s="264" t="s">
        <v>893</v>
      </c>
      <c r="G302" s="265" t="s">
        <v>203</v>
      </c>
      <c r="H302" s="266">
        <v>1</v>
      </c>
      <c r="I302" s="267"/>
      <c r="J302" s="268">
        <f>ROUND(I302*H302,2)</f>
        <v>0</v>
      </c>
      <c r="K302" s="264" t="s">
        <v>165</v>
      </c>
      <c r="L302" s="269"/>
      <c r="M302" s="270" t="s">
        <v>1</v>
      </c>
      <c r="N302" s="271" t="s">
        <v>39</v>
      </c>
      <c r="O302" s="91"/>
      <c r="P302" s="225">
        <f>O302*H302</f>
        <v>0</v>
      </c>
      <c r="Q302" s="225">
        <v>0.002</v>
      </c>
      <c r="R302" s="225">
        <f>Q302*H302</f>
        <v>0.002</v>
      </c>
      <c r="S302" s="225">
        <v>0</v>
      </c>
      <c r="T302" s="22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7" t="s">
        <v>200</v>
      </c>
      <c r="AT302" s="227" t="s">
        <v>359</v>
      </c>
      <c r="AU302" s="227" t="s">
        <v>82</v>
      </c>
      <c r="AY302" s="17" t="s">
        <v>160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7" t="s">
        <v>82</v>
      </c>
      <c r="BK302" s="228">
        <f>ROUND(I302*H302,2)</f>
        <v>0</v>
      </c>
      <c r="BL302" s="17" t="s">
        <v>166</v>
      </c>
      <c r="BM302" s="227" t="s">
        <v>894</v>
      </c>
    </row>
    <row r="303" s="13" customFormat="1">
      <c r="A303" s="13"/>
      <c r="B303" s="229"/>
      <c r="C303" s="230"/>
      <c r="D303" s="231" t="s">
        <v>168</v>
      </c>
      <c r="E303" s="232" t="s">
        <v>1</v>
      </c>
      <c r="F303" s="233" t="s">
        <v>82</v>
      </c>
      <c r="G303" s="230"/>
      <c r="H303" s="234">
        <v>1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168</v>
      </c>
      <c r="AU303" s="240" t="s">
        <v>82</v>
      </c>
      <c r="AV303" s="13" t="s">
        <v>84</v>
      </c>
      <c r="AW303" s="13" t="s">
        <v>31</v>
      </c>
      <c r="AX303" s="13" t="s">
        <v>74</v>
      </c>
      <c r="AY303" s="240" t="s">
        <v>160</v>
      </c>
    </row>
    <row r="304" s="14" customFormat="1">
      <c r="A304" s="14"/>
      <c r="B304" s="241"/>
      <c r="C304" s="242"/>
      <c r="D304" s="231" t="s">
        <v>168</v>
      </c>
      <c r="E304" s="243" t="s">
        <v>1</v>
      </c>
      <c r="F304" s="244" t="s">
        <v>170</v>
      </c>
      <c r="G304" s="242"/>
      <c r="H304" s="245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168</v>
      </c>
      <c r="AU304" s="251" t="s">
        <v>82</v>
      </c>
      <c r="AV304" s="14" t="s">
        <v>166</v>
      </c>
      <c r="AW304" s="14" t="s">
        <v>31</v>
      </c>
      <c r="AX304" s="14" t="s">
        <v>82</v>
      </c>
      <c r="AY304" s="251" t="s">
        <v>160</v>
      </c>
    </row>
    <row r="305" s="2" customFormat="1" ht="16.5" customHeight="1">
      <c r="A305" s="38"/>
      <c r="B305" s="39"/>
      <c r="C305" s="262" t="s">
        <v>327</v>
      </c>
      <c r="D305" s="262" t="s">
        <v>359</v>
      </c>
      <c r="E305" s="263" t="s">
        <v>895</v>
      </c>
      <c r="F305" s="264" t="s">
        <v>896</v>
      </c>
      <c r="G305" s="265" t="s">
        <v>203</v>
      </c>
      <c r="H305" s="266">
        <v>1</v>
      </c>
      <c r="I305" s="267"/>
      <c r="J305" s="268">
        <f>ROUND(I305*H305,2)</f>
        <v>0</v>
      </c>
      <c r="K305" s="264" t="s">
        <v>165</v>
      </c>
      <c r="L305" s="269"/>
      <c r="M305" s="270" t="s">
        <v>1</v>
      </c>
      <c r="N305" s="271" t="s">
        <v>39</v>
      </c>
      <c r="O305" s="91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200</v>
      </c>
      <c r="AT305" s="227" t="s">
        <v>359</v>
      </c>
      <c r="AU305" s="227" t="s">
        <v>82</v>
      </c>
      <c r="AY305" s="17" t="s">
        <v>160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82</v>
      </c>
      <c r="BK305" s="228">
        <f>ROUND(I305*H305,2)</f>
        <v>0</v>
      </c>
      <c r="BL305" s="17" t="s">
        <v>166</v>
      </c>
      <c r="BM305" s="227" t="s">
        <v>897</v>
      </c>
    </row>
    <row r="306" s="13" customFormat="1">
      <c r="A306" s="13"/>
      <c r="B306" s="229"/>
      <c r="C306" s="230"/>
      <c r="D306" s="231" t="s">
        <v>168</v>
      </c>
      <c r="E306" s="232" t="s">
        <v>1</v>
      </c>
      <c r="F306" s="233" t="s">
        <v>82</v>
      </c>
      <c r="G306" s="230"/>
      <c r="H306" s="234">
        <v>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168</v>
      </c>
      <c r="AU306" s="240" t="s">
        <v>82</v>
      </c>
      <c r="AV306" s="13" t="s">
        <v>84</v>
      </c>
      <c r="AW306" s="13" t="s">
        <v>31</v>
      </c>
      <c r="AX306" s="13" t="s">
        <v>74</v>
      </c>
      <c r="AY306" s="240" t="s">
        <v>160</v>
      </c>
    </row>
    <row r="307" s="14" customFormat="1">
      <c r="A307" s="14"/>
      <c r="B307" s="241"/>
      <c r="C307" s="242"/>
      <c r="D307" s="231" t="s">
        <v>168</v>
      </c>
      <c r="E307" s="243" t="s">
        <v>1</v>
      </c>
      <c r="F307" s="244" t="s">
        <v>170</v>
      </c>
      <c r="G307" s="242"/>
      <c r="H307" s="245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168</v>
      </c>
      <c r="AU307" s="251" t="s">
        <v>82</v>
      </c>
      <c r="AV307" s="14" t="s">
        <v>166</v>
      </c>
      <c r="AW307" s="14" t="s">
        <v>31</v>
      </c>
      <c r="AX307" s="14" t="s">
        <v>82</v>
      </c>
      <c r="AY307" s="251" t="s">
        <v>160</v>
      </c>
    </row>
    <row r="308" s="2" customFormat="1" ht="24.15" customHeight="1">
      <c r="A308" s="38"/>
      <c r="B308" s="39"/>
      <c r="C308" s="262" t="s">
        <v>365</v>
      </c>
      <c r="D308" s="262" t="s">
        <v>359</v>
      </c>
      <c r="E308" s="263" t="s">
        <v>898</v>
      </c>
      <c r="F308" s="264" t="s">
        <v>899</v>
      </c>
      <c r="G308" s="265" t="s">
        <v>203</v>
      </c>
      <c r="H308" s="266">
        <v>2</v>
      </c>
      <c r="I308" s="267"/>
      <c r="J308" s="268">
        <f>ROUND(I308*H308,2)</f>
        <v>0</v>
      </c>
      <c r="K308" s="264" t="s">
        <v>165</v>
      </c>
      <c r="L308" s="269"/>
      <c r="M308" s="270" t="s">
        <v>1</v>
      </c>
      <c r="N308" s="271" t="s">
        <v>39</v>
      </c>
      <c r="O308" s="91"/>
      <c r="P308" s="225">
        <f>O308*H308</f>
        <v>0</v>
      </c>
      <c r="Q308" s="225">
        <v>2.661</v>
      </c>
      <c r="R308" s="225">
        <f>Q308*H308</f>
        <v>5.322</v>
      </c>
      <c r="S308" s="225">
        <v>0</v>
      </c>
      <c r="T308" s="22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7" t="s">
        <v>200</v>
      </c>
      <c r="AT308" s="227" t="s">
        <v>359</v>
      </c>
      <c r="AU308" s="227" t="s">
        <v>82</v>
      </c>
      <c r="AY308" s="17" t="s">
        <v>160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82</v>
      </c>
      <c r="BK308" s="228">
        <f>ROUND(I308*H308,2)</f>
        <v>0</v>
      </c>
      <c r="BL308" s="17" t="s">
        <v>166</v>
      </c>
      <c r="BM308" s="227" t="s">
        <v>900</v>
      </c>
    </row>
    <row r="309" s="13" customFormat="1">
      <c r="A309" s="13"/>
      <c r="B309" s="229"/>
      <c r="C309" s="230"/>
      <c r="D309" s="231" t="s">
        <v>168</v>
      </c>
      <c r="E309" s="232" t="s">
        <v>1</v>
      </c>
      <c r="F309" s="233" t="s">
        <v>84</v>
      </c>
      <c r="G309" s="230"/>
      <c r="H309" s="234">
        <v>2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168</v>
      </c>
      <c r="AU309" s="240" t="s">
        <v>82</v>
      </c>
      <c r="AV309" s="13" t="s">
        <v>84</v>
      </c>
      <c r="AW309" s="13" t="s">
        <v>31</v>
      </c>
      <c r="AX309" s="13" t="s">
        <v>74</v>
      </c>
      <c r="AY309" s="240" t="s">
        <v>160</v>
      </c>
    </row>
    <row r="310" s="14" customFormat="1">
      <c r="A310" s="14"/>
      <c r="B310" s="241"/>
      <c r="C310" s="242"/>
      <c r="D310" s="231" t="s">
        <v>168</v>
      </c>
      <c r="E310" s="243" t="s">
        <v>1</v>
      </c>
      <c r="F310" s="244" t="s">
        <v>170</v>
      </c>
      <c r="G310" s="242"/>
      <c r="H310" s="245">
        <v>2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168</v>
      </c>
      <c r="AU310" s="251" t="s">
        <v>82</v>
      </c>
      <c r="AV310" s="14" t="s">
        <v>166</v>
      </c>
      <c r="AW310" s="14" t="s">
        <v>31</v>
      </c>
      <c r="AX310" s="14" t="s">
        <v>82</v>
      </c>
      <c r="AY310" s="251" t="s">
        <v>160</v>
      </c>
    </row>
    <row r="311" s="2" customFormat="1" ht="16.5" customHeight="1">
      <c r="A311" s="38"/>
      <c r="B311" s="39"/>
      <c r="C311" s="262" t="s">
        <v>486</v>
      </c>
      <c r="D311" s="262" t="s">
        <v>359</v>
      </c>
      <c r="E311" s="263" t="s">
        <v>901</v>
      </c>
      <c r="F311" s="264" t="s">
        <v>902</v>
      </c>
      <c r="G311" s="265" t="s">
        <v>203</v>
      </c>
      <c r="H311" s="266">
        <v>2</v>
      </c>
      <c r="I311" s="267"/>
      <c r="J311" s="268">
        <f>ROUND(I311*H311,2)</f>
        <v>0</v>
      </c>
      <c r="K311" s="264" t="s">
        <v>165</v>
      </c>
      <c r="L311" s="269"/>
      <c r="M311" s="270" t="s">
        <v>1</v>
      </c>
      <c r="N311" s="271" t="s">
        <v>39</v>
      </c>
      <c r="O311" s="91"/>
      <c r="P311" s="225">
        <f>O311*H311</f>
        <v>0</v>
      </c>
      <c r="Q311" s="225">
        <v>0.37</v>
      </c>
      <c r="R311" s="225">
        <f>Q311*H311</f>
        <v>0.74</v>
      </c>
      <c r="S311" s="225">
        <v>0</v>
      </c>
      <c r="T311" s="22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7" t="s">
        <v>200</v>
      </c>
      <c r="AT311" s="227" t="s">
        <v>359</v>
      </c>
      <c r="AU311" s="227" t="s">
        <v>82</v>
      </c>
      <c r="AY311" s="17" t="s">
        <v>160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82</v>
      </c>
      <c r="BK311" s="228">
        <f>ROUND(I311*H311,2)</f>
        <v>0</v>
      </c>
      <c r="BL311" s="17" t="s">
        <v>166</v>
      </c>
      <c r="BM311" s="227" t="s">
        <v>903</v>
      </c>
    </row>
    <row r="312" s="13" customFormat="1">
      <c r="A312" s="13"/>
      <c r="B312" s="229"/>
      <c r="C312" s="230"/>
      <c r="D312" s="231" t="s">
        <v>168</v>
      </c>
      <c r="E312" s="232" t="s">
        <v>1</v>
      </c>
      <c r="F312" s="233" t="s">
        <v>84</v>
      </c>
      <c r="G312" s="230"/>
      <c r="H312" s="234">
        <v>2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168</v>
      </c>
      <c r="AU312" s="240" t="s">
        <v>82</v>
      </c>
      <c r="AV312" s="13" t="s">
        <v>84</v>
      </c>
      <c r="AW312" s="13" t="s">
        <v>31</v>
      </c>
      <c r="AX312" s="13" t="s">
        <v>74</v>
      </c>
      <c r="AY312" s="240" t="s">
        <v>160</v>
      </c>
    </row>
    <row r="313" s="14" customFormat="1">
      <c r="A313" s="14"/>
      <c r="B313" s="241"/>
      <c r="C313" s="242"/>
      <c r="D313" s="231" t="s">
        <v>168</v>
      </c>
      <c r="E313" s="243" t="s">
        <v>1</v>
      </c>
      <c r="F313" s="244" t="s">
        <v>170</v>
      </c>
      <c r="G313" s="242"/>
      <c r="H313" s="245">
        <v>2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168</v>
      </c>
      <c r="AU313" s="251" t="s">
        <v>82</v>
      </c>
      <c r="AV313" s="14" t="s">
        <v>166</v>
      </c>
      <c r="AW313" s="14" t="s">
        <v>31</v>
      </c>
      <c r="AX313" s="14" t="s">
        <v>82</v>
      </c>
      <c r="AY313" s="251" t="s">
        <v>160</v>
      </c>
    </row>
    <row r="314" s="2" customFormat="1" ht="33" customHeight="1">
      <c r="A314" s="38"/>
      <c r="B314" s="39"/>
      <c r="C314" s="262" t="s">
        <v>383</v>
      </c>
      <c r="D314" s="262" t="s">
        <v>359</v>
      </c>
      <c r="E314" s="263" t="s">
        <v>904</v>
      </c>
      <c r="F314" s="264" t="s">
        <v>905</v>
      </c>
      <c r="G314" s="265" t="s">
        <v>203</v>
      </c>
      <c r="H314" s="266">
        <v>2</v>
      </c>
      <c r="I314" s="267"/>
      <c r="J314" s="268">
        <f>ROUND(I314*H314,2)</f>
        <v>0</v>
      </c>
      <c r="K314" s="264" t="s">
        <v>165</v>
      </c>
      <c r="L314" s="269"/>
      <c r="M314" s="270" t="s">
        <v>1</v>
      </c>
      <c r="N314" s="271" t="s">
        <v>39</v>
      </c>
      <c r="O314" s="91"/>
      <c r="P314" s="225">
        <f>O314*H314</f>
        <v>0</v>
      </c>
      <c r="Q314" s="225">
        <v>0.505</v>
      </c>
      <c r="R314" s="225">
        <f>Q314*H314</f>
        <v>1.01</v>
      </c>
      <c r="S314" s="225">
        <v>0</v>
      </c>
      <c r="T314" s="22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7" t="s">
        <v>200</v>
      </c>
      <c r="AT314" s="227" t="s">
        <v>359</v>
      </c>
      <c r="AU314" s="227" t="s">
        <v>82</v>
      </c>
      <c r="AY314" s="17" t="s">
        <v>160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7" t="s">
        <v>82</v>
      </c>
      <c r="BK314" s="228">
        <f>ROUND(I314*H314,2)</f>
        <v>0</v>
      </c>
      <c r="BL314" s="17" t="s">
        <v>166</v>
      </c>
      <c r="BM314" s="227" t="s">
        <v>906</v>
      </c>
    </row>
    <row r="315" s="13" customFormat="1">
      <c r="A315" s="13"/>
      <c r="B315" s="229"/>
      <c r="C315" s="230"/>
      <c r="D315" s="231" t="s">
        <v>168</v>
      </c>
      <c r="E315" s="232" t="s">
        <v>1</v>
      </c>
      <c r="F315" s="233" t="s">
        <v>84</v>
      </c>
      <c r="G315" s="230"/>
      <c r="H315" s="234">
        <v>2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168</v>
      </c>
      <c r="AU315" s="240" t="s">
        <v>82</v>
      </c>
      <c r="AV315" s="13" t="s">
        <v>84</v>
      </c>
      <c r="AW315" s="13" t="s">
        <v>31</v>
      </c>
      <c r="AX315" s="13" t="s">
        <v>74</v>
      </c>
      <c r="AY315" s="240" t="s">
        <v>160</v>
      </c>
    </row>
    <row r="316" s="14" customFormat="1">
      <c r="A316" s="14"/>
      <c r="B316" s="241"/>
      <c r="C316" s="242"/>
      <c r="D316" s="231" t="s">
        <v>168</v>
      </c>
      <c r="E316" s="243" t="s">
        <v>1</v>
      </c>
      <c r="F316" s="244" t="s">
        <v>170</v>
      </c>
      <c r="G316" s="242"/>
      <c r="H316" s="245">
        <v>2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168</v>
      </c>
      <c r="AU316" s="251" t="s">
        <v>82</v>
      </c>
      <c r="AV316" s="14" t="s">
        <v>166</v>
      </c>
      <c r="AW316" s="14" t="s">
        <v>31</v>
      </c>
      <c r="AX316" s="14" t="s">
        <v>82</v>
      </c>
      <c r="AY316" s="251" t="s">
        <v>160</v>
      </c>
    </row>
    <row r="317" s="12" customFormat="1" ht="25.92" customHeight="1">
      <c r="A317" s="12"/>
      <c r="B317" s="202"/>
      <c r="C317" s="203"/>
      <c r="D317" s="204" t="s">
        <v>73</v>
      </c>
      <c r="E317" s="205" t="s">
        <v>907</v>
      </c>
      <c r="F317" s="205" t="s">
        <v>908</v>
      </c>
      <c r="G317" s="203"/>
      <c r="H317" s="203"/>
      <c r="I317" s="206"/>
      <c r="J317" s="207">
        <f>BK317</f>
        <v>0</v>
      </c>
      <c r="K317" s="203"/>
      <c r="L317" s="208"/>
      <c r="M317" s="209"/>
      <c r="N317" s="210"/>
      <c r="O317" s="210"/>
      <c r="P317" s="211">
        <f>P318</f>
        <v>0</v>
      </c>
      <c r="Q317" s="210"/>
      <c r="R317" s="211">
        <f>R318</f>
        <v>0</v>
      </c>
      <c r="S317" s="210"/>
      <c r="T317" s="212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82</v>
      </c>
      <c r="AT317" s="214" t="s">
        <v>73</v>
      </c>
      <c r="AU317" s="214" t="s">
        <v>74</v>
      </c>
      <c r="AY317" s="213" t="s">
        <v>160</v>
      </c>
      <c r="BK317" s="215">
        <f>BK318</f>
        <v>0</v>
      </c>
    </row>
    <row r="318" s="2" customFormat="1" ht="24.15" customHeight="1">
      <c r="A318" s="38"/>
      <c r="B318" s="39"/>
      <c r="C318" s="216" t="s">
        <v>511</v>
      </c>
      <c r="D318" s="216" t="s">
        <v>161</v>
      </c>
      <c r="E318" s="217" t="s">
        <v>909</v>
      </c>
      <c r="F318" s="218" t="s">
        <v>910</v>
      </c>
      <c r="G318" s="219" t="s">
        <v>270</v>
      </c>
      <c r="H318" s="220">
        <v>55.718</v>
      </c>
      <c r="I318" s="221"/>
      <c r="J318" s="222">
        <f>ROUND(I318*H318,2)</f>
        <v>0</v>
      </c>
      <c r="K318" s="218" t="s">
        <v>165</v>
      </c>
      <c r="L318" s="44"/>
      <c r="M318" s="223" t="s">
        <v>1</v>
      </c>
      <c r="N318" s="224" t="s">
        <v>39</v>
      </c>
      <c r="O318" s="91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7" t="s">
        <v>166</v>
      </c>
      <c r="AT318" s="227" t="s">
        <v>161</v>
      </c>
      <c r="AU318" s="227" t="s">
        <v>82</v>
      </c>
      <c r="AY318" s="17" t="s">
        <v>160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7" t="s">
        <v>82</v>
      </c>
      <c r="BK318" s="228">
        <f>ROUND(I318*H318,2)</f>
        <v>0</v>
      </c>
      <c r="BL318" s="17" t="s">
        <v>166</v>
      </c>
      <c r="BM318" s="227" t="s">
        <v>911</v>
      </c>
    </row>
    <row r="319" s="12" customFormat="1" ht="25.92" customHeight="1">
      <c r="A319" s="12"/>
      <c r="B319" s="202"/>
      <c r="C319" s="203"/>
      <c r="D319" s="204" t="s">
        <v>73</v>
      </c>
      <c r="E319" s="205" t="s">
        <v>508</v>
      </c>
      <c r="F319" s="205" t="s">
        <v>509</v>
      </c>
      <c r="G319" s="203"/>
      <c r="H319" s="203"/>
      <c r="I319" s="206"/>
      <c r="J319" s="207">
        <f>BK319</f>
        <v>0</v>
      </c>
      <c r="K319" s="203"/>
      <c r="L319" s="208"/>
      <c r="M319" s="209"/>
      <c r="N319" s="210"/>
      <c r="O319" s="210"/>
      <c r="P319" s="211">
        <f>P320+P329</f>
        <v>0</v>
      </c>
      <c r="Q319" s="210"/>
      <c r="R319" s="211">
        <f>R320+R329</f>
        <v>0.27418000000000004</v>
      </c>
      <c r="S319" s="210"/>
      <c r="T319" s="212">
        <f>T320+T329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82</v>
      </c>
      <c r="AT319" s="214" t="s">
        <v>73</v>
      </c>
      <c r="AU319" s="214" t="s">
        <v>74</v>
      </c>
      <c r="AY319" s="213" t="s">
        <v>160</v>
      </c>
      <c r="BK319" s="215">
        <f>BK320+BK329</f>
        <v>0</v>
      </c>
    </row>
    <row r="320" s="12" customFormat="1" ht="22.8" customHeight="1">
      <c r="A320" s="12"/>
      <c r="B320" s="202"/>
      <c r="C320" s="203"/>
      <c r="D320" s="204" t="s">
        <v>73</v>
      </c>
      <c r="E320" s="272" t="s">
        <v>200</v>
      </c>
      <c r="F320" s="272" t="s">
        <v>912</v>
      </c>
      <c r="G320" s="203"/>
      <c r="H320" s="203"/>
      <c r="I320" s="206"/>
      <c r="J320" s="273">
        <f>BK320</f>
        <v>0</v>
      </c>
      <c r="K320" s="203"/>
      <c r="L320" s="208"/>
      <c r="M320" s="209"/>
      <c r="N320" s="210"/>
      <c r="O320" s="210"/>
      <c r="P320" s="211">
        <f>SUM(P321:P328)</f>
        <v>0</v>
      </c>
      <c r="Q320" s="210"/>
      <c r="R320" s="211">
        <f>SUM(R321:R328)</f>
        <v>0.27418000000000004</v>
      </c>
      <c r="S320" s="210"/>
      <c r="T320" s="212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3" t="s">
        <v>82</v>
      </c>
      <c r="AT320" s="214" t="s">
        <v>73</v>
      </c>
      <c r="AU320" s="214" t="s">
        <v>82</v>
      </c>
      <c r="AY320" s="213" t="s">
        <v>160</v>
      </c>
      <c r="BK320" s="215">
        <f>SUM(BK321:BK328)</f>
        <v>0</v>
      </c>
    </row>
    <row r="321" s="2" customFormat="1" ht="24.15" customHeight="1">
      <c r="A321" s="38"/>
      <c r="B321" s="39"/>
      <c r="C321" s="216" t="s">
        <v>518</v>
      </c>
      <c r="D321" s="216" t="s">
        <v>161</v>
      </c>
      <c r="E321" s="217" t="s">
        <v>913</v>
      </c>
      <c r="F321" s="218" t="s">
        <v>914</v>
      </c>
      <c r="G321" s="219" t="s">
        <v>203</v>
      </c>
      <c r="H321" s="220">
        <v>1</v>
      </c>
      <c r="I321" s="221"/>
      <c r="J321" s="222">
        <f>ROUND(I321*H321,2)</f>
        <v>0</v>
      </c>
      <c r="K321" s="218" t="s">
        <v>165</v>
      </c>
      <c r="L321" s="44"/>
      <c r="M321" s="223" t="s">
        <v>1</v>
      </c>
      <c r="N321" s="224" t="s">
        <v>39</v>
      </c>
      <c r="O321" s="91"/>
      <c r="P321" s="225">
        <f>O321*H321</f>
        <v>0</v>
      </c>
      <c r="Q321" s="225">
        <v>0.18608</v>
      </c>
      <c r="R321" s="225">
        <f>Q321*H321</f>
        <v>0.18608</v>
      </c>
      <c r="S321" s="225">
        <v>0</v>
      </c>
      <c r="T321" s="22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7" t="s">
        <v>166</v>
      </c>
      <c r="AT321" s="227" t="s">
        <v>161</v>
      </c>
      <c r="AU321" s="227" t="s">
        <v>84</v>
      </c>
      <c r="AY321" s="17" t="s">
        <v>160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7" t="s">
        <v>82</v>
      </c>
      <c r="BK321" s="228">
        <f>ROUND(I321*H321,2)</f>
        <v>0</v>
      </c>
      <c r="BL321" s="17" t="s">
        <v>166</v>
      </c>
      <c r="BM321" s="227" t="s">
        <v>915</v>
      </c>
    </row>
    <row r="322" s="13" customFormat="1">
      <c r="A322" s="13"/>
      <c r="B322" s="229"/>
      <c r="C322" s="230"/>
      <c r="D322" s="231" t="s">
        <v>168</v>
      </c>
      <c r="E322" s="232" t="s">
        <v>1</v>
      </c>
      <c r="F322" s="233" t="s">
        <v>82</v>
      </c>
      <c r="G322" s="230"/>
      <c r="H322" s="234">
        <v>1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168</v>
      </c>
      <c r="AU322" s="240" t="s">
        <v>84</v>
      </c>
      <c r="AV322" s="13" t="s">
        <v>84</v>
      </c>
      <c r="AW322" s="13" t="s">
        <v>31</v>
      </c>
      <c r="AX322" s="13" t="s">
        <v>82</v>
      </c>
      <c r="AY322" s="240" t="s">
        <v>160</v>
      </c>
    </row>
    <row r="323" s="2" customFormat="1" ht="24.15" customHeight="1">
      <c r="A323" s="38"/>
      <c r="B323" s="39"/>
      <c r="C323" s="216" t="s">
        <v>522</v>
      </c>
      <c r="D323" s="216" t="s">
        <v>161</v>
      </c>
      <c r="E323" s="217" t="s">
        <v>916</v>
      </c>
      <c r="F323" s="218" t="s">
        <v>917</v>
      </c>
      <c r="G323" s="219" t="s">
        <v>203</v>
      </c>
      <c r="H323" s="220">
        <v>1</v>
      </c>
      <c r="I323" s="221"/>
      <c r="J323" s="222">
        <f>ROUND(I323*H323,2)</f>
        <v>0</v>
      </c>
      <c r="K323" s="218" t="s">
        <v>165</v>
      </c>
      <c r="L323" s="44"/>
      <c r="M323" s="223" t="s">
        <v>1</v>
      </c>
      <c r="N323" s="224" t="s">
        <v>39</v>
      </c>
      <c r="O323" s="91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7" t="s">
        <v>166</v>
      </c>
      <c r="AT323" s="227" t="s">
        <v>161</v>
      </c>
      <c r="AU323" s="227" t="s">
        <v>84</v>
      </c>
      <c r="AY323" s="17" t="s">
        <v>160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7" t="s">
        <v>82</v>
      </c>
      <c r="BK323" s="228">
        <f>ROUND(I323*H323,2)</f>
        <v>0</v>
      </c>
      <c r="BL323" s="17" t="s">
        <v>166</v>
      </c>
      <c r="BM323" s="227" t="s">
        <v>918</v>
      </c>
    </row>
    <row r="324" s="13" customFormat="1">
      <c r="A324" s="13"/>
      <c r="B324" s="229"/>
      <c r="C324" s="230"/>
      <c r="D324" s="231" t="s">
        <v>168</v>
      </c>
      <c r="E324" s="232" t="s">
        <v>1</v>
      </c>
      <c r="F324" s="233" t="s">
        <v>82</v>
      </c>
      <c r="G324" s="230"/>
      <c r="H324" s="234">
        <v>1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168</v>
      </c>
      <c r="AU324" s="240" t="s">
        <v>84</v>
      </c>
      <c r="AV324" s="13" t="s">
        <v>84</v>
      </c>
      <c r="AW324" s="13" t="s">
        <v>31</v>
      </c>
      <c r="AX324" s="13" t="s">
        <v>82</v>
      </c>
      <c r="AY324" s="240" t="s">
        <v>160</v>
      </c>
    </row>
    <row r="325" s="2" customFormat="1" ht="33" customHeight="1">
      <c r="A325" s="38"/>
      <c r="B325" s="39"/>
      <c r="C325" s="216" t="s">
        <v>529</v>
      </c>
      <c r="D325" s="216" t="s">
        <v>161</v>
      </c>
      <c r="E325" s="217" t="s">
        <v>919</v>
      </c>
      <c r="F325" s="218" t="s">
        <v>920</v>
      </c>
      <c r="G325" s="219" t="s">
        <v>203</v>
      </c>
      <c r="H325" s="220">
        <v>1</v>
      </c>
      <c r="I325" s="221"/>
      <c r="J325" s="222">
        <f>ROUND(I325*H325,2)</f>
        <v>0</v>
      </c>
      <c r="K325" s="218" t="s">
        <v>165</v>
      </c>
      <c r="L325" s="44"/>
      <c r="M325" s="223" t="s">
        <v>1</v>
      </c>
      <c r="N325" s="224" t="s">
        <v>39</v>
      </c>
      <c r="O325" s="91"/>
      <c r="P325" s="225">
        <f>O325*H325</f>
        <v>0</v>
      </c>
      <c r="Q325" s="225">
        <v>0.08686</v>
      </c>
      <c r="R325" s="225">
        <f>Q325*H325</f>
        <v>0.08686</v>
      </c>
      <c r="S325" s="225">
        <v>0</v>
      </c>
      <c r="T325" s="22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7" t="s">
        <v>166</v>
      </c>
      <c r="AT325" s="227" t="s">
        <v>161</v>
      </c>
      <c r="AU325" s="227" t="s">
        <v>84</v>
      </c>
      <c r="AY325" s="17" t="s">
        <v>160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7" t="s">
        <v>82</v>
      </c>
      <c r="BK325" s="228">
        <f>ROUND(I325*H325,2)</f>
        <v>0</v>
      </c>
      <c r="BL325" s="17" t="s">
        <v>166</v>
      </c>
      <c r="BM325" s="227" t="s">
        <v>921</v>
      </c>
    </row>
    <row r="326" s="13" customFormat="1">
      <c r="A326" s="13"/>
      <c r="B326" s="229"/>
      <c r="C326" s="230"/>
      <c r="D326" s="231" t="s">
        <v>168</v>
      </c>
      <c r="E326" s="232" t="s">
        <v>1</v>
      </c>
      <c r="F326" s="233" t="s">
        <v>82</v>
      </c>
      <c r="G326" s="230"/>
      <c r="H326" s="234">
        <v>1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168</v>
      </c>
      <c r="AU326" s="240" t="s">
        <v>84</v>
      </c>
      <c r="AV326" s="13" t="s">
        <v>84</v>
      </c>
      <c r="AW326" s="13" t="s">
        <v>31</v>
      </c>
      <c r="AX326" s="13" t="s">
        <v>82</v>
      </c>
      <c r="AY326" s="240" t="s">
        <v>160</v>
      </c>
    </row>
    <row r="327" s="2" customFormat="1" ht="21.75" customHeight="1">
      <c r="A327" s="38"/>
      <c r="B327" s="39"/>
      <c r="C327" s="216" t="s">
        <v>534</v>
      </c>
      <c r="D327" s="216" t="s">
        <v>161</v>
      </c>
      <c r="E327" s="217" t="s">
        <v>922</v>
      </c>
      <c r="F327" s="218" t="s">
        <v>923</v>
      </c>
      <c r="G327" s="219" t="s">
        <v>203</v>
      </c>
      <c r="H327" s="220">
        <v>2</v>
      </c>
      <c r="I327" s="221"/>
      <c r="J327" s="222">
        <f>ROUND(I327*H327,2)</f>
        <v>0</v>
      </c>
      <c r="K327" s="218" t="s">
        <v>165</v>
      </c>
      <c r="L327" s="44"/>
      <c r="M327" s="223" t="s">
        <v>1</v>
      </c>
      <c r="N327" s="224" t="s">
        <v>39</v>
      </c>
      <c r="O327" s="91"/>
      <c r="P327" s="225">
        <f>O327*H327</f>
        <v>0</v>
      </c>
      <c r="Q327" s="225">
        <v>0.00062</v>
      </c>
      <c r="R327" s="225">
        <f>Q327*H327</f>
        <v>0.00124</v>
      </c>
      <c r="S327" s="225">
        <v>0</v>
      </c>
      <c r="T327" s="22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7" t="s">
        <v>166</v>
      </c>
      <c r="AT327" s="227" t="s">
        <v>161</v>
      </c>
      <c r="AU327" s="227" t="s">
        <v>84</v>
      </c>
      <c r="AY327" s="17" t="s">
        <v>160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7" t="s">
        <v>82</v>
      </c>
      <c r="BK327" s="228">
        <f>ROUND(I327*H327,2)</f>
        <v>0</v>
      </c>
      <c r="BL327" s="17" t="s">
        <v>166</v>
      </c>
      <c r="BM327" s="227" t="s">
        <v>924</v>
      </c>
    </row>
    <row r="328" s="13" customFormat="1">
      <c r="A328" s="13"/>
      <c r="B328" s="229"/>
      <c r="C328" s="230"/>
      <c r="D328" s="231" t="s">
        <v>168</v>
      </c>
      <c r="E328" s="232" t="s">
        <v>1</v>
      </c>
      <c r="F328" s="233" t="s">
        <v>84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168</v>
      </c>
      <c r="AU328" s="240" t="s">
        <v>84</v>
      </c>
      <c r="AV328" s="13" t="s">
        <v>84</v>
      </c>
      <c r="AW328" s="13" t="s">
        <v>31</v>
      </c>
      <c r="AX328" s="13" t="s">
        <v>82</v>
      </c>
      <c r="AY328" s="240" t="s">
        <v>160</v>
      </c>
    </row>
    <row r="329" s="12" customFormat="1" ht="22.8" customHeight="1">
      <c r="A329" s="12"/>
      <c r="B329" s="202"/>
      <c r="C329" s="203"/>
      <c r="D329" s="204" t="s">
        <v>73</v>
      </c>
      <c r="E329" s="272" t="s">
        <v>527</v>
      </c>
      <c r="F329" s="272" t="s">
        <v>528</v>
      </c>
      <c r="G329" s="203"/>
      <c r="H329" s="203"/>
      <c r="I329" s="206"/>
      <c r="J329" s="273">
        <f>BK329</f>
        <v>0</v>
      </c>
      <c r="K329" s="203"/>
      <c r="L329" s="208"/>
      <c r="M329" s="209"/>
      <c r="N329" s="210"/>
      <c r="O329" s="210"/>
      <c r="P329" s="211">
        <f>SUM(P330:P338)</f>
        <v>0</v>
      </c>
      <c r="Q329" s="210"/>
      <c r="R329" s="211">
        <f>SUM(R330:R338)</f>
        <v>0</v>
      </c>
      <c r="S329" s="210"/>
      <c r="T329" s="212">
        <f>SUM(T330:T338)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3" t="s">
        <v>82</v>
      </c>
      <c r="AT329" s="214" t="s">
        <v>73</v>
      </c>
      <c r="AU329" s="214" t="s">
        <v>82</v>
      </c>
      <c r="AY329" s="213" t="s">
        <v>160</v>
      </c>
      <c r="BK329" s="215">
        <f>SUM(BK330:BK338)</f>
        <v>0</v>
      </c>
    </row>
    <row r="330" s="2" customFormat="1" ht="16.5" customHeight="1">
      <c r="A330" s="38"/>
      <c r="B330" s="39"/>
      <c r="C330" s="216" t="s">
        <v>539</v>
      </c>
      <c r="D330" s="216" t="s">
        <v>161</v>
      </c>
      <c r="E330" s="217" t="s">
        <v>540</v>
      </c>
      <c r="F330" s="218" t="s">
        <v>541</v>
      </c>
      <c r="G330" s="219" t="s">
        <v>270</v>
      </c>
      <c r="H330" s="220">
        <v>11.56</v>
      </c>
      <c r="I330" s="221"/>
      <c r="J330" s="222">
        <f>ROUND(I330*H330,2)</f>
        <v>0</v>
      </c>
      <c r="K330" s="218" t="s">
        <v>165</v>
      </c>
      <c r="L330" s="44"/>
      <c r="M330" s="223" t="s">
        <v>1</v>
      </c>
      <c r="N330" s="224" t="s">
        <v>39</v>
      </c>
      <c r="O330" s="91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7" t="s">
        <v>166</v>
      </c>
      <c r="AT330" s="227" t="s">
        <v>161</v>
      </c>
      <c r="AU330" s="227" t="s">
        <v>84</v>
      </c>
      <c r="AY330" s="17" t="s">
        <v>160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82</v>
      </c>
      <c r="BK330" s="228">
        <f>ROUND(I330*H330,2)</f>
        <v>0</v>
      </c>
      <c r="BL330" s="17" t="s">
        <v>166</v>
      </c>
      <c r="BM330" s="227" t="s">
        <v>925</v>
      </c>
    </row>
    <row r="331" s="13" customFormat="1">
      <c r="A331" s="13"/>
      <c r="B331" s="229"/>
      <c r="C331" s="230"/>
      <c r="D331" s="231" t="s">
        <v>168</v>
      </c>
      <c r="E331" s="232" t="s">
        <v>1</v>
      </c>
      <c r="F331" s="233" t="s">
        <v>926</v>
      </c>
      <c r="G331" s="230"/>
      <c r="H331" s="234">
        <v>11.56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168</v>
      </c>
      <c r="AU331" s="240" t="s">
        <v>84</v>
      </c>
      <c r="AV331" s="13" t="s">
        <v>84</v>
      </c>
      <c r="AW331" s="13" t="s">
        <v>31</v>
      </c>
      <c r="AX331" s="13" t="s">
        <v>74</v>
      </c>
      <c r="AY331" s="240" t="s">
        <v>160</v>
      </c>
    </row>
    <row r="332" s="14" customFormat="1">
      <c r="A332" s="14"/>
      <c r="B332" s="241"/>
      <c r="C332" s="242"/>
      <c r="D332" s="231" t="s">
        <v>168</v>
      </c>
      <c r="E332" s="243" t="s">
        <v>1</v>
      </c>
      <c r="F332" s="244" t="s">
        <v>170</v>
      </c>
      <c r="G332" s="242"/>
      <c r="H332" s="245">
        <v>11.56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168</v>
      </c>
      <c r="AU332" s="251" t="s">
        <v>84</v>
      </c>
      <c r="AV332" s="14" t="s">
        <v>166</v>
      </c>
      <c r="AW332" s="14" t="s">
        <v>31</v>
      </c>
      <c r="AX332" s="14" t="s">
        <v>82</v>
      </c>
      <c r="AY332" s="251" t="s">
        <v>160</v>
      </c>
    </row>
    <row r="333" s="2" customFormat="1" ht="24.15" customHeight="1">
      <c r="A333" s="38"/>
      <c r="B333" s="39"/>
      <c r="C333" s="216" t="s">
        <v>544</v>
      </c>
      <c r="D333" s="216" t="s">
        <v>161</v>
      </c>
      <c r="E333" s="217" t="s">
        <v>545</v>
      </c>
      <c r="F333" s="218" t="s">
        <v>546</v>
      </c>
      <c r="G333" s="219" t="s">
        <v>270</v>
      </c>
      <c r="H333" s="220">
        <v>57.8</v>
      </c>
      <c r="I333" s="221"/>
      <c r="J333" s="222">
        <f>ROUND(I333*H333,2)</f>
        <v>0</v>
      </c>
      <c r="K333" s="218" t="s">
        <v>165</v>
      </c>
      <c r="L333" s="44"/>
      <c r="M333" s="223" t="s">
        <v>1</v>
      </c>
      <c r="N333" s="224" t="s">
        <v>39</v>
      </c>
      <c r="O333" s="91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7" t="s">
        <v>166</v>
      </c>
      <c r="AT333" s="227" t="s">
        <v>161</v>
      </c>
      <c r="AU333" s="227" t="s">
        <v>84</v>
      </c>
      <c r="AY333" s="17" t="s">
        <v>160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7" t="s">
        <v>82</v>
      </c>
      <c r="BK333" s="228">
        <f>ROUND(I333*H333,2)</f>
        <v>0</v>
      </c>
      <c r="BL333" s="17" t="s">
        <v>166</v>
      </c>
      <c r="BM333" s="227" t="s">
        <v>927</v>
      </c>
    </row>
    <row r="334" s="13" customFormat="1">
      <c r="A334" s="13"/>
      <c r="B334" s="229"/>
      <c r="C334" s="230"/>
      <c r="D334" s="231" t="s">
        <v>168</v>
      </c>
      <c r="E334" s="232" t="s">
        <v>1</v>
      </c>
      <c r="F334" s="233" t="s">
        <v>928</v>
      </c>
      <c r="G334" s="230"/>
      <c r="H334" s="234">
        <v>57.8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168</v>
      </c>
      <c r="AU334" s="240" t="s">
        <v>84</v>
      </c>
      <c r="AV334" s="13" t="s">
        <v>84</v>
      </c>
      <c r="AW334" s="13" t="s">
        <v>31</v>
      </c>
      <c r="AX334" s="13" t="s">
        <v>74</v>
      </c>
      <c r="AY334" s="240" t="s">
        <v>160</v>
      </c>
    </row>
    <row r="335" s="14" customFormat="1">
      <c r="A335" s="14"/>
      <c r="B335" s="241"/>
      <c r="C335" s="242"/>
      <c r="D335" s="231" t="s">
        <v>168</v>
      </c>
      <c r="E335" s="243" t="s">
        <v>1</v>
      </c>
      <c r="F335" s="244" t="s">
        <v>170</v>
      </c>
      <c r="G335" s="242"/>
      <c r="H335" s="245">
        <v>57.8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168</v>
      </c>
      <c r="AU335" s="251" t="s">
        <v>84</v>
      </c>
      <c r="AV335" s="14" t="s">
        <v>166</v>
      </c>
      <c r="AW335" s="14" t="s">
        <v>31</v>
      </c>
      <c r="AX335" s="14" t="s">
        <v>82</v>
      </c>
      <c r="AY335" s="251" t="s">
        <v>160</v>
      </c>
    </row>
    <row r="336" s="2" customFormat="1" ht="33" customHeight="1">
      <c r="A336" s="38"/>
      <c r="B336" s="39"/>
      <c r="C336" s="216" t="s">
        <v>549</v>
      </c>
      <c r="D336" s="216" t="s">
        <v>161</v>
      </c>
      <c r="E336" s="217" t="s">
        <v>550</v>
      </c>
      <c r="F336" s="218" t="s">
        <v>551</v>
      </c>
      <c r="G336" s="219" t="s">
        <v>270</v>
      </c>
      <c r="H336" s="220">
        <v>11.56</v>
      </c>
      <c r="I336" s="221"/>
      <c r="J336" s="222">
        <f>ROUND(I336*H336,2)</f>
        <v>0</v>
      </c>
      <c r="K336" s="218" t="s">
        <v>165</v>
      </c>
      <c r="L336" s="44"/>
      <c r="M336" s="223" t="s">
        <v>1</v>
      </c>
      <c r="N336" s="224" t="s">
        <v>39</v>
      </c>
      <c r="O336" s="91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166</v>
      </c>
      <c r="AT336" s="227" t="s">
        <v>161</v>
      </c>
      <c r="AU336" s="227" t="s">
        <v>84</v>
      </c>
      <c r="AY336" s="17" t="s">
        <v>160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82</v>
      </c>
      <c r="BK336" s="228">
        <f>ROUND(I336*H336,2)</f>
        <v>0</v>
      </c>
      <c r="BL336" s="17" t="s">
        <v>166</v>
      </c>
      <c r="BM336" s="227" t="s">
        <v>929</v>
      </c>
    </row>
    <row r="337" s="13" customFormat="1">
      <c r="A337" s="13"/>
      <c r="B337" s="229"/>
      <c r="C337" s="230"/>
      <c r="D337" s="231" t="s">
        <v>168</v>
      </c>
      <c r="E337" s="232" t="s">
        <v>1</v>
      </c>
      <c r="F337" s="233" t="s">
        <v>926</v>
      </c>
      <c r="G337" s="230"/>
      <c r="H337" s="234">
        <v>11.56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168</v>
      </c>
      <c r="AU337" s="240" t="s">
        <v>84</v>
      </c>
      <c r="AV337" s="13" t="s">
        <v>84</v>
      </c>
      <c r="AW337" s="13" t="s">
        <v>31</v>
      </c>
      <c r="AX337" s="13" t="s">
        <v>74</v>
      </c>
      <c r="AY337" s="240" t="s">
        <v>160</v>
      </c>
    </row>
    <row r="338" s="14" customFormat="1">
      <c r="A338" s="14"/>
      <c r="B338" s="241"/>
      <c r="C338" s="242"/>
      <c r="D338" s="231" t="s">
        <v>168</v>
      </c>
      <c r="E338" s="243" t="s">
        <v>1</v>
      </c>
      <c r="F338" s="244" t="s">
        <v>170</v>
      </c>
      <c r="G338" s="242"/>
      <c r="H338" s="245">
        <v>11.56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168</v>
      </c>
      <c r="AU338" s="251" t="s">
        <v>84</v>
      </c>
      <c r="AV338" s="14" t="s">
        <v>166</v>
      </c>
      <c r="AW338" s="14" t="s">
        <v>31</v>
      </c>
      <c r="AX338" s="14" t="s">
        <v>82</v>
      </c>
      <c r="AY338" s="251" t="s">
        <v>160</v>
      </c>
    </row>
    <row r="339" s="12" customFormat="1" ht="25.92" customHeight="1">
      <c r="A339" s="12"/>
      <c r="B339" s="202"/>
      <c r="C339" s="203"/>
      <c r="D339" s="204" t="s">
        <v>73</v>
      </c>
      <c r="E339" s="205" t="s">
        <v>930</v>
      </c>
      <c r="F339" s="205" t="s">
        <v>931</v>
      </c>
      <c r="G339" s="203"/>
      <c r="H339" s="203"/>
      <c r="I339" s="206"/>
      <c r="J339" s="207">
        <f>BK339</f>
        <v>0</v>
      </c>
      <c r="K339" s="203"/>
      <c r="L339" s="208"/>
      <c r="M339" s="209"/>
      <c r="N339" s="210"/>
      <c r="O339" s="210"/>
      <c r="P339" s="211">
        <f>SUM(P340:P345)</f>
        <v>0</v>
      </c>
      <c r="Q339" s="210"/>
      <c r="R339" s="211">
        <f>SUM(R340:R345)</f>
        <v>0</v>
      </c>
      <c r="S339" s="210"/>
      <c r="T339" s="212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3" t="s">
        <v>84</v>
      </c>
      <c r="AT339" s="214" t="s">
        <v>73</v>
      </c>
      <c r="AU339" s="214" t="s">
        <v>74</v>
      </c>
      <c r="AY339" s="213" t="s">
        <v>160</v>
      </c>
      <c r="BK339" s="215">
        <f>SUM(BK340:BK345)</f>
        <v>0</v>
      </c>
    </row>
    <row r="340" s="2" customFormat="1" ht="16.5" customHeight="1">
      <c r="A340" s="38"/>
      <c r="B340" s="39"/>
      <c r="C340" s="216" t="s">
        <v>554</v>
      </c>
      <c r="D340" s="216" t="s">
        <v>161</v>
      </c>
      <c r="E340" s="217" t="s">
        <v>932</v>
      </c>
      <c r="F340" s="218" t="s">
        <v>933</v>
      </c>
      <c r="G340" s="219" t="s">
        <v>203</v>
      </c>
      <c r="H340" s="220">
        <v>1</v>
      </c>
      <c r="I340" s="221"/>
      <c r="J340" s="222">
        <f>ROUND(I340*H340,2)</f>
        <v>0</v>
      </c>
      <c r="K340" s="218" t="s">
        <v>934</v>
      </c>
      <c r="L340" s="44"/>
      <c r="M340" s="223" t="s">
        <v>1</v>
      </c>
      <c r="N340" s="224" t="s">
        <v>39</v>
      </c>
      <c r="O340" s="91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7" t="s">
        <v>243</v>
      </c>
      <c r="AT340" s="227" t="s">
        <v>161</v>
      </c>
      <c r="AU340" s="227" t="s">
        <v>82</v>
      </c>
      <c r="AY340" s="17" t="s">
        <v>160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7" t="s">
        <v>82</v>
      </c>
      <c r="BK340" s="228">
        <f>ROUND(I340*H340,2)</f>
        <v>0</v>
      </c>
      <c r="BL340" s="17" t="s">
        <v>243</v>
      </c>
      <c r="BM340" s="227" t="s">
        <v>935</v>
      </c>
    </row>
    <row r="341" s="13" customFormat="1">
      <c r="A341" s="13"/>
      <c r="B341" s="229"/>
      <c r="C341" s="230"/>
      <c r="D341" s="231" t="s">
        <v>168</v>
      </c>
      <c r="E341" s="232" t="s">
        <v>1</v>
      </c>
      <c r="F341" s="233" t="s">
        <v>82</v>
      </c>
      <c r="G341" s="230"/>
      <c r="H341" s="234">
        <v>1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168</v>
      </c>
      <c r="AU341" s="240" t="s">
        <v>82</v>
      </c>
      <c r="AV341" s="13" t="s">
        <v>84</v>
      </c>
      <c r="AW341" s="13" t="s">
        <v>31</v>
      </c>
      <c r="AX341" s="13" t="s">
        <v>74</v>
      </c>
      <c r="AY341" s="240" t="s">
        <v>160</v>
      </c>
    </row>
    <row r="342" s="14" customFormat="1">
      <c r="A342" s="14"/>
      <c r="B342" s="241"/>
      <c r="C342" s="242"/>
      <c r="D342" s="231" t="s">
        <v>168</v>
      </c>
      <c r="E342" s="243" t="s">
        <v>1</v>
      </c>
      <c r="F342" s="244" t="s">
        <v>170</v>
      </c>
      <c r="G342" s="242"/>
      <c r="H342" s="245">
        <v>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168</v>
      </c>
      <c r="AU342" s="251" t="s">
        <v>82</v>
      </c>
      <c r="AV342" s="14" t="s">
        <v>166</v>
      </c>
      <c r="AW342" s="14" t="s">
        <v>31</v>
      </c>
      <c r="AX342" s="14" t="s">
        <v>82</v>
      </c>
      <c r="AY342" s="251" t="s">
        <v>160</v>
      </c>
    </row>
    <row r="343" s="2" customFormat="1" ht="16.5" customHeight="1">
      <c r="A343" s="38"/>
      <c r="B343" s="39"/>
      <c r="C343" s="216" t="s">
        <v>559</v>
      </c>
      <c r="D343" s="216" t="s">
        <v>161</v>
      </c>
      <c r="E343" s="217" t="s">
        <v>936</v>
      </c>
      <c r="F343" s="218" t="s">
        <v>937</v>
      </c>
      <c r="G343" s="219" t="s">
        <v>203</v>
      </c>
      <c r="H343" s="220">
        <v>1</v>
      </c>
      <c r="I343" s="221"/>
      <c r="J343" s="222">
        <f>ROUND(I343*H343,2)</f>
        <v>0</v>
      </c>
      <c r="K343" s="218" t="s">
        <v>934</v>
      </c>
      <c r="L343" s="44"/>
      <c r="M343" s="223" t="s">
        <v>1</v>
      </c>
      <c r="N343" s="224" t="s">
        <v>39</v>
      </c>
      <c r="O343" s="91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7" t="s">
        <v>243</v>
      </c>
      <c r="AT343" s="227" t="s">
        <v>161</v>
      </c>
      <c r="AU343" s="227" t="s">
        <v>82</v>
      </c>
      <c r="AY343" s="17" t="s">
        <v>160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7" t="s">
        <v>82</v>
      </c>
      <c r="BK343" s="228">
        <f>ROUND(I343*H343,2)</f>
        <v>0</v>
      </c>
      <c r="BL343" s="17" t="s">
        <v>243</v>
      </c>
      <c r="BM343" s="227" t="s">
        <v>938</v>
      </c>
    </row>
    <row r="344" s="13" customFormat="1">
      <c r="A344" s="13"/>
      <c r="B344" s="229"/>
      <c r="C344" s="230"/>
      <c r="D344" s="231" t="s">
        <v>168</v>
      </c>
      <c r="E344" s="232" t="s">
        <v>1</v>
      </c>
      <c r="F344" s="233" t="s">
        <v>82</v>
      </c>
      <c r="G344" s="230"/>
      <c r="H344" s="234">
        <v>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168</v>
      </c>
      <c r="AU344" s="240" t="s">
        <v>82</v>
      </c>
      <c r="AV344" s="13" t="s">
        <v>84</v>
      </c>
      <c r="AW344" s="13" t="s">
        <v>31</v>
      </c>
      <c r="AX344" s="13" t="s">
        <v>74</v>
      </c>
      <c r="AY344" s="240" t="s">
        <v>160</v>
      </c>
    </row>
    <row r="345" s="14" customFormat="1">
      <c r="A345" s="14"/>
      <c r="B345" s="241"/>
      <c r="C345" s="242"/>
      <c r="D345" s="231" t="s">
        <v>168</v>
      </c>
      <c r="E345" s="243" t="s">
        <v>1</v>
      </c>
      <c r="F345" s="244" t="s">
        <v>170</v>
      </c>
      <c r="G345" s="242"/>
      <c r="H345" s="245">
        <v>1</v>
      </c>
      <c r="I345" s="246"/>
      <c r="J345" s="242"/>
      <c r="K345" s="242"/>
      <c r="L345" s="247"/>
      <c r="M345" s="280"/>
      <c r="N345" s="281"/>
      <c r="O345" s="281"/>
      <c r="P345" s="281"/>
      <c r="Q345" s="281"/>
      <c r="R345" s="281"/>
      <c r="S345" s="281"/>
      <c r="T345" s="28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168</v>
      </c>
      <c r="AU345" s="251" t="s">
        <v>82</v>
      </c>
      <c r="AV345" s="14" t="s">
        <v>166</v>
      </c>
      <c r="AW345" s="14" t="s">
        <v>31</v>
      </c>
      <c r="AX345" s="14" t="s">
        <v>82</v>
      </c>
      <c r="AY345" s="251" t="s">
        <v>160</v>
      </c>
    </row>
    <row r="346" s="2" customFormat="1" ht="6.96" customHeight="1">
      <c r="A346" s="38"/>
      <c r="B346" s="66"/>
      <c r="C346" s="67"/>
      <c r="D346" s="67"/>
      <c r="E346" s="67"/>
      <c r="F346" s="67"/>
      <c r="G346" s="67"/>
      <c r="H346" s="67"/>
      <c r="I346" s="67"/>
      <c r="J346" s="67"/>
      <c r="K346" s="67"/>
      <c r="L346" s="44"/>
      <c r="M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</row>
  </sheetData>
  <sheetProtection sheet="1" autoFilter="0" formatColumns="0" formatRows="0" objects="1" scenarios="1" spinCount="100000" saltValue="zpG//jCdSyPr3GF2BwzJReiLvpqt5kqRp2dm0AT4zTM8n4mYRE1evhSr9qgj8bPkNDhoN8JzJAhuQ3OopNeY/g==" hashValue="16iq6PBZW28bGfMAVpWyFnA+gdpkGLRIIXbyGOkApQ57ZgfwrRFQZ0Ub8QqM/6aLBtPKMChpfTHYkkuLX3fRJg==" algorithmName="SHA-512" password="CC35"/>
  <autoFilter ref="C134:K345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ROUND((SUM(BE125:BE203)),  2)</f>
        <v>0</v>
      </c>
      <c r="G33" s="38"/>
      <c r="H33" s="38"/>
      <c r="I33" s="155">
        <v>0.21</v>
      </c>
      <c r="J33" s="154">
        <f>ROUND(((SUM(BE125:BE203))*I33),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ROUND((SUM(BF125:BF203)),  2)</f>
        <v>0</v>
      </c>
      <c r="G34" s="38"/>
      <c r="H34" s="38"/>
      <c r="I34" s="155">
        <v>0.15</v>
      </c>
      <c r="J34" s="154">
        <f>ROUND(((SUM(BF125:BF203))*I34),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ROUND((SUM(BG125:BG203)),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ROUND((SUM(BH125:BH203)),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ROUND((SUM(BI125:BI203)),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SO.I.02 - Veřejné WC a přístřešek údržby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133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134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135</v>
      </c>
      <c r="E99" s="188"/>
      <c r="F99" s="188"/>
      <c r="G99" s="188"/>
      <c r="H99" s="188"/>
      <c r="I99" s="188"/>
      <c r="J99" s="189">
        <f>J156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940</v>
      </c>
      <c r="E100" s="188"/>
      <c r="F100" s="188"/>
      <c r="G100" s="188"/>
      <c r="H100" s="188"/>
      <c r="I100" s="188"/>
      <c r="J100" s="189">
        <f>J173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941</v>
      </c>
      <c r="E101" s="188"/>
      <c r="F101" s="188"/>
      <c r="G101" s="188"/>
      <c r="H101" s="188"/>
      <c r="I101" s="188"/>
      <c r="J101" s="189">
        <f>J176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714</v>
      </c>
      <c r="E102" s="188"/>
      <c r="F102" s="188"/>
      <c r="G102" s="188"/>
      <c r="H102" s="188"/>
      <c r="I102" s="188"/>
      <c r="J102" s="189">
        <f>J185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942</v>
      </c>
      <c r="E103" s="188"/>
      <c r="F103" s="188"/>
      <c r="G103" s="188"/>
      <c r="H103" s="188"/>
      <c r="I103" s="188"/>
      <c r="J103" s="189">
        <f>J193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143</v>
      </c>
      <c r="E104" s="182"/>
      <c r="F104" s="182"/>
      <c r="G104" s="182"/>
      <c r="H104" s="182"/>
      <c r="I104" s="182"/>
      <c r="J104" s="183">
        <f>J195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943</v>
      </c>
      <c r="E105" s="188"/>
      <c r="F105" s="188"/>
      <c r="G105" s="188"/>
      <c r="H105" s="188"/>
      <c r="I105" s="188"/>
      <c r="J105" s="189">
        <f>J196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Mánesovy sady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SO.I.02 - Veřejné WC a přístřešek údržby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Ústí nad Labem</v>
      </c>
      <c r="G119" s="40"/>
      <c r="H119" s="40"/>
      <c r="I119" s="32" t="s">
        <v>22</v>
      </c>
      <c r="J119" s="79" t="str">
        <f>IF(J12="","",J12)</f>
        <v>19. 9. 2023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146</v>
      </c>
      <c r="D124" s="194" t="s">
        <v>59</v>
      </c>
      <c r="E124" s="194" t="s">
        <v>55</v>
      </c>
      <c r="F124" s="194" t="s">
        <v>56</v>
      </c>
      <c r="G124" s="194" t="s">
        <v>147</v>
      </c>
      <c r="H124" s="194" t="s">
        <v>148</v>
      </c>
      <c r="I124" s="194" t="s">
        <v>149</v>
      </c>
      <c r="J124" s="194" t="s">
        <v>117</v>
      </c>
      <c r="K124" s="195" t="s">
        <v>150</v>
      </c>
      <c r="L124" s="196"/>
      <c r="M124" s="100" t="s">
        <v>1</v>
      </c>
      <c r="N124" s="101" t="s">
        <v>38</v>
      </c>
      <c r="O124" s="101" t="s">
        <v>151</v>
      </c>
      <c r="P124" s="101" t="s">
        <v>152</v>
      </c>
      <c r="Q124" s="101" t="s">
        <v>153</v>
      </c>
      <c r="R124" s="101" t="s">
        <v>154</v>
      </c>
      <c r="S124" s="101" t="s">
        <v>155</v>
      </c>
      <c r="T124" s="102" t="s">
        <v>156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157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P126+P195</f>
        <v>0</v>
      </c>
      <c r="Q125" s="104"/>
      <c r="R125" s="199">
        <f>R126+R195</f>
        <v>29.799536060000004</v>
      </c>
      <c r="S125" s="104"/>
      <c r="T125" s="200">
        <f>T126+T195</f>
        <v>0.05184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119</v>
      </c>
      <c r="BK125" s="201">
        <f>BK126+BK195</f>
        <v>0</v>
      </c>
    </row>
    <row r="126" s="12" customFormat="1" ht="25.92" customHeight="1">
      <c r="A126" s="12"/>
      <c r="B126" s="202"/>
      <c r="C126" s="203"/>
      <c r="D126" s="204" t="s">
        <v>73</v>
      </c>
      <c r="E126" s="205" t="s">
        <v>508</v>
      </c>
      <c r="F126" s="205" t="s">
        <v>509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P127+P156+P173+P176+P185+P193</f>
        <v>0</v>
      </c>
      <c r="Q126" s="210"/>
      <c r="R126" s="211">
        <f>R127+R156+R173+R176+R185+R193</f>
        <v>29.778000860000004</v>
      </c>
      <c r="S126" s="210"/>
      <c r="T126" s="212">
        <f>T127+T156+T173+T176+T185+T193</f>
        <v>0.05184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82</v>
      </c>
      <c r="AT126" s="214" t="s">
        <v>73</v>
      </c>
      <c r="AU126" s="214" t="s">
        <v>74</v>
      </c>
      <c r="AY126" s="213" t="s">
        <v>160</v>
      </c>
      <c r="BK126" s="215">
        <f>BK127+BK156+BK173+BK176+BK185+BK193</f>
        <v>0</v>
      </c>
    </row>
    <row r="127" s="12" customFormat="1" ht="22.8" customHeight="1">
      <c r="A127" s="12"/>
      <c r="B127" s="202"/>
      <c r="C127" s="203"/>
      <c r="D127" s="204" t="s">
        <v>73</v>
      </c>
      <c r="E127" s="272" t="s">
        <v>82</v>
      </c>
      <c r="F127" s="272" t="s">
        <v>510</v>
      </c>
      <c r="G127" s="203"/>
      <c r="H127" s="203"/>
      <c r="I127" s="206"/>
      <c r="J127" s="273">
        <f>BK127</f>
        <v>0</v>
      </c>
      <c r="K127" s="203"/>
      <c r="L127" s="208"/>
      <c r="M127" s="209"/>
      <c r="N127" s="210"/>
      <c r="O127" s="210"/>
      <c r="P127" s="211">
        <f>SUM(P128:P155)</f>
        <v>0</v>
      </c>
      <c r="Q127" s="210"/>
      <c r="R127" s="211">
        <f>SUM(R128:R155)</f>
        <v>0</v>
      </c>
      <c r="S127" s="210"/>
      <c r="T127" s="212">
        <f>SUM(T128:T155)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73</v>
      </c>
      <c r="AU127" s="214" t="s">
        <v>82</v>
      </c>
      <c r="AY127" s="213" t="s">
        <v>160</v>
      </c>
      <c r="BK127" s="215">
        <f>SUM(BK128:BK155)</f>
        <v>0</v>
      </c>
    </row>
    <row r="128" s="2" customFormat="1" ht="24.15" customHeight="1">
      <c r="A128" s="38"/>
      <c r="B128" s="39"/>
      <c r="C128" s="216" t="s">
        <v>82</v>
      </c>
      <c r="D128" s="216" t="s">
        <v>161</v>
      </c>
      <c r="E128" s="217" t="s">
        <v>210</v>
      </c>
      <c r="F128" s="218" t="s">
        <v>211</v>
      </c>
      <c r="G128" s="219" t="s">
        <v>164</v>
      </c>
      <c r="H128" s="220">
        <v>40</v>
      </c>
      <c r="I128" s="221"/>
      <c r="J128" s="222">
        <f>ROUND(I128*H128,2)</f>
        <v>0</v>
      </c>
      <c r="K128" s="218" t="s">
        <v>165</v>
      </c>
      <c r="L128" s="44"/>
      <c r="M128" s="223" t="s">
        <v>1</v>
      </c>
      <c r="N128" s="224" t="s">
        <v>39</v>
      </c>
      <c r="O128" s="91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7" t="s">
        <v>166</v>
      </c>
      <c r="AT128" s="227" t="s">
        <v>161</v>
      </c>
      <c r="AU128" s="227" t="s">
        <v>84</v>
      </c>
      <c r="AY128" s="17" t="s">
        <v>160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82</v>
      </c>
      <c r="BK128" s="228">
        <f>ROUND(I128*H128,2)</f>
        <v>0</v>
      </c>
      <c r="BL128" s="17" t="s">
        <v>166</v>
      </c>
      <c r="BM128" s="227" t="s">
        <v>944</v>
      </c>
    </row>
    <row r="129" s="13" customFormat="1">
      <c r="A129" s="13"/>
      <c r="B129" s="229"/>
      <c r="C129" s="230"/>
      <c r="D129" s="231" t="s">
        <v>168</v>
      </c>
      <c r="E129" s="232" t="s">
        <v>1</v>
      </c>
      <c r="F129" s="233" t="s">
        <v>945</v>
      </c>
      <c r="G129" s="230"/>
      <c r="H129" s="234">
        <v>40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168</v>
      </c>
      <c r="AU129" s="240" t="s">
        <v>84</v>
      </c>
      <c r="AV129" s="13" t="s">
        <v>84</v>
      </c>
      <c r="AW129" s="13" t="s">
        <v>31</v>
      </c>
      <c r="AX129" s="13" t="s">
        <v>74</v>
      </c>
      <c r="AY129" s="240" t="s">
        <v>160</v>
      </c>
    </row>
    <row r="130" s="14" customFormat="1">
      <c r="A130" s="14"/>
      <c r="B130" s="241"/>
      <c r="C130" s="242"/>
      <c r="D130" s="231" t="s">
        <v>168</v>
      </c>
      <c r="E130" s="243" t="s">
        <v>1</v>
      </c>
      <c r="F130" s="244" t="s">
        <v>170</v>
      </c>
      <c r="G130" s="242"/>
      <c r="H130" s="245">
        <v>40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168</v>
      </c>
      <c r="AU130" s="251" t="s">
        <v>84</v>
      </c>
      <c r="AV130" s="14" t="s">
        <v>166</v>
      </c>
      <c r="AW130" s="14" t="s">
        <v>31</v>
      </c>
      <c r="AX130" s="14" t="s">
        <v>82</v>
      </c>
      <c r="AY130" s="251" t="s">
        <v>160</v>
      </c>
    </row>
    <row r="131" s="2" customFormat="1" ht="37.8" customHeight="1">
      <c r="A131" s="38"/>
      <c r="B131" s="39"/>
      <c r="C131" s="216" t="s">
        <v>84</v>
      </c>
      <c r="D131" s="216" t="s">
        <v>161</v>
      </c>
      <c r="E131" s="217" t="s">
        <v>946</v>
      </c>
      <c r="F131" s="218" t="s">
        <v>947</v>
      </c>
      <c r="G131" s="219" t="s">
        <v>191</v>
      </c>
      <c r="H131" s="220">
        <v>17.280000000000002</v>
      </c>
      <c r="I131" s="221"/>
      <c r="J131" s="222">
        <f>ROUND(I131*H131,2)</f>
        <v>0</v>
      </c>
      <c r="K131" s="218" t="s">
        <v>165</v>
      </c>
      <c r="L131" s="44"/>
      <c r="M131" s="223" t="s">
        <v>1</v>
      </c>
      <c r="N131" s="224" t="s">
        <v>39</v>
      </c>
      <c r="O131" s="91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7" t="s">
        <v>166</v>
      </c>
      <c r="AT131" s="227" t="s">
        <v>161</v>
      </c>
      <c r="AU131" s="227" t="s">
        <v>84</v>
      </c>
      <c r="AY131" s="17" t="s">
        <v>160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82</v>
      </c>
      <c r="BK131" s="228">
        <f>ROUND(I131*H131,2)</f>
        <v>0</v>
      </c>
      <c r="BL131" s="17" t="s">
        <v>166</v>
      </c>
      <c r="BM131" s="227" t="s">
        <v>948</v>
      </c>
    </row>
    <row r="132" s="13" customFormat="1">
      <c r="A132" s="13"/>
      <c r="B132" s="229"/>
      <c r="C132" s="230"/>
      <c r="D132" s="231" t="s">
        <v>168</v>
      </c>
      <c r="E132" s="232" t="s">
        <v>1</v>
      </c>
      <c r="F132" s="233" t="s">
        <v>949</v>
      </c>
      <c r="G132" s="230"/>
      <c r="H132" s="234">
        <v>17.280000000000002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168</v>
      </c>
      <c r="AU132" s="240" t="s">
        <v>84</v>
      </c>
      <c r="AV132" s="13" t="s">
        <v>84</v>
      </c>
      <c r="AW132" s="13" t="s">
        <v>31</v>
      </c>
      <c r="AX132" s="13" t="s">
        <v>74</v>
      </c>
      <c r="AY132" s="240" t="s">
        <v>160</v>
      </c>
    </row>
    <row r="133" s="14" customFormat="1">
      <c r="A133" s="14"/>
      <c r="B133" s="241"/>
      <c r="C133" s="242"/>
      <c r="D133" s="231" t="s">
        <v>168</v>
      </c>
      <c r="E133" s="243" t="s">
        <v>1</v>
      </c>
      <c r="F133" s="244" t="s">
        <v>170</v>
      </c>
      <c r="G133" s="242"/>
      <c r="H133" s="245">
        <v>17.280000000000002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168</v>
      </c>
      <c r="AU133" s="251" t="s">
        <v>84</v>
      </c>
      <c r="AV133" s="14" t="s">
        <v>166</v>
      </c>
      <c r="AW133" s="14" t="s">
        <v>31</v>
      </c>
      <c r="AX133" s="14" t="s">
        <v>82</v>
      </c>
      <c r="AY133" s="251" t="s">
        <v>160</v>
      </c>
    </row>
    <row r="134" s="2" customFormat="1" ht="33" customHeight="1">
      <c r="A134" s="38"/>
      <c r="B134" s="39"/>
      <c r="C134" s="216" t="s">
        <v>174</v>
      </c>
      <c r="D134" s="216" t="s">
        <v>161</v>
      </c>
      <c r="E134" s="217" t="s">
        <v>950</v>
      </c>
      <c r="F134" s="218" t="s">
        <v>951</v>
      </c>
      <c r="G134" s="219" t="s">
        <v>191</v>
      </c>
      <c r="H134" s="220">
        <v>0.66800000000000008</v>
      </c>
      <c r="I134" s="221"/>
      <c r="J134" s="222">
        <f>ROUND(I134*H134,2)</f>
        <v>0</v>
      </c>
      <c r="K134" s="218" t="s">
        <v>165</v>
      </c>
      <c r="L134" s="44"/>
      <c r="M134" s="223" t="s">
        <v>1</v>
      </c>
      <c r="N134" s="224" t="s">
        <v>39</v>
      </c>
      <c r="O134" s="91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7" t="s">
        <v>166</v>
      </c>
      <c r="AT134" s="227" t="s">
        <v>161</v>
      </c>
      <c r="AU134" s="227" t="s">
        <v>84</v>
      </c>
      <c r="AY134" s="17" t="s">
        <v>160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82</v>
      </c>
      <c r="BK134" s="228">
        <f>ROUND(I134*H134,2)</f>
        <v>0</v>
      </c>
      <c r="BL134" s="17" t="s">
        <v>166</v>
      </c>
      <c r="BM134" s="227" t="s">
        <v>952</v>
      </c>
    </row>
    <row r="135" s="13" customFormat="1">
      <c r="A135" s="13"/>
      <c r="B135" s="229"/>
      <c r="C135" s="230"/>
      <c r="D135" s="231" t="s">
        <v>168</v>
      </c>
      <c r="E135" s="232" t="s">
        <v>1</v>
      </c>
      <c r="F135" s="233" t="s">
        <v>953</v>
      </c>
      <c r="G135" s="230"/>
      <c r="H135" s="234">
        <v>0.66800000000000008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168</v>
      </c>
      <c r="AU135" s="240" t="s">
        <v>84</v>
      </c>
      <c r="AV135" s="13" t="s">
        <v>84</v>
      </c>
      <c r="AW135" s="13" t="s">
        <v>31</v>
      </c>
      <c r="AX135" s="13" t="s">
        <v>74</v>
      </c>
      <c r="AY135" s="240" t="s">
        <v>160</v>
      </c>
    </row>
    <row r="136" s="14" customFormat="1">
      <c r="A136" s="14"/>
      <c r="B136" s="241"/>
      <c r="C136" s="242"/>
      <c r="D136" s="231" t="s">
        <v>168</v>
      </c>
      <c r="E136" s="243" t="s">
        <v>1</v>
      </c>
      <c r="F136" s="244" t="s">
        <v>170</v>
      </c>
      <c r="G136" s="242"/>
      <c r="H136" s="245">
        <v>0.66800000000000008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168</v>
      </c>
      <c r="AU136" s="251" t="s">
        <v>84</v>
      </c>
      <c r="AV136" s="14" t="s">
        <v>166</v>
      </c>
      <c r="AW136" s="14" t="s">
        <v>31</v>
      </c>
      <c r="AX136" s="14" t="s">
        <v>82</v>
      </c>
      <c r="AY136" s="251" t="s">
        <v>160</v>
      </c>
    </row>
    <row r="137" s="2" customFormat="1" ht="37.8" customHeight="1">
      <c r="A137" s="38"/>
      <c r="B137" s="39"/>
      <c r="C137" s="216" t="s">
        <v>166</v>
      </c>
      <c r="D137" s="216" t="s">
        <v>161</v>
      </c>
      <c r="E137" s="217" t="s">
        <v>954</v>
      </c>
      <c r="F137" s="218" t="s">
        <v>955</v>
      </c>
      <c r="G137" s="219" t="s">
        <v>191</v>
      </c>
      <c r="H137" s="220">
        <v>25.948</v>
      </c>
      <c r="I137" s="221"/>
      <c r="J137" s="222">
        <f>ROUND(I137*H137,2)</f>
        <v>0</v>
      </c>
      <c r="K137" s="218" t="s">
        <v>165</v>
      </c>
      <c r="L137" s="44"/>
      <c r="M137" s="223" t="s">
        <v>1</v>
      </c>
      <c r="N137" s="224" t="s">
        <v>39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166</v>
      </c>
      <c r="AT137" s="227" t="s">
        <v>161</v>
      </c>
      <c r="AU137" s="227" t="s">
        <v>84</v>
      </c>
      <c r="AY137" s="17" t="s">
        <v>160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82</v>
      </c>
      <c r="BK137" s="228">
        <f>ROUND(I137*H137,2)</f>
        <v>0</v>
      </c>
      <c r="BL137" s="17" t="s">
        <v>166</v>
      </c>
      <c r="BM137" s="227" t="s">
        <v>956</v>
      </c>
    </row>
    <row r="138" s="13" customFormat="1">
      <c r="A138" s="13"/>
      <c r="B138" s="229"/>
      <c r="C138" s="230"/>
      <c r="D138" s="231" t="s">
        <v>168</v>
      </c>
      <c r="E138" s="232" t="s">
        <v>1</v>
      </c>
      <c r="F138" s="233" t="s">
        <v>957</v>
      </c>
      <c r="G138" s="230"/>
      <c r="H138" s="234">
        <v>25.948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168</v>
      </c>
      <c r="AU138" s="240" t="s">
        <v>84</v>
      </c>
      <c r="AV138" s="13" t="s">
        <v>84</v>
      </c>
      <c r="AW138" s="13" t="s">
        <v>31</v>
      </c>
      <c r="AX138" s="13" t="s">
        <v>74</v>
      </c>
      <c r="AY138" s="240" t="s">
        <v>160</v>
      </c>
    </row>
    <row r="139" s="14" customFormat="1">
      <c r="A139" s="14"/>
      <c r="B139" s="241"/>
      <c r="C139" s="242"/>
      <c r="D139" s="231" t="s">
        <v>168</v>
      </c>
      <c r="E139" s="243" t="s">
        <v>1</v>
      </c>
      <c r="F139" s="244" t="s">
        <v>170</v>
      </c>
      <c r="G139" s="242"/>
      <c r="H139" s="245">
        <v>25.948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168</v>
      </c>
      <c r="AU139" s="251" t="s">
        <v>84</v>
      </c>
      <c r="AV139" s="14" t="s">
        <v>166</v>
      </c>
      <c r="AW139" s="14" t="s">
        <v>31</v>
      </c>
      <c r="AX139" s="14" t="s">
        <v>82</v>
      </c>
      <c r="AY139" s="251" t="s">
        <v>160</v>
      </c>
    </row>
    <row r="140" s="2" customFormat="1" ht="37.8" customHeight="1">
      <c r="A140" s="38"/>
      <c r="B140" s="39"/>
      <c r="C140" s="216" t="s">
        <v>183</v>
      </c>
      <c r="D140" s="216" t="s">
        <v>161</v>
      </c>
      <c r="E140" s="217" t="s">
        <v>958</v>
      </c>
      <c r="F140" s="218" t="s">
        <v>959</v>
      </c>
      <c r="G140" s="219" t="s">
        <v>191</v>
      </c>
      <c r="H140" s="220">
        <v>1037.92</v>
      </c>
      <c r="I140" s="221"/>
      <c r="J140" s="222">
        <f>ROUND(I140*H140,2)</f>
        <v>0</v>
      </c>
      <c r="K140" s="218" t="s">
        <v>165</v>
      </c>
      <c r="L140" s="44"/>
      <c r="M140" s="223" t="s">
        <v>1</v>
      </c>
      <c r="N140" s="224" t="s">
        <v>39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166</v>
      </c>
      <c r="AT140" s="227" t="s">
        <v>161</v>
      </c>
      <c r="AU140" s="227" t="s">
        <v>84</v>
      </c>
      <c r="AY140" s="17" t="s">
        <v>160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82</v>
      </c>
      <c r="BK140" s="228">
        <f>ROUND(I140*H140,2)</f>
        <v>0</v>
      </c>
      <c r="BL140" s="17" t="s">
        <v>166</v>
      </c>
      <c r="BM140" s="227" t="s">
        <v>960</v>
      </c>
    </row>
    <row r="141" s="13" customFormat="1">
      <c r="A141" s="13"/>
      <c r="B141" s="229"/>
      <c r="C141" s="230"/>
      <c r="D141" s="231" t="s">
        <v>168</v>
      </c>
      <c r="E141" s="232" t="s">
        <v>1</v>
      </c>
      <c r="F141" s="233" t="s">
        <v>961</v>
      </c>
      <c r="G141" s="230"/>
      <c r="H141" s="234">
        <v>1037.92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168</v>
      </c>
      <c r="AU141" s="240" t="s">
        <v>84</v>
      </c>
      <c r="AV141" s="13" t="s">
        <v>84</v>
      </c>
      <c r="AW141" s="13" t="s">
        <v>31</v>
      </c>
      <c r="AX141" s="13" t="s">
        <v>82</v>
      </c>
      <c r="AY141" s="240" t="s">
        <v>160</v>
      </c>
    </row>
    <row r="142" s="2" customFormat="1" ht="37.8" customHeight="1">
      <c r="A142" s="38"/>
      <c r="B142" s="39"/>
      <c r="C142" s="216" t="s">
        <v>188</v>
      </c>
      <c r="D142" s="216" t="s">
        <v>161</v>
      </c>
      <c r="E142" s="217" t="s">
        <v>962</v>
      </c>
      <c r="F142" s="218" t="s">
        <v>963</v>
      </c>
      <c r="G142" s="219" t="s">
        <v>191</v>
      </c>
      <c r="H142" s="220">
        <v>12.449</v>
      </c>
      <c r="I142" s="221"/>
      <c r="J142" s="222">
        <f>ROUND(I142*H142,2)</f>
        <v>0</v>
      </c>
      <c r="K142" s="218" t="s">
        <v>165</v>
      </c>
      <c r="L142" s="44"/>
      <c r="M142" s="223" t="s">
        <v>1</v>
      </c>
      <c r="N142" s="224" t="s">
        <v>39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166</v>
      </c>
      <c r="AT142" s="227" t="s">
        <v>161</v>
      </c>
      <c r="AU142" s="227" t="s">
        <v>84</v>
      </c>
      <c r="AY142" s="17" t="s">
        <v>160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82</v>
      </c>
      <c r="BK142" s="228">
        <f>ROUND(I142*H142,2)</f>
        <v>0</v>
      </c>
      <c r="BL142" s="17" t="s">
        <v>166</v>
      </c>
      <c r="BM142" s="227" t="s">
        <v>964</v>
      </c>
    </row>
    <row r="143" s="13" customFormat="1">
      <c r="A143" s="13"/>
      <c r="B143" s="229"/>
      <c r="C143" s="230"/>
      <c r="D143" s="231" t="s">
        <v>168</v>
      </c>
      <c r="E143" s="232" t="s">
        <v>1</v>
      </c>
      <c r="F143" s="233" t="s">
        <v>965</v>
      </c>
      <c r="G143" s="230"/>
      <c r="H143" s="234">
        <v>12.449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168</v>
      </c>
      <c r="AU143" s="240" t="s">
        <v>84</v>
      </c>
      <c r="AV143" s="13" t="s">
        <v>84</v>
      </c>
      <c r="AW143" s="13" t="s">
        <v>31</v>
      </c>
      <c r="AX143" s="13" t="s">
        <v>74</v>
      </c>
      <c r="AY143" s="240" t="s">
        <v>160</v>
      </c>
    </row>
    <row r="144" s="14" customFormat="1">
      <c r="A144" s="14"/>
      <c r="B144" s="241"/>
      <c r="C144" s="242"/>
      <c r="D144" s="231" t="s">
        <v>168</v>
      </c>
      <c r="E144" s="243" t="s">
        <v>1</v>
      </c>
      <c r="F144" s="244" t="s">
        <v>170</v>
      </c>
      <c r="G144" s="242"/>
      <c r="H144" s="245">
        <v>12.449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168</v>
      </c>
      <c r="AU144" s="251" t="s">
        <v>84</v>
      </c>
      <c r="AV144" s="14" t="s">
        <v>166</v>
      </c>
      <c r="AW144" s="14" t="s">
        <v>31</v>
      </c>
      <c r="AX144" s="14" t="s">
        <v>82</v>
      </c>
      <c r="AY144" s="251" t="s">
        <v>160</v>
      </c>
    </row>
    <row r="145" s="2" customFormat="1" ht="24.15" customHeight="1">
      <c r="A145" s="38"/>
      <c r="B145" s="39"/>
      <c r="C145" s="216" t="s">
        <v>194</v>
      </c>
      <c r="D145" s="216" t="s">
        <v>161</v>
      </c>
      <c r="E145" s="217" t="s">
        <v>966</v>
      </c>
      <c r="F145" s="218" t="s">
        <v>967</v>
      </c>
      <c r="G145" s="219" t="s">
        <v>191</v>
      </c>
      <c r="H145" s="220">
        <v>12.449</v>
      </c>
      <c r="I145" s="221"/>
      <c r="J145" s="222">
        <f>ROUND(I145*H145,2)</f>
        <v>0</v>
      </c>
      <c r="K145" s="218" t="s">
        <v>165</v>
      </c>
      <c r="L145" s="44"/>
      <c r="M145" s="223" t="s">
        <v>1</v>
      </c>
      <c r="N145" s="224" t="s">
        <v>39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166</v>
      </c>
      <c r="AT145" s="227" t="s">
        <v>161</v>
      </c>
      <c r="AU145" s="227" t="s">
        <v>84</v>
      </c>
      <c r="AY145" s="17" t="s">
        <v>160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82</v>
      </c>
      <c r="BK145" s="228">
        <f>ROUND(I145*H145,2)</f>
        <v>0</v>
      </c>
      <c r="BL145" s="17" t="s">
        <v>166</v>
      </c>
      <c r="BM145" s="227" t="s">
        <v>968</v>
      </c>
    </row>
    <row r="146" s="13" customFormat="1">
      <c r="A146" s="13"/>
      <c r="B146" s="229"/>
      <c r="C146" s="230"/>
      <c r="D146" s="231" t="s">
        <v>168</v>
      </c>
      <c r="E146" s="232" t="s">
        <v>1</v>
      </c>
      <c r="F146" s="233" t="s">
        <v>969</v>
      </c>
      <c r="G146" s="230"/>
      <c r="H146" s="234">
        <v>12.449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168</v>
      </c>
      <c r="AU146" s="240" t="s">
        <v>84</v>
      </c>
      <c r="AV146" s="13" t="s">
        <v>84</v>
      </c>
      <c r="AW146" s="13" t="s">
        <v>31</v>
      </c>
      <c r="AX146" s="13" t="s">
        <v>82</v>
      </c>
      <c r="AY146" s="240" t="s">
        <v>160</v>
      </c>
    </row>
    <row r="147" s="2" customFormat="1" ht="24.15" customHeight="1">
      <c r="A147" s="38"/>
      <c r="B147" s="39"/>
      <c r="C147" s="216" t="s">
        <v>200</v>
      </c>
      <c r="D147" s="216" t="s">
        <v>161</v>
      </c>
      <c r="E147" s="217" t="s">
        <v>268</v>
      </c>
      <c r="F147" s="218" t="s">
        <v>269</v>
      </c>
      <c r="G147" s="219" t="s">
        <v>270</v>
      </c>
      <c r="H147" s="220">
        <v>19.918</v>
      </c>
      <c r="I147" s="221"/>
      <c r="J147" s="222">
        <f>ROUND(I147*H147,2)</f>
        <v>0</v>
      </c>
      <c r="K147" s="218" t="s">
        <v>165</v>
      </c>
      <c r="L147" s="44"/>
      <c r="M147" s="223" t="s">
        <v>1</v>
      </c>
      <c r="N147" s="224" t="s">
        <v>39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166</v>
      </c>
      <c r="AT147" s="227" t="s">
        <v>161</v>
      </c>
      <c r="AU147" s="227" t="s">
        <v>84</v>
      </c>
      <c r="AY147" s="17" t="s">
        <v>160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82</v>
      </c>
      <c r="BK147" s="228">
        <f>ROUND(I147*H147,2)</f>
        <v>0</v>
      </c>
      <c r="BL147" s="17" t="s">
        <v>166</v>
      </c>
      <c r="BM147" s="227" t="s">
        <v>970</v>
      </c>
    </row>
    <row r="148" s="13" customFormat="1">
      <c r="A148" s="13"/>
      <c r="B148" s="229"/>
      <c r="C148" s="230"/>
      <c r="D148" s="231" t="s">
        <v>168</v>
      </c>
      <c r="E148" s="232" t="s">
        <v>1</v>
      </c>
      <c r="F148" s="233" t="s">
        <v>971</v>
      </c>
      <c r="G148" s="230"/>
      <c r="H148" s="234">
        <v>19.918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84</v>
      </c>
      <c r="AV148" s="13" t="s">
        <v>84</v>
      </c>
      <c r="AW148" s="13" t="s">
        <v>31</v>
      </c>
      <c r="AX148" s="13" t="s">
        <v>82</v>
      </c>
      <c r="AY148" s="240" t="s">
        <v>160</v>
      </c>
    </row>
    <row r="149" s="2" customFormat="1" ht="16.5" customHeight="1">
      <c r="A149" s="38"/>
      <c r="B149" s="39"/>
      <c r="C149" s="216" t="s">
        <v>209</v>
      </c>
      <c r="D149" s="216" t="s">
        <v>161</v>
      </c>
      <c r="E149" s="217" t="s">
        <v>751</v>
      </c>
      <c r="F149" s="218" t="s">
        <v>752</v>
      </c>
      <c r="G149" s="219" t="s">
        <v>191</v>
      </c>
      <c r="H149" s="220">
        <v>12.449</v>
      </c>
      <c r="I149" s="221"/>
      <c r="J149" s="222">
        <f>ROUND(I149*H149,2)</f>
        <v>0</v>
      </c>
      <c r="K149" s="218" t="s">
        <v>165</v>
      </c>
      <c r="L149" s="44"/>
      <c r="M149" s="223" t="s">
        <v>1</v>
      </c>
      <c r="N149" s="224" t="s">
        <v>39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166</v>
      </c>
      <c r="AT149" s="227" t="s">
        <v>161</v>
      </c>
      <c r="AU149" s="227" t="s">
        <v>84</v>
      </c>
      <c r="AY149" s="17" t="s">
        <v>160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82</v>
      </c>
      <c r="BK149" s="228">
        <f>ROUND(I149*H149,2)</f>
        <v>0</v>
      </c>
      <c r="BL149" s="17" t="s">
        <v>166</v>
      </c>
      <c r="BM149" s="227" t="s">
        <v>972</v>
      </c>
    </row>
    <row r="150" s="13" customFormat="1">
      <c r="A150" s="13"/>
      <c r="B150" s="229"/>
      <c r="C150" s="230"/>
      <c r="D150" s="231" t="s">
        <v>168</v>
      </c>
      <c r="E150" s="232" t="s">
        <v>1</v>
      </c>
      <c r="F150" s="233" t="s">
        <v>969</v>
      </c>
      <c r="G150" s="230"/>
      <c r="H150" s="234">
        <v>12.449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168</v>
      </c>
      <c r="AU150" s="240" t="s">
        <v>84</v>
      </c>
      <c r="AV150" s="13" t="s">
        <v>84</v>
      </c>
      <c r="AW150" s="13" t="s">
        <v>31</v>
      </c>
      <c r="AX150" s="13" t="s">
        <v>82</v>
      </c>
      <c r="AY150" s="240" t="s">
        <v>160</v>
      </c>
    </row>
    <row r="151" s="2" customFormat="1" ht="24.15" customHeight="1">
      <c r="A151" s="38"/>
      <c r="B151" s="39"/>
      <c r="C151" s="216" t="s">
        <v>214</v>
      </c>
      <c r="D151" s="216" t="s">
        <v>161</v>
      </c>
      <c r="E151" s="217" t="s">
        <v>754</v>
      </c>
      <c r="F151" s="218" t="s">
        <v>755</v>
      </c>
      <c r="G151" s="219" t="s">
        <v>191</v>
      </c>
      <c r="H151" s="220">
        <v>13.499</v>
      </c>
      <c r="I151" s="221"/>
      <c r="J151" s="222">
        <f>ROUND(I151*H151,2)</f>
        <v>0</v>
      </c>
      <c r="K151" s="218" t="s">
        <v>165</v>
      </c>
      <c r="L151" s="44"/>
      <c r="M151" s="223" t="s">
        <v>1</v>
      </c>
      <c r="N151" s="224" t="s">
        <v>39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166</v>
      </c>
      <c r="AT151" s="227" t="s">
        <v>161</v>
      </c>
      <c r="AU151" s="227" t="s">
        <v>84</v>
      </c>
      <c r="AY151" s="17" t="s">
        <v>160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82</v>
      </c>
      <c r="BK151" s="228">
        <f>ROUND(I151*H151,2)</f>
        <v>0</v>
      </c>
      <c r="BL151" s="17" t="s">
        <v>166</v>
      </c>
      <c r="BM151" s="227" t="s">
        <v>973</v>
      </c>
    </row>
    <row r="152" s="13" customFormat="1">
      <c r="A152" s="13"/>
      <c r="B152" s="229"/>
      <c r="C152" s="230"/>
      <c r="D152" s="231" t="s">
        <v>168</v>
      </c>
      <c r="E152" s="232" t="s">
        <v>1</v>
      </c>
      <c r="F152" s="233" t="s">
        <v>974</v>
      </c>
      <c r="G152" s="230"/>
      <c r="H152" s="234">
        <v>13.499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168</v>
      </c>
      <c r="AU152" s="240" t="s">
        <v>84</v>
      </c>
      <c r="AV152" s="13" t="s">
        <v>84</v>
      </c>
      <c r="AW152" s="13" t="s">
        <v>31</v>
      </c>
      <c r="AX152" s="13" t="s">
        <v>74</v>
      </c>
      <c r="AY152" s="240" t="s">
        <v>160</v>
      </c>
    </row>
    <row r="153" s="14" customFormat="1">
      <c r="A153" s="14"/>
      <c r="B153" s="241"/>
      <c r="C153" s="242"/>
      <c r="D153" s="231" t="s">
        <v>168</v>
      </c>
      <c r="E153" s="243" t="s">
        <v>1</v>
      </c>
      <c r="F153" s="244" t="s">
        <v>170</v>
      </c>
      <c r="G153" s="242"/>
      <c r="H153" s="245">
        <v>13.499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168</v>
      </c>
      <c r="AU153" s="251" t="s">
        <v>84</v>
      </c>
      <c r="AV153" s="14" t="s">
        <v>166</v>
      </c>
      <c r="AW153" s="14" t="s">
        <v>31</v>
      </c>
      <c r="AX153" s="14" t="s">
        <v>82</v>
      </c>
      <c r="AY153" s="251" t="s">
        <v>160</v>
      </c>
    </row>
    <row r="154" s="2" customFormat="1" ht="21.75" customHeight="1">
      <c r="A154" s="38"/>
      <c r="B154" s="39"/>
      <c r="C154" s="216" t="s">
        <v>158</v>
      </c>
      <c r="D154" s="216" t="s">
        <v>161</v>
      </c>
      <c r="E154" s="217" t="s">
        <v>975</v>
      </c>
      <c r="F154" s="218" t="s">
        <v>976</v>
      </c>
      <c r="G154" s="219" t="s">
        <v>191</v>
      </c>
      <c r="H154" s="220">
        <v>13.449</v>
      </c>
      <c r="I154" s="221"/>
      <c r="J154" s="222">
        <f>ROUND(I154*H154,2)</f>
        <v>0</v>
      </c>
      <c r="K154" s="218" t="s">
        <v>165</v>
      </c>
      <c r="L154" s="44"/>
      <c r="M154" s="223" t="s">
        <v>1</v>
      </c>
      <c r="N154" s="224" t="s">
        <v>39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166</v>
      </c>
      <c r="AT154" s="227" t="s">
        <v>161</v>
      </c>
      <c r="AU154" s="227" t="s">
        <v>84</v>
      </c>
      <c r="AY154" s="17" t="s">
        <v>160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82</v>
      </c>
      <c r="BK154" s="228">
        <f>ROUND(I154*H154,2)</f>
        <v>0</v>
      </c>
      <c r="BL154" s="17" t="s">
        <v>166</v>
      </c>
      <c r="BM154" s="227" t="s">
        <v>977</v>
      </c>
    </row>
    <row r="155" s="13" customFormat="1">
      <c r="A155" s="13"/>
      <c r="B155" s="229"/>
      <c r="C155" s="230"/>
      <c r="D155" s="231" t="s">
        <v>168</v>
      </c>
      <c r="E155" s="232" t="s">
        <v>1</v>
      </c>
      <c r="F155" s="233" t="s">
        <v>978</v>
      </c>
      <c r="G155" s="230"/>
      <c r="H155" s="234">
        <v>13.449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168</v>
      </c>
      <c r="AU155" s="240" t="s">
        <v>84</v>
      </c>
      <c r="AV155" s="13" t="s">
        <v>84</v>
      </c>
      <c r="AW155" s="13" t="s">
        <v>31</v>
      </c>
      <c r="AX155" s="13" t="s">
        <v>82</v>
      </c>
      <c r="AY155" s="240" t="s">
        <v>160</v>
      </c>
    </row>
    <row r="156" s="12" customFormat="1" ht="22.8" customHeight="1">
      <c r="A156" s="12"/>
      <c r="B156" s="202"/>
      <c r="C156" s="203"/>
      <c r="D156" s="204" t="s">
        <v>73</v>
      </c>
      <c r="E156" s="272" t="s">
        <v>84</v>
      </c>
      <c r="F156" s="272" t="s">
        <v>516</v>
      </c>
      <c r="G156" s="203"/>
      <c r="H156" s="203"/>
      <c r="I156" s="206"/>
      <c r="J156" s="273">
        <f>BK156</f>
        <v>0</v>
      </c>
      <c r="K156" s="203"/>
      <c r="L156" s="208"/>
      <c r="M156" s="209"/>
      <c r="N156" s="210"/>
      <c r="O156" s="210"/>
      <c r="P156" s="211">
        <f>SUM(P157:P172)</f>
        <v>0</v>
      </c>
      <c r="Q156" s="210"/>
      <c r="R156" s="211">
        <f>SUM(R157:R172)</f>
        <v>28.660780800000004</v>
      </c>
      <c r="S156" s="210"/>
      <c r="T156" s="212">
        <f>SUM(T157:T172)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82</v>
      </c>
      <c r="AT156" s="214" t="s">
        <v>73</v>
      </c>
      <c r="AU156" s="214" t="s">
        <v>82</v>
      </c>
      <c r="AY156" s="213" t="s">
        <v>160</v>
      </c>
      <c r="BK156" s="215">
        <f>SUM(BK157:BK172)</f>
        <v>0</v>
      </c>
    </row>
    <row r="157" s="2" customFormat="1" ht="24.15" customHeight="1">
      <c r="A157" s="38"/>
      <c r="B157" s="39"/>
      <c r="C157" s="216" t="s">
        <v>207</v>
      </c>
      <c r="D157" s="216" t="s">
        <v>161</v>
      </c>
      <c r="E157" s="217" t="s">
        <v>979</v>
      </c>
      <c r="F157" s="218" t="s">
        <v>980</v>
      </c>
      <c r="G157" s="219" t="s">
        <v>191</v>
      </c>
      <c r="H157" s="220">
        <v>4.011</v>
      </c>
      <c r="I157" s="221"/>
      <c r="J157" s="222">
        <f>ROUND(I157*H157,2)</f>
        <v>0</v>
      </c>
      <c r="K157" s="218" t="s">
        <v>165</v>
      </c>
      <c r="L157" s="44"/>
      <c r="M157" s="223" t="s">
        <v>1</v>
      </c>
      <c r="N157" s="224" t="s">
        <v>39</v>
      </c>
      <c r="O157" s="91"/>
      <c r="P157" s="225">
        <f>O157*H157</f>
        <v>0</v>
      </c>
      <c r="Q157" s="225">
        <v>2.16</v>
      </c>
      <c r="R157" s="225">
        <f>Q157*H157</f>
        <v>8.6637600000000016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166</v>
      </c>
      <c r="AT157" s="227" t="s">
        <v>161</v>
      </c>
      <c r="AU157" s="227" t="s">
        <v>84</v>
      </c>
      <c r="AY157" s="17" t="s">
        <v>160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82</v>
      </c>
      <c r="BK157" s="228">
        <f>ROUND(I157*H157,2)</f>
        <v>0</v>
      </c>
      <c r="BL157" s="17" t="s">
        <v>166</v>
      </c>
      <c r="BM157" s="227" t="s">
        <v>981</v>
      </c>
    </row>
    <row r="158" s="15" customFormat="1">
      <c r="A158" s="15"/>
      <c r="B158" s="252"/>
      <c r="C158" s="253"/>
      <c r="D158" s="231" t="s">
        <v>168</v>
      </c>
      <c r="E158" s="254" t="s">
        <v>1</v>
      </c>
      <c r="F158" s="255" t="s">
        <v>982</v>
      </c>
      <c r="G158" s="253"/>
      <c r="H158" s="254" t="s">
        <v>1</v>
      </c>
      <c r="I158" s="256"/>
      <c r="J158" s="253"/>
      <c r="K158" s="253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168</v>
      </c>
      <c r="AU158" s="261" t="s">
        <v>84</v>
      </c>
      <c r="AV158" s="15" t="s">
        <v>82</v>
      </c>
      <c r="AW158" s="15" t="s">
        <v>31</v>
      </c>
      <c r="AX158" s="15" t="s">
        <v>74</v>
      </c>
      <c r="AY158" s="261" t="s">
        <v>160</v>
      </c>
    </row>
    <row r="159" s="13" customFormat="1">
      <c r="A159" s="13"/>
      <c r="B159" s="229"/>
      <c r="C159" s="230"/>
      <c r="D159" s="231" t="s">
        <v>168</v>
      </c>
      <c r="E159" s="232" t="s">
        <v>1</v>
      </c>
      <c r="F159" s="233" t="s">
        <v>983</v>
      </c>
      <c r="G159" s="230"/>
      <c r="H159" s="234">
        <v>1.08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168</v>
      </c>
      <c r="AU159" s="240" t="s">
        <v>84</v>
      </c>
      <c r="AV159" s="13" t="s">
        <v>84</v>
      </c>
      <c r="AW159" s="13" t="s">
        <v>31</v>
      </c>
      <c r="AX159" s="13" t="s">
        <v>74</v>
      </c>
      <c r="AY159" s="240" t="s">
        <v>160</v>
      </c>
    </row>
    <row r="160" s="15" customFormat="1">
      <c r="A160" s="15"/>
      <c r="B160" s="252"/>
      <c r="C160" s="253"/>
      <c r="D160" s="231" t="s">
        <v>168</v>
      </c>
      <c r="E160" s="254" t="s">
        <v>1</v>
      </c>
      <c r="F160" s="255" t="s">
        <v>984</v>
      </c>
      <c r="G160" s="253"/>
      <c r="H160" s="254" t="s">
        <v>1</v>
      </c>
      <c r="I160" s="256"/>
      <c r="J160" s="253"/>
      <c r="K160" s="253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168</v>
      </c>
      <c r="AU160" s="261" t="s">
        <v>84</v>
      </c>
      <c r="AV160" s="15" t="s">
        <v>82</v>
      </c>
      <c r="AW160" s="15" t="s">
        <v>31</v>
      </c>
      <c r="AX160" s="15" t="s">
        <v>74</v>
      </c>
      <c r="AY160" s="261" t="s">
        <v>160</v>
      </c>
    </row>
    <row r="161" s="13" customFormat="1">
      <c r="A161" s="13"/>
      <c r="B161" s="229"/>
      <c r="C161" s="230"/>
      <c r="D161" s="231" t="s">
        <v>168</v>
      </c>
      <c r="E161" s="232" t="s">
        <v>1</v>
      </c>
      <c r="F161" s="233" t="s">
        <v>985</v>
      </c>
      <c r="G161" s="230"/>
      <c r="H161" s="234">
        <v>2.7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84</v>
      </c>
      <c r="AV161" s="13" t="s">
        <v>84</v>
      </c>
      <c r="AW161" s="13" t="s">
        <v>31</v>
      </c>
      <c r="AX161" s="13" t="s">
        <v>74</v>
      </c>
      <c r="AY161" s="240" t="s">
        <v>160</v>
      </c>
    </row>
    <row r="162" s="15" customFormat="1">
      <c r="A162" s="15"/>
      <c r="B162" s="252"/>
      <c r="C162" s="253"/>
      <c r="D162" s="231" t="s">
        <v>168</v>
      </c>
      <c r="E162" s="254" t="s">
        <v>1</v>
      </c>
      <c r="F162" s="255" t="s">
        <v>986</v>
      </c>
      <c r="G162" s="253"/>
      <c r="H162" s="254" t="s">
        <v>1</v>
      </c>
      <c r="I162" s="256"/>
      <c r="J162" s="253"/>
      <c r="K162" s="253"/>
      <c r="L162" s="257"/>
      <c r="M162" s="258"/>
      <c r="N162" s="259"/>
      <c r="O162" s="259"/>
      <c r="P162" s="259"/>
      <c r="Q162" s="259"/>
      <c r="R162" s="259"/>
      <c r="S162" s="259"/>
      <c r="T162" s="26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1" t="s">
        <v>168</v>
      </c>
      <c r="AU162" s="261" t="s">
        <v>84</v>
      </c>
      <c r="AV162" s="15" t="s">
        <v>82</v>
      </c>
      <c r="AW162" s="15" t="s">
        <v>31</v>
      </c>
      <c r="AX162" s="15" t="s">
        <v>74</v>
      </c>
      <c r="AY162" s="261" t="s">
        <v>160</v>
      </c>
    </row>
    <row r="163" s="13" customFormat="1">
      <c r="A163" s="13"/>
      <c r="B163" s="229"/>
      <c r="C163" s="230"/>
      <c r="D163" s="231" t="s">
        <v>168</v>
      </c>
      <c r="E163" s="232" t="s">
        <v>1</v>
      </c>
      <c r="F163" s="233" t="s">
        <v>987</v>
      </c>
      <c r="G163" s="230"/>
      <c r="H163" s="234">
        <v>0.231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168</v>
      </c>
      <c r="AU163" s="240" t="s">
        <v>84</v>
      </c>
      <c r="AV163" s="13" t="s">
        <v>84</v>
      </c>
      <c r="AW163" s="13" t="s">
        <v>31</v>
      </c>
      <c r="AX163" s="13" t="s">
        <v>74</v>
      </c>
      <c r="AY163" s="240" t="s">
        <v>160</v>
      </c>
    </row>
    <row r="164" s="14" customFormat="1">
      <c r="A164" s="14"/>
      <c r="B164" s="241"/>
      <c r="C164" s="242"/>
      <c r="D164" s="231" t="s">
        <v>168</v>
      </c>
      <c r="E164" s="243" t="s">
        <v>1</v>
      </c>
      <c r="F164" s="244" t="s">
        <v>170</v>
      </c>
      <c r="G164" s="242"/>
      <c r="H164" s="245">
        <v>4.011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168</v>
      </c>
      <c r="AU164" s="251" t="s">
        <v>84</v>
      </c>
      <c r="AV164" s="14" t="s">
        <v>166</v>
      </c>
      <c r="AW164" s="14" t="s">
        <v>31</v>
      </c>
      <c r="AX164" s="14" t="s">
        <v>82</v>
      </c>
      <c r="AY164" s="251" t="s">
        <v>160</v>
      </c>
    </row>
    <row r="165" s="2" customFormat="1" ht="16.5" customHeight="1">
      <c r="A165" s="38"/>
      <c r="B165" s="39"/>
      <c r="C165" s="216" t="s">
        <v>220</v>
      </c>
      <c r="D165" s="216" t="s">
        <v>161</v>
      </c>
      <c r="E165" s="217" t="s">
        <v>298</v>
      </c>
      <c r="F165" s="218" t="s">
        <v>299</v>
      </c>
      <c r="G165" s="219" t="s">
        <v>191</v>
      </c>
      <c r="H165" s="220">
        <v>8.64</v>
      </c>
      <c r="I165" s="221"/>
      <c r="J165" s="222">
        <f>ROUND(I165*H165,2)</f>
        <v>0</v>
      </c>
      <c r="K165" s="218" t="s">
        <v>165</v>
      </c>
      <c r="L165" s="44"/>
      <c r="M165" s="223" t="s">
        <v>1</v>
      </c>
      <c r="N165" s="224" t="s">
        <v>39</v>
      </c>
      <c r="O165" s="91"/>
      <c r="P165" s="225">
        <f>O165*H165</f>
        <v>0</v>
      </c>
      <c r="Q165" s="225">
        <v>2.30102</v>
      </c>
      <c r="R165" s="225">
        <f>Q165*H165</f>
        <v>19.8808128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166</v>
      </c>
      <c r="AT165" s="227" t="s">
        <v>161</v>
      </c>
      <c r="AU165" s="227" t="s">
        <v>84</v>
      </c>
      <c r="AY165" s="17" t="s">
        <v>160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82</v>
      </c>
      <c r="BK165" s="228">
        <f>ROUND(I165*H165,2)</f>
        <v>0</v>
      </c>
      <c r="BL165" s="17" t="s">
        <v>166</v>
      </c>
      <c r="BM165" s="227" t="s">
        <v>988</v>
      </c>
    </row>
    <row r="166" s="13" customFormat="1">
      <c r="A166" s="13"/>
      <c r="B166" s="229"/>
      <c r="C166" s="230"/>
      <c r="D166" s="231" t="s">
        <v>168</v>
      </c>
      <c r="E166" s="232" t="s">
        <v>1</v>
      </c>
      <c r="F166" s="233" t="s">
        <v>989</v>
      </c>
      <c r="G166" s="230"/>
      <c r="H166" s="234">
        <v>8.64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168</v>
      </c>
      <c r="AU166" s="240" t="s">
        <v>84</v>
      </c>
      <c r="AV166" s="13" t="s">
        <v>84</v>
      </c>
      <c r="AW166" s="13" t="s">
        <v>31</v>
      </c>
      <c r="AX166" s="13" t="s">
        <v>74</v>
      </c>
      <c r="AY166" s="240" t="s">
        <v>160</v>
      </c>
    </row>
    <row r="167" s="14" customFormat="1">
      <c r="A167" s="14"/>
      <c r="B167" s="241"/>
      <c r="C167" s="242"/>
      <c r="D167" s="231" t="s">
        <v>168</v>
      </c>
      <c r="E167" s="243" t="s">
        <v>1</v>
      </c>
      <c r="F167" s="244" t="s">
        <v>170</v>
      </c>
      <c r="G167" s="242"/>
      <c r="H167" s="245">
        <v>8.64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168</v>
      </c>
      <c r="AU167" s="251" t="s">
        <v>84</v>
      </c>
      <c r="AV167" s="14" t="s">
        <v>166</v>
      </c>
      <c r="AW167" s="14" t="s">
        <v>31</v>
      </c>
      <c r="AX167" s="14" t="s">
        <v>82</v>
      </c>
      <c r="AY167" s="251" t="s">
        <v>160</v>
      </c>
    </row>
    <row r="168" s="2" customFormat="1" ht="16.5" customHeight="1">
      <c r="A168" s="38"/>
      <c r="B168" s="39"/>
      <c r="C168" s="216" t="s">
        <v>245</v>
      </c>
      <c r="D168" s="216" t="s">
        <v>161</v>
      </c>
      <c r="E168" s="217" t="s">
        <v>990</v>
      </c>
      <c r="F168" s="218" t="s">
        <v>991</v>
      </c>
      <c r="G168" s="219" t="s">
        <v>164</v>
      </c>
      <c r="H168" s="220">
        <v>43.2</v>
      </c>
      <c r="I168" s="221"/>
      <c r="J168" s="222">
        <f>ROUND(I168*H168,2)</f>
        <v>0</v>
      </c>
      <c r="K168" s="218" t="s">
        <v>165</v>
      </c>
      <c r="L168" s="44"/>
      <c r="M168" s="223" t="s">
        <v>1</v>
      </c>
      <c r="N168" s="224" t="s">
        <v>39</v>
      </c>
      <c r="O168" s="91"/>
      <c r="P168" s="225">
        <f>O168*H168</f>
        <v>0</v>
      </c>
      <c r="Q168" s="225">
        <v>0.00269</v>
      </c>
      <c r="R168" s="225">
        <f>Q168*H168</f>
        <v>0.11620800000000003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166</v>
      </c>
      <c r="AT168" s="227" t="s">
        <v>161</v>
      </c>
      <c r="AU168" s="227" t="s">
        <v>84</v>
      </c>
      <c r="AY168" s="17" t="s">
        <v>160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82</v>
      </c>
      <c r="BK168" s="228">
        <f>ROUND(I168*H168,2)</f>
        <v>0</v>
      </c>
      <c r="BL168" s="17" t="s">
        <v>166</v>
      </c>
      <c r="BM168" s="227" t="s">
        <v>992</v>
      </c>
    </row>
    <row r="169" s="13" customFormat="1">
      <c r="A169" s="13"/>
      <c r="B169" s="229"/>
      <c r="C169" s="230"/>
      <c r="D169" s="231" t="s">
        <v>168</v>
      </c>
      <c r="E169" s="232" t="s">
        <v>1</v>
      </c>
      <c r="F169" s="233" t="s">
        <v>993</v>
      </c>
      <c r="G169" s="230"/>
      <c r="H169" s="234">
        <v>43.2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168</v>
      </c>
      <c r="AU169" s="240" t="s">
        <v>84</v>
      </c>
      <c r="AV169" s="13" t="s">
        <v>84</v>
      </c>
      <c r="AW169" s="13" t="s">
        <v>31</v>
      </c>
      <c r="AX169" s="13" t="s">
        <v>74</v>
      </c>
      <c r="AY169" s="240" t="s">
        <v>160</v>
      </c>
    </row>
    <row r="170" s="14" customFormat="1">
      <c r="A170" s="14"/>
      <c r="B170" s="241"/>
      <c r="C170" s="242"/>
      <c r="D170" s="231" t="s">
        <v>168</v>
      </c>
      <c r="E170" s="243" t="s">
        <v>1</v>
      </c>
      <c r="F170" s="244" t="s">
        <v>170</v>
      </c>
      <c r="G170" s="242"/>
      <c r="H170" s="245">
        <v>43.2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168</v>
      </c>
      <c r="AU170" s="251" t="s">
        <v>84</v>
      </c>
      <c r="AV170" s="14" t="s">
        <v>166</v>
      </c>
      <c r="AW170" s="14" t="s">
        <v>31</v>
      </c>
      <c r="AX170" s="14" t="s">
        <v>82</v>
      </c>
      <c r="AY170" s="251" t="s">
        <v>160</v>
      </c>
    </row>
    <row r="171" s="2" customFormat="1" ht="16.5" customHeight="1">
      <c r="A171" s="38"/>
      <c r="B171" s="39"/>
      <c r="C171" s="216" t="s">
        <v>8</v>
      </c>
      <c r="D171" s="216" t="s">
        <v>161</v>
      </c>
      <c r="E171" s="217" t="s">
        <v>994</v>
      </c>
      <c r="F171" s="218" t="s">
        <v>995</v>
      </c>
      <c r="G171" s="219" t="s">
        <v>164</v>
      </c>
      <c r="H171" s="220">
        <v>43.2</v>
      </c>
      <c r="I171" s="221"/>
      <c r="J171" s="222">
        <f>ROUND(I171*H171,2)</f>
        <v>0</v>
      </c>
      <c r="K171" s="218" t="s">
        <v>165</v>
      </c>
      <c r="L171" s="44"/>
      <c r="M171" s="223" t="s">
        <v>1</v>
      </c>
      <c r="N171" s="224" t="s">
        <v>39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166</v>
      </c>
      <c r="AT171" s="227" t="s">
        <v>161</v>
      </c>
      <c r="AU171" s="227" t="s">
        <v>84</v>
      </c>
      <c r="AY171" s="17" t="s">
        <v>160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82</v>
      </c>
      <c r="BK171" s="228">
        <f>ROUND(I171*H171,2)</f>
        <v>0</v>
      </c>
      <c r="BL171" s="17" t="s">
        <v>166</v>
      </c>
      <c r="BM171" s="227" t="s">
        <v>996</v>
      </c>
    </row>
    <row r="172" s="13" customFormat="1">
      <c r="A172" s="13"/>
      <c r="B172" s="229"/>
      <c r="C172" s="230"/>
      <c r="D172" s="231" t="s">
        <v>168</v>
      </c>
      <c r="E172" s="232" t="s">
        <v>1</v>
      </c>
      <c r="F172" s="233" t="s">
        <v>997</v>
      </c>
      <c r="G172" s="230"/>
      <c r="H172" s="234">
        <v>43.2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168</v>
      </c>
      <c r="AU172" s="240" t="s">
        <v>84</v>
      </c>
      <c r="AV172" s="13" t="s">
        <v>84</v>
      </c>
      <c r="AW172" s="13" t="s">
        <v>31</v>
      </c>
      <c r="AX172" s="13" t="s">
        <v>82</v>
      </c>
      <c r="AY172" s="240" t="s">
        <v>160</v>
      </c>
    </row>
    <row r="173" s="12" customFormat="1" ht="22.8" customHeight="1">
      <c r="A173" s="12"/>
      <c r="B173" s="202"/>
      <c r="C173" s="203"/>
      <c r="D173" s="204" t="s">
        <v>73</v>
      </c>
      <c r="E173" s="272" t="s">
        <v>174</v>
      </c>
      <c r="F173" s="272" t="s">
        <v>998</v>
      </c>
      <c r="G173" s="203"/>
      <c r="H173" s="203"/>
      <c r="I173" s="206"/>
      <c r="J173" s="273">
        <f>BK173</f>
        <v>0</v>
      </c>
      <c r="K173" s="203"/>
      <c r="L173" s="208"/>
      <c r="M173" s="209"/>
      <c r="N173" s="210"/>
      <c r="O173" s="210"/>
      <c r="P173" s="211">
        <f>SUM(P174:P175)</f>
        <v>0</v>
      </c>
      <c r="Q173" s="210"/>
      <c r="R173" s="211">
        <f>SUM(R174:R175)</f>
        <v>0</v>
      </c>
      <c r="S173" s="210"/>
      <c r="T173" s="212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82</v>
      </c>
      <c r="AT173" s="214" t="s">
        <v>73</v>
      </c>
      <c r="AU173" s="214" t="s">
        <v>82</v>
      </c>
      <c r="AY173" s="213" t="s">
        <v>160</v>
      </c>
      <c r="BK173" s="215">
        <f>SUM(BK174:BK175)</f>
        <v>0</v>
      </c>
    </row>
    <row r="174" s="2" customFormat="1" ht="24.15" customHeight="1">
      <c r="A174" s="38"/>
      <c r="B174" s="39"/>
      <c r="C174" s="216" t="s">
        <v>243</v>
      </c>
      <c r="D174" s="216" t="s">
        <v>161</v>
      </c>
      <c r="E174" s="217" t="s">
        <v>999</v>
      </c>
      <c r="F174" s="218" t="s">
        <v>1000</v>
      </c>
      <c r="G174" s="219" t="s">
        <v>203</v>
      </c>
      <c r="H174" s="220">
        <v>1</v>
      </c>
      <c r="I174" s="221"/>
      <c r="J174" s="222">
        <f>ROUND(I174*H174,2)</f>
        <v>0</v>
      </c>
      <c r="K174" s="218" t="s">
        <v>165</v>
      </c>
      <c r="L174" s="44"/>
      <c r="M174" s="223" t="s">
        <v>1</v>
      </c>
      <c r="N174" s="224" t="s">
        <v>39</v>
      </c>
      <c r="O174" s="91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166</v>
      </c>
      <c r="AT174" s="227" t="s">
        <v>161</v>
      </c>
      <c r="AU174" s="227" t="s">
        <v>84</v>
      </c>
      <c r="AY174" s="17" t="s">
        <v>160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82</v>
      </c>
      <c r="BK174" s="228">
        <f>ROUND(I174*H174,2)</f>
        <v>0</v>
      </c>
      <c r="BL174" s="17" t="s">
        <v>166</v>
      </c>
      <c r="BM174" s="227" t="s">
        <v>1001</v>
      </c>
    </row>
    <row r="175" s="2" customFormat="1" ht="76.35" customHeight="1">
      <c r="A175" s="38"/>
      <c r="B175" s="39"/>
      <c r="C175" s="262" t="s">
        <v>256</v>
      </c>
      <c r="D175" s="262" t="s">
        <v>359</v>
      </c>
      <c r="E175" s="263" t="s">
        <v>1002</v>
      </c>
      <c r="F175" s="264" t="s">
        <v>1003</v>
      </c>
      <c r="G175" s="265" t="s">
        <v>203</v>
      </c>
      <c r="H175" s="266">
        <v>1</v>
      </c>
      <c r="I175" s="267"/>
      <c r="J175" s="268">
        <f>ROUND(I175*H175,2)</f>
        <v>0</v>
      </c>
      <c r="K175" s="264" t="s">
        <v>1004</v>
      </c>
      <c r="L175" s="269"/>
      <c r="M175" s="270" t="s">
        <v>1</v>
      </c>
      <c r="N175" s="271" t="s">
        <v>39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200</v>
      </c>
      <c r="AT175" s="227" t="s">
        <v>359</v>
      </c>
      <c r="AU175" s="227" t="s">
        <v>84</v>
      </c>
      <c r="AY175" s="17" t="s">
        <v>160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82</v>
      </c>
      <c r="BK175" s="228">
        <f>ROUND(I175*H175,2)</f>
        <v>0</v>
      </c>
      <c r="BL175" s="17" t="s">
        <v>166</v>
      </c>
      <c r="BM175" s="227" t="s">
        <v>1005</v>
      </c>
    </row>
    <row r="176" s="12" customFormat="1" ht="22.8" customHeight="1">
      <c r="A176" s="12"/>
      <c r="B176" s="202"/>
      <c r="C176" s="203"/>
      <c r="D176" s="204" t="s">
        <v>73</v>
      </c>
      <c r="E176" s="272" t="s">
        <v>188</v>
      </c>
      <c r="F176" s="272" t="s">
        <v>1006</v>
      </c>
      <c r="G176" s="203"/>
      <c r="H176" s="203"/>
      <c r="I176" s="206"/>
      <c r="J176" s="273">
        <f>BK176</f>
        <v>0</v>
      </c>
      <c r="K176" s="203"/>
      <c r="L176" s="208"/>
      <c r="M176" s="209"/>
      <c r="N176" s="210"/>
      <c r="O176" s="210"/>
      <c r="P176" s="211">
        <f>SUM(P177:P184)</f>
        <v>0</v>
      </c>
      <c r="Q176" s="210"/>
      <c r="R176" s="211">
        <f>SUM(R177:R184)</f>
        <v>0.36005947999999996</v>
      </c>
      <c r="S176" s="210"/>
      <c r="T176" s="212">
        <f>SUM(T177:T184)</f>
        <v>0.05184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82</v>
      </c>
      <c r="AT176" s="214" t="s">
        <v>73</v>
      </c>
      <c r="AU176" s="214" t="s">
        <v>82</v>
      </c>
      <c r="AY176" s="213" t="s">
        <v>160</v>
      </c>
      <c r="BK176" s="215">
        <f>SUM(BK177:BK184)</f>
        <v>0</v>
      </c>
    </row>
    <row r="177" s="2" customFormat="1" ht="24.15" customHeight="1">
      <c r="A177" s="38"/>
      <c r="B177" s="39"/>
      <c r="C177" s="216" t="s">
        <v>267</v>
      </c>
      <c r="D177" s="216" t="s">
        <v>161</v>
      </c>
      <c r="E177" s="217" t="s">
        <v>1007</v>
      </c>
      <c r="F177" s="218" t="s">
        <v>1008</v>
      </c>
      <c r="G177" s="219" t="s">
        <v>164</v>
      </c>
      <c r="H177" s="220">
        <v>25.92</v>
      </c>
      <c r="I177" s="221"/>
      <c r="J177" s="222">
        <f>ROUND(I177*H177,2)</f>
        <v>0</v>
      </c>
      <c r="K177" s="218" t="s">
        <v>165</v>
      </c>
      <c r="L177" s="44"/>
      <c r="M177" s="223" t="s">
        <v>1</v>
      </c>
      <c r="N177" s="224" t="s">
        <v>39</v>
      </c>
      <c r="O177" s="91"/>
      <c r="P177" s="225">
        <f>O177*H177</f>
        <v>0</v>
      </c>
      <c r="Q177" s="225">
        <v>0.00022</v>
      </c>
      <c r="R177" s="225">
        <f>Q177*H177</f>
        <v>0.0057024000000000008</v>
      </c>
      <c r="S177" s="225">
        <v>0.002</v>
      </c>
      <c r="T177" s="226">
        <f>S177*H177</f>
        <v>0.05184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166</v>
      </c>
      <c r="AT177" s="227" t="s">
        <v>161</v>
      </c>
      <c r="AU177" s="227" t="s">
        <v>84</v>
      </c>
      <c r="AY177" s="17" t="s">
        <v>160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82</v>
      </c>
      <c r="BK177" s="228">
        <f>ROUND(I177*H177,2)</f>
        <v>0</v>
      </c>
      <c r="BL177" s="17" t="s">
        <v>166</v>
      </c>
      <c r="BM177" s="227" t="s">
        <v>1009</v>
      </c>
    </row>
    <row r="178" s="15" customFormat="1">
      <c r="A178" s="15"/>
      <c r="B178" s="252"/>
      <c r="C178" s="253"/>
      <c r="D178" s="231" t="s">
        <v>168</v>
      </c>
      <c r="E178" s="254" t="s">
        <v>1</v>
      </c>
      <c r="F178" s="255" t="s">
        <v>1010</v>
      </c>
      <c r="G178" s="253"/>
      <c r="H178" s="254" t="s">
        <v>1</v>
      </c>
      <c r="I178" s="256"/>
      <c r="J178" s="253"/>
      <c r="K178" s="253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168</v>
      </c>
      <c r="AU178" s="261" t="s">
        <v>84</v>
      </c>
      <c r="AV178" s="15" t="s">
        <v>82</v>
      </c>
      <c r="AW178" s="15" t="s">
        <v>31</v>
      </c>
      <c r="AX178" s="15" t="s">
        <v>74</v>
      </c>
      <c r="AY178" s="261" t="s">
        <v>160</v>
      </c>
    </row>
    <row r="179" s="13" customFormat="1">
      <c r="A179" s="13"/>
      <c r="B179" s="229"/>
      <c r="C179" s="230"/>
      <c r="D179" s="231" t="s">
        <v>168</v>
      </c>
      <c r="E179" s="232" t="s">
        <v>1</v>
      </c>
      <c r="F179" s="233" t="s">
        <v>1011</v>
      </c>
      <c r="G179" s="230"/>
      <c r="H179" s="234">
        <v>25.92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168</v>
      </c>
      <c r="AU179" s="240" t="s">
        <v>84</v>
      </c>
      <c r="AV179" s="13" t="s">
        <v>84</v>
      </c>
      <c r="AW179" s="13" t="s">
        <v>31</v>
      </c>
      <c r="AX179" s="13" t="s">
        <v>74</v>
      </c>
      <c r="AY179" s="240" t="s">
        <v>160</v>
      </c>
    </row>
    <row r="180" s="14" customFormat="1">
      <c r="A180" s="14"/>
      <c r="B180" s="241"/>
      <c r="C180" s="242"/>
      <c r="D180" s="231" t="s">
        <v>168</v>
      </c>
      <c r="E180" s="243" t="s">
        <v>1</v>
      </c>
      <c r="F180" s="244" t="s">
        <v>170</v>
      </c>
      <c r="G180" s="242"/>
      <c r="H180" s="245">
        <v>25.92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168</v>
      </c>
      <c r="AU180" s="251" t="s">
        <v>84</v>
      </c>
      <c r="AV180" s="14" t="s">
        <v>166</v>
      </c>
      <c r="AW180" s="14" t="s">
        <v>31</v>
      </c>
      <c r="AX180" s="14" t="s">
        <v>82</v>
      </c>
      <c r="AY180" s="251" t="s">
        <v>160</v>
      </c>
    </row>
    <row r="181" s="2" customFormat="1" ht="33" customHeight="1">
      <c r="A181" s="38"/>
      <c r="B181" s="39"/>
      <c r="C181" s="216" t="s">
        <v>265</v>
      </c>
      <c r="D181" s="216" t="s">
        <v>161</v>
      </c>
      <c r="E181" s="217" t="s">
        <v>1012</v>
      </c>
      <c r="F181" s="218" t="s">
        <v>1013</v>
      </c>
      <c r="G181" s="219" t="s">
        <v>191</v>
      </c>
      <c r="H181" s="220">
        <v>0.154</v>
      </c>
      <c r="I181" s="221"/>
      <c r="J181" s="222">
        <f>ROUND(I181*H181,2)</f>
        <v>0</v>
      </c>
      <c r="K181" s="218" t="s">
        <v>165</v>
      </c>
      <c r="L181" s="44"/>
      <c r="M181" s="223" t="s">
        <v>1</v>
      </c>
      <c r="N181" s="224" t="s">
        <v>39</v>
      </c>
      <c r="O181" s="91"/>
      <c r="P181" s="225">
        <f>O181*H181</f>
        <v>0</v>
      </c>
      <c r="Q181" s="225">
        <v>2.30102</v>
      </c>
      <c r="R181" s="225">
        <f>Q181*H181</f>
        <v>0.35435708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166</v>
      </c>
      <c r="AT181" s="227" t="s">
        <v>161</v>
      </c>
      <c r="AU181" s="227" t="s">
        <v>84</v>
      </c>
      <c r="AY181" s="17" t="s">
        <v>160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82</v>
      </c>
      <c r="BK181" s="228">
        <f>ROUND(I181*H181,2)</f>
        <v>0</v>
      </c>
      <c r="BL181" s="17" t="s">
        <v>166</v>
      </c>
      <c r="BM181" s="227" t="s">
        <v>1014</v>
      </c>
    </row>
    <row r="182" s="15" customFormat="1">
      <c r="A182" s="15"/>
      <c r="B182" s="252"/>
      <c r="C182" s="253"/>
      <c r="D182" s="231" t="s">
        <v>168</v>
      </c>
      <c r="E182" s="254" t="s">
        <v>1</v>
      </c>
      <c r="F182" s="255" t="s">
        <v>1015</v>
      </c>
      <c r="G182" s="253"/>
      <c r="H182" s="254" t="s">
        <v>1</v>
      </c>
      <c r="I182" s="256"/>
      <c r="J182" s="253"/>
      <c r="K182" s="253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168</v>
      </c>
      <c r="AU182" s="261" t="s">
        <v>84</v>
      </c>
      <c r="AV182" s="15" t="s">
        <v>82</v>
      </c>
      <c r="AW182" s="15" t="s">
        <v>31</v>
      </c>
      <c r="AX182" s="15" t="s">
        <v>74</v>
      </c>
      <c r="AY182" s="261" t="s">
        <v>160</v>
      </c>
    </row>
    <row r="183" s="13" customFormat="1">
      <c r="A183" s="13"/>
      <c r="B183" s="229"/>
      <c r="C183" s="230"/>
      <c r="D183" s="231" t="s">
        <v>168</v>
      </c>
      <c r="E183" s="232" t="s">
        <v>1</v>
      </c>
      <c r="F183" s="233" t="s">
        <v>1016</v>
      </c>
      <c r="G183" s="230"/>
      <c r="H183" s="234">
        <v>0.154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168</v>
      </c>
      <c r="AU183" s="240" t="s">
        <v>84</v>
      </c>
      <c r="AV183" s="13" t="s">
        <v>84</v>
      </c>
      <c r="AW183" s="13" t="s">
        <v>31</v>
      </c>
      <c r="AX183" s="13" t="s">
        <v>74</v>
      </c>
      <c r="AY183" s="240" t="s">
        <v>160</v>
      </c>
    </row>
    <row r="184" s="14" customFormat="1">
      <c r="A184" s="14"/>
      <c r="B184" s="241"/>
      <c r="C184" s="242"/>
      <c r="D184" s="231" t="s">
        <v>168</v>
      </c>
      <c r="E184" s="243" t="s">
        <v>1</v>
      </c>
      <c r="F184" s="244" t="s">
        <v>170</v>
      </c>
      <c r="G184" s="242"/>
      <c r="H184" s="245">
        <v>0.154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168</v>
      </c>
      <c r="AU184" s="251" t="s">
        <v>84</v>
      </c>
      <c r="AV184" s="14" t="s">
        <v>166</v>
      </c>
      <c r="AW184" s="14" t="s">
        <v>31</v>
      </c>
      <c r="AX184" s="14" t="s">
        <v>82</v>
      </c>
      <c r="AY184" s="251" t="s">
        <v>160</v>
      </c>
    </row>
    <row r="185" s="12" customFormat="1" ht="22.8" customHeight="1">
      <c r="A185" s="12"/>
      <c r="B185" s="202"/>
      <c r="C185" s="203"/>
      <c r="D185" s="204" t="s">
        <v>73</v>
      </c>
      <c r="E185" s="272" t="s">
        <v>200</v>
      </c>
      <c r="F185" s="272" t="s">
        <v>912</v>
      </c>
      <c r="G185" s="203"/>
      <c r="H185" s="203"/>
      <c r="I185" s="206"/>
      <c r="J185" s="273">
        <f>BK185</f>
        <v>0</v>
      </c>
      <c r="K185" s="203"/>
      <c r="L185" s="208"/>
      <c r="M185" s="209"/>
      <c r="N185" s="210"/>
      <c r="O185" s="210"/>
      <c r="P185" s="211">
        <f>SUM(P186:P192)</f>
        <v>0</v>
      </c>
      <c r="Q185" s="210"/>
      <c r="R185" s="211">
        <f>SUM(R186:R192)</f>
        <v>0.75716058</v>
      </c>
      <c r="S185" s="210"/>
      <c r="T185" s="212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82</v>
      </c>
      <c r="AT185" s="214" t="s">
        <v>73</v>
      </c>
      <c r="AU185" s="214" t="s">
        <v>82</v>
      </c>
      <c r="AY185" s="213" t="s">
        <v>160</v>
      </c>
      <c r="BK185" s="215">
        <f>SUM(BK186:BK192)</f>
        <v>0</v>
      </c>
    </row>
    <row r="186" s="2" customFormat="1" ht="24.15" customHeight="1">
      <c r="A186" s="38"/>
      <c r="B186" s="39"/>
      <c r="C186" s="216" t="s">
        <v>279</v>
      </c>
      <c r="D186" s="216" t="s">
        <v>161</v>
      </c>
      <c r="E186" s="217" t="s">
        <v>1017</v>
      </c>
      <c r="F186" s="218" t="s">
        <v>1018</v>
      </c>
      <c r="G186" s="219" t="s">
        <v>191</v>
      </c>
      <c r="H186" s="220">
        <v>0.079</v>
      </c>
      <c r="I186" s="221"/>
      <c r="J186" s="222">
        <f>ROUND(I186*H186,2)</f>
        <v>0</v>
      </c>
      <c r="K186" s="218" t="s">
        <v>165</v>
      </c>
      <c r="L186" s="44"/>
      <c r="M186" s="223" t="s">
        <v>1</v>
      </c>
      <c r="N186" s="224" t="s">
        <v>39</v>
      </c>
      <c r="O186" s="91"/>
      <c r="P186" s="225">
        <f>O186*H186</f>
        <v>0</v>
      </c>
      <c r="Q186" s="225">
        <v>2.30102</v>
      </c>
      <c r="R186" s="225">
        <f>Q186*H186</f>
        <v>0.18178058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166</v>
      </c>
      <c r="AT186" s="227" t="s">
        <v>161</v>
      </c>
      <c r="AU186" s="227" t="s">
        <v>84</v>
      </c>
      <c r="AY186" s="17" t="s">
        <v>160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82</v>
      </c>
      <c r="BK186" s="228">
        <f>ROUND(I186*H186,2)</f>
        <v>0</v>
      </c>
      <c r="BL186" s="17" t="s">
        <v>166</v>
      </c>
      <c r="BM186" s="227" t="s">
        <v>1019</v>
      </c>
    </row>
    <row r="187" s="15" customFormat="1">
      <c r="A187" s="15"/>
      <c r="B187" s="252"/>
      <c r="C187" s="253"/>
      <c r="D187" s="231" t="s">
        <v>168</v>
      </c>
      <c r="E187" s="254" t="s">
        <v>1</v>
      </c>
      <c r="F187" s="255" t="s">
        <v>1020</v>
      </c>
      <c r="G187" s="253"/>
      <c r="H187" s="254" t="s">
        <v>1</v>
      </c>
      <c r="I187" s="256"/>
      <c r="J187" s="253"/>
      <c r="K187" s="253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168</v>
      </c>
      <c r="AU187" s="261" t="s">
        <v>84</v>
      </c>
      <c r="AV187" s="15" t="s">
        <v>82</v>
      </c>
      <c r="AW187" s="15" t="s">
        <v>31</v>
      </c>
      <c r="AX187" s="15" t="s">
        <v>74</v>
      </c>
      <c r="AY187" s="261" t="s">
        <v>160</v>
      </c>
    </row>
    <row r="188" s="13" customFormat="1">
      <c r="A188" s="13"/>
      <c r="B188" s="229"/>
      <c r="C188" s="230"/>
      <c r="D188" s="231" t="s">
        <v>168</v>
      </c>
      <c r="E188" s="232" t="s">
        <v>1</v>
      </c>
      <c r="F188" s="233" t="s">
        <v>1021</v>
      </c>
      <c r="G188" s="230"/>
      <c r="H188" s="234">
        <v>0.079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168</v>
      </c>
      <c r="AU188" s="240" t="s">
        <v>84</v>
      </c>
      <c r="AV188" s="13" t="s">
        <v>84</v>
      </c>
      <c r="AW188" s="13" t="s">
        <v>31</v>
      </c>
      <c r="AX188" s="13" t="s">
        <v>74</v>
      </c>
      <c r="AY188" s="240" t="s">
        <v>160</v>
      </c>
    </row>
    <row r="189" s="14" customFormat="1">
      <c r="A189" s="14"/>
      <c r="B189" s="241"/>
      <c r="C189" s="242"/>
      <c r="D189" s="231" t="s">
        <v>168</v>
      </c>
      <c r="E189" s="243" t="s">
        <v>1</v>
      </c>
      <c r="F189" s="244" t="s">
        <v>170</v>
      </c>
      <c r="G189" s="242"/>
      <c r="H189" s="245">
        <v>0.079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168</v>
      </c>
      <c r="AU189" s="251" t="s">
        <v>84</v>
      </c>
      <c r="AV189" s="14" t="s">
        <v>166</v>
      </c>
      <c r="AW189" s="14" t="s">
        <v>31</v>
      </c>
      <c r="AX189" s="14" t="s">
        <v>82</v>
      </c>
      <c r="AY189" s="251" t="s">
        <v>160</v>
      </c>
    </row>
    <row r="190" s="2" customFormat="1" ht="24.15" customHeight="1">
      <c r="A190" s="38"/>
      <c r="B190" s="39"/>
      <c r="C190" s="216" t="s">
        <v>7</v>
      </c>
      <c r="D190" s="216" t="s">
        <v>161</v>
      </c>
      <c r="E190" s="217" t="s">
        <v>1022</v>
      </c>
      <c r="F190" s="218" t="s">
        <v>1023</v>
      </c>
      <c r="G190" s="219" t="s">
        <v>203</v>
      </c>
      <c r="H190" s="220">
        <v>2</v>
      </c>
      <c r="I190" s="221"/>
      <c r="J190" s="222">
        <f>ROUND(I190*H190,2)</f>
        <v>0</v>
      </c>
      <c r="K190" s="218" t="s">
        <v>165</v>
      </c>
      <c r="L190" s="44"/>
      <c r="M190" s="223" t="s">
        <v>1</v>
      </c>
      <c r="N190" s="224" t="s">
        <v>39</v>
      </c>
      <c r="O190" s="91"/>
      <c r="P190" s="225">
        <f>O190*H190</f>
        <v>0</v>
      </c>
      <c r="Q190" s="225">
        <v>0.01019</v>
      </c>
      <c r="R190" s="225">
        <f>Q190*H190</f>
        <v>0.02038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166</v>
      </c>
      <c r="AT190" s="227" t="s">
        <v>161</v>
      </c>
      <c r="AU190" s="227" t="s">
        <v>84</v>
      </c>
      <c r="AY190" s="17" t="s">
        <v>160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82</v>
      </c>
      <c r="BK190" s="228">
        <f>ROUND(I190*H190,2)</f>
        <v>0</v>
      </c>
      <c r="BL190" s="17" t="s">
        <v>166</v>
      </c>
      <c r="BM190" s="227" t="s">
        <v>1024</v>
      </c>
    </row>
    <row r="191" s="2" customFormat="1" ht="16.5" customHeight="1">
      <c r="A191" s="38"/>
      <c r="B191" s="39"/>
      <c r="C191" s="262" t="s">
        <v>288</v>
      </c>
      <c r="D191" s="262" t="s">
        <v>359</v>
      </c>
      <c r="E191" s="263" t="s">
        <v>1025</v>
      </c>
      <c r="F191" s="264" t="s">
        <v>1026</v>
      </c>
      <c r="G191" s="265" t="s">
        <v>203</v>
      </c>
      <c r="H191" s="266">
        <v>1</v>
      </c>
      <c r="I191" s="267"/>
      <c r="J191" s="268">
        <f>ROUND(I191*H191,2)</f>
        <v>0</v>
      </c>
      <c r="K191" s="264" t="s">
        <v>165</v>
      </c>
      <c r="L191" s="269"/>
      <c r="M191" s="270" t="s">
        <v>1</v>
      </c>
      <c r="N191" s="271" t="s">
        <v>39</v>
      </c>
      <c r="O191" s="91"/>
      <c r="P191" s="225">
        <f>O191*H191</f>
        <v>0</v>
      </c>
      <c r="Q191" s="225">
        <v>0.185</v>
      </c>
      <c r="R191" s="225">
        <f>Q191*H191</f>
        <v>0.185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200</v>
      </c>
      <c r="AT191" s="227" t="s">
        <v>359</v>
      </c>
      <c r="AU191" s="227" t="s">
        <v>84</v>
      </c>
      <c r="AY191" s="17" t="s">
        <v>160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82</v>
      </c>
      <c r="BK191" s="228">
        <f>ROUND(I191*H191,2)</f>
        <v>0</v>
      </c>
      <c r="BL191" s="17" t="s">
        <v>166</v>
      </c>
      <c r="BM191" s="227" t="s">
        <v>1027</v>
      </c>
    </row>
    <row r="192" s="2" customFormat="1" ht="16.5" customHeight="1">
      <c r="A192" s="38"/>
      <c r="B192" s="39"/>
      <c r="C192" s="262" t="s">
        <v>292</v>
      </c>
      <c r="D192" s="262" t="s">
        <v>359</v>
      </c>
      <c r="E192" s="263" t="s">
        <v>1028</v>
      </c>
      <c r="F192" s="264" t="s">
        <v>1029</v>
      </c>
      <c r="G192" s="265" t="s">
        <v>203</v>
      </c>
      <c r="H192" s="266">
        <v>1</v>
      </c>
      <c r="I192" s="267"/>
      <c r="J192" s="268">
        <f>ROUND(I192*H192,2)</f>
        <v>0</v>
      </c>
      <c r="K192" s="264" t="s">
        <v>165</v>
      </c>
      <c r="L192" s="269"/>
      <c r="M192" s="270" t="s">
        <v>1</v>
      </c>
      <c r="N192" s="271" t="s">
        <v>39</v>
      </c>
      <c r="O192" s="91"/>
      <c r="P192" s="225">
        <f>O192*H192</f>
        <v>0</v>
      </c>
      <c r="Q192" s="225">
        <v>0.37</v>
      </c>
      <c r="R192" s="225">
        <f>Q192*H192</f>
        <v>0.37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200</v>
      </c>
      <c r="AT192" s="227" t="s">
        <v>359</v>
      </c>
      <c r="AU192" s="227" t="s">
        <v>84</v>
      </c>
      <c r="AY192" s="17" t="s">
        <v>160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82</v>
      </c>
      <c r="BK192" s="228">
        <f>ROUND(I192*H192,2)</f>
        <v>0</v>
      </c>
      <c r="BL192" s="17" t="s">
        <v>166</v>
      </c>
      <c r="BM192" s="227" t="s">
        <v>1030</v>
      </c>
    </row>
    <row r="193" s="12" customFormat="1" ht="22.8" customHeight="1">
      <c r="A193" s="12"/>
      <c r="B193" s="202"/>
      <c r="C193" s="203"/>
      <c r="D193" s="204" t="s">
        <v>73</v>
      </c>
      <c r="E193" s="272" t="s">
        <v>1031</v>
      </c>
      <c r="F193" s="272" t="s">
        <v>1032</v>
      </c>
      <c r="G193" s="203"/>
      <c r="H193" s="203"/>
      <c r="I193" s="206"/>
      <c r="J193" s="273">
        <f>BK193</f>
        <v>0</v>
      </c>
      <c r="K193" s="203"/>
      <c r="L193" s="208"/>
      <c r="M193" s="209"/>
      <c r="N193" s="210"/>
      <c r="O193" s="210"/>
      <c r="P193" s="211">
        <f>P194</f>
        <v>0</v>
      </c>
      <c r="Q193" s="210"/>
      <c r="R193" s="211">
        <f>R194</f>
        <v>0</v>
      </c>
      <c r="S193" s="210"/>
      <c r="T193" s="212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82</v>
      </c>
      <c r="AT193" s="214" t="s">
        <v>73</v>
      </c>
      <c r="AU193" s="214" t="s">
        <v>82</v>
      </c>
      <c r="AY193" s="213" t="s">
        <v>160</v>
      </c>
      <c r="BK193" s="215">
        <f>BK194</f>
        <v>0</v>
      </c>
    </row>
    <row r="194" s="2" customFormat="1" ht="24.15" customHeight="1">
      <c r="A194" s="38"/>
      <c r="B194" s="39"/>
      <c r="C194" s="216" t="s">
        <v>297</v>
      </c>
      <c r="D194" s="216" t="s">
        <v>161</v>
      </c>
      <c r="E194" s="217" t="s">
        <v>1033</v>
      </c>
      <c r="F194" s="218" t="s">
        <v>1034</v>
      </c>
      <c r="G194" s="219" t="s">
        <v>270</v>
      </c>
      <c r="H194" s="220">
        <v>29.778</v>
      </c>
      <c r="I194" s="221"/>
      <c r="J194" s="222">
        <f>ROUND(I194*H194,2)</f>
        <v>0</v>
      </c>
      <c r="K194" s="218" t="s">
        <v>165</v>
      </c>
      <c r="L194" s="44"/>
      <c r="M194" s="223" t="s">
        <v>1</v>
      </c>
      <c r="N194" s="224" t="s">
        <v>39</v>
      </c>
      <c r="O194" s="91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166</v>
      </c>
      <c r="AT194" s="227" t="s">
        <v>161</v>
      </c>
      <c r="AU194" s="227" t="s">
        <v>84</v>
      </c>
      <c r="AY194" s="17" t="s">
        <v>160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82</v>
      </c>
      <c r="BK194" s="228">
        <f>ROUND(I194*H194,2)</f>
        <v>0</v>
      </c>
      <c r="BL194" s="17" t="s">
        <v>166</v>
      </c>
      <c r="BM194" s="227" t="s">
        <v>1035</v>
      </c>
    </row>
    <row r="195" s="12" customFormat="1" ht="25.92" customHeight="1">
      <c r="A195" s="12"/>
      <c r="B195" s="202"/>
      <c r="C195" s="203"/>
      <c r="D195" s="204" t="s">
        <v>73</v>
      </c>
      <c r="E195" s="205" t="s">
        <v>685</v>
      </c>
      <c r="F195" s="205" t="s">
        <v>686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0.0215352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84</v>
      </c>
      <c r="AT195" s="214" t="s">
        <v>73</v>
      </c>
      <c r="AU195" s="214" t="s">
        <v>74</v>
      </c>
      <c r="AY195" s="213" t="s">
        <v>160</v>
      </c>
      <c r="BK195" s="215">
        <f>BK196</f>
        <v>0</v>
      </c>
    </row>
    <row r="196" s="12" customFormat="1" ht="22.8" customHeight="1">
      <c r="A196" s="12"/>
      <c r="B196" s="202"/>
      <c r="C196" s="203"/>
      <c r="D196" s="204" t="s">
        <v>73</v>
      </c>
      <c r="E196" s="272" t="s">
        <v>1036</v>
      </c>
      <c r="F196" s="272" t="s">
        <v>1037</v>
      </c>
      <c r="G196" s="203"/>
      <c r="H196" s="203"/>
      <c r="I196" s="206"/>
      <c r="J196" s="273">
        <f>BK196</f>
        <v>0</v>
      </c>
      <c r="K196" s="203"/>
      <c r="L196" s="208"/>
      <c r="M196" s="209"/>
      <c r="N196" s="210"/>
      <c r="O196" s="210"/>
      <c r="P196" s="211">
        <f>SUM(P197:P203)</f>
        <v>0</v>
      </c>
      <c r="Q196" s="210"/>
      <c r="R196" s="211">
        <f>SUM(R197:R203)</f>
        <v>0.0215352</v>
      </c>
      <c r="S196" s="210"/>
      <c r="T196" s="212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84</v>
      </c>
      <c r="AT196" s="214" t="s">
        <v>73</v>
      </c>
      <c r="AU196" s="214" t="s">
        <v>82</v>
      </c>
      <c r="AY196" s="213" t="s">
        <v>160</v>
      </c>
      <c r="BK196" s="215">
        <f>SUM(BK197:BK203)</f>
        <v>0</v>
      </c>
    </row>
    <row r="197" s="2" customFormat="1" ht="33" customHeight="1">
      <c r="A197" s="38"/>
      <c r="B197" s="39"/>
      <c r="C197" s="216" t="s">
        <v>302</v>
      </c>
      <c r="D197" s="216" t="s">
        <v>161</v>
      </c>
      <c r="E197" s="217" t="s">
        <v>1038</v>
      </c>
      <c r="F197" s="218" t="s">
        <v>1039</v>
      </c>
      <c r="G197" s="219" t="s">
        <v>164</v>
      </c>
      <c r="H197" s="220">
        <v>10.8</v>
      </c>
      <c r="I197" s="221"/>
      <c r="J197" s="222">
        <f>ROUND(I197*H197,2)</f>
        <v>0</v>
      </c>
      <c r="K197" s="218" t="s">
        <v>165</v>
      </c>
      <c r="L197" s="44"/>
      <c r="M197" s="223" t="s">
        <v>1</v>
      </c>
      <c r="N197" s="224" t="s">
        <v>39</v>
      </c>
      <c r="O197" s="91"/>
      <c r="P197" s="225">
        <f>O197*H197</f>
        <v>0</v>
      </c>
      <c r="Q197" s="225">
        <v>5E-05</v>
      </c>
      <c r="R197" s="225">
        <f>Q197*H197</f>
        <v>0.00054000000000000016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243</v>
      </c>
      <c r="AT197" s="227" t="s">
        <v>161</v>
      </c>
      <c r="AU197" s="227" t="s">
        <v>84</v>
      </c>
      <c r="AY197" s="17" t="s">
        <v>160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82</v>
      </c>
      <c r="BK197" s="228">
        <f>ROUND(I197*H197,2)</f>
        <v>0</v>
      </c>
      <c r="BL197" s="17" t="s">
        <v>243</v>
      </c>
      <c r="BM197" s="227" t="s">
        <v>1040</v>
      </c>
    </row>
    <row r="198" s="13" customFormat="1">
      <c r="A198" s="13"/>
      <c r="B198" s="229"/>
      <c r="C198" s="230"/>
      <c r="D198" s="231" t="s">
        <v>168</v>
      </c>
      <c r="E198" s="232" t="s">
        <v>1</v>
      </c>
      <c r="F198" s="233" t="s">
        <v>1041</v>
      </c>
      <c r="G198" s="230"/>
      <c r="H198" s="234">
        <v>10.8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168</v>
      </c>
      <c r="AU198" s="240" t="s">
        <v>84</v>
      </c>
      <c r="AV198" s="13" t="s">
        <v>84</v>
      </c>
      <c r="AW198" s="13" t="s">
        <v>31</v>
      </c>
      <c r="AX198" s="13" t="s">
        <v>74</v>
      </c>
      <c r="AY198" s="240" t="s">
        <v>160</v>
      </c>
    </row>
    <row r="199" s="14" customFormat="1">
      <c r="A199" s="14"/>
      <c r="B199" s="241"/>
      <c r="C199" s="242"/>
      <c r="D199" s="231" t="s">
        <v>168</v>
      </c>
      <c r="E199" s="243" t="s">
        <v>1</v>
      </c>
      <c r="F199" s="244" t="s">
        <v>170</v>
      </c>
      <c r="G199" s="242"/>
      <c r="H199" s="245">
        <v>10.8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168</v>
      </c>
      <c r="AU199" s="251" t="s">
        <v>84</v>
      </c>
      <c r="AV199" s="14" t="s">
        <v>166</v>
      </c>
      <c r="AW199" s="14" t="s">
        <v>31</v>
      </c>
      <c r="AX199" s="14" t="s">
        <v>82</v>
      </c>
      <c r="AY199" s="251" t="s">
        <v>160</v>
      </c>
    </row>
    <row r="200" s="2" customFormat="1" ht="24.15" customHeight="1">
      <c r="A200" s="38"/>
      <c r="B200" s="39"/>
      <c r="C200" s="262" t="s">
        <v>308</v>
      </c>
      <c r="D200" s="262" t="s">
        <v>359</v>
      </c>
      <c r="E200" s="263" t="s">
        <v>1042</v>
      </c>
      <c r="F200" s="264" t="s">
        <v>1043</v>
      </c>
      <c r="G200" s="265" t="s">
        <v>164</v>
      </c>
      <c r="H200" s="266">
        <v>11.664</v>
      </c>
      <c r="I200" s="267"/>
      <c r="J200" s="268">
        <f>ROUND(I200*H200,2)</f>
        <v>0</v>
      </c>
      <c r="K200" s="264" t="s">
        <v>165</v>
      </c>
      <c r="L200" s="269"/>
      <c r="M200" s="270" t="s">
        <v>1</v>
      </c>
      <c r="N200" s="271" t="s">
        <v>39</v>
      </c>
      <c r="O200" s="91"/>
      <c r="P200" s="225">
        <f>O200*H200</f>
        <v>0</v>
      </c>
      <c r="Q200" s="225">
        <v>0.0018</v>
      </c>
      <c r="R200" s="225">
        <f>Q200*H200</f>
        <v>0.0209952</v>
      </c>
      <c r="S200" s="225">
        <v>0</v>
      </c>
      <c r="T200" s="22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341</v>
      </c>
      <c r="AT200" s="227" t="s">
        <v>359</v>
      </c>
      <c r="AU200" s="227" t="s">
        <v>84</v>
      </c>
      <c r="AY200" s="17" t="s">
        <v>160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82</v>
      </c>
      <c r="BK200" s="228">
        <f>ROUND(I200*H200,2)</f>
        <v>0</v>
      </c>
      <c r="BL200" s="17" t="s">
        <v>243</v>
      </c>
      <c r="BM200" s="227" t="s">
        <v>1044</v>
      </c>
    </row>
    <row r="201" s="13" customFormat="1">
      <c r="A201" s="13"/>
      <c r="B201" s="229"/>
      <c r="C201" s="230"/>
      <c r="D201" s="231" t="s">
        <v>168</v>
      </c>
      <c r="E201" s="232" t="s">
        <v>1</v>
      </c>
      <c r="F201" s="233" t="s">
        <v>1045</v>
      </c>
      <c r="G201" s="230"/>
      <c r="H201" s="234">
        <v>11.664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168</v>
      </c>
      <c r="AU201" s="240" t="s">
        <v>84</v>
      </c>
      <c r="AV201" s="13" t="s">
        <v>84</v>
      </c>
      <c r="AW201" s="13" t="s">
        <v>31</v>
      </c>
      <c r="AX201" s="13" t="s">
        <v>82</v>
      </c>
      <c r="AY201" s="240" t="s">
        <v>160</v>
      </c>
    </row>
    <row r="202" s="2" customFormat="1" ht="24.15" customHeight="1">
      <c r="A202" s="38"/>
      <c r="B202" s="39"/>
      <c r="C202" s="216" t="s">
        <v>273</v>
      </c>
      <c r="D202" s="216" t="s">
        <v>161</v>
      </c>
      <c r="E202" s="217" t="s">
        <v>1046</v>
      </c>
      <c r="F202" s="218" t="s">
        <v>1047</v>
      </c>
      <c r="G202" s="219" t="s">
        <v>656</v>
      </c>
      <c r="H202" s="274"/>
      <c r="I202" s="221"/>
      <c r="J202" s="222">
        <f>ROUND(I202*H202,2)</f>
        <v>0</v>
      </c>
      <c r="K202" s="218" t="s">
        <v>165</v>
      </c>
      <c r="L202" s="44"/>
      <c r="M202" s="223" t="s">
        <v>1</v>
      </c>
      <c r="N202" s="224" t="s">
        <v>39</v>
      </c>
      <c r="O202" s="91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243</v>
      </c>
      <c r="AT202" s="227" t="s">
        <v>161</v>
      </c>
      <c r="AU202" s="227" t="s">
        <v>84</v>
      </c>
      <c r="AY202" s="17" t="s">
        <v>160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82</v>
      </c>
      <c r="BK202" s="228">
        <f>ROUND(I202*H202,2)</f>
        <v>0</v>
      </c>
      <c r="BL202" s="17" t="s">
        <v>243</v>
      </c>
      <c r="BM202" s="227" t="s">
        <v>1048</v>
      </c>
    </row>
    <row r="203" s="2" customFormat="1" ht="24.15" customHeight="1">
      <c r="A203" s="38"/>
      <c r="B203" s="39"/>
      <c r="C203" s="216" t="s">
        <v>317</v>
      </c>
      <c r="D203" s="216" t="s">
        <v>161</v>
      </c>
      <c r="E203" s="217" t="s">
        <v>1049</v>
      </c>
      <c r="F203" s="218" t="s">
        <v>1050</v>
      </c>
      <c r="G203" s="219" t="s">
        <v>656</v>
      </c>
      <c r="H203" s="274"/>
      <c r="I203" s="221"/>
      <c r="J203" s="222">
        <f>ROUND(I203*H203,2)</f>
        <v>0</v>
      </c>
      <c r="K203" s="218" t="s">
        <v>165</v>
      </c>
      <c r="L203" s="44"/>
      <c r="M203" s="275" t="s">
        <v>1</v>
      </c>
      <c r="N203" s="276" t="s">
        <v>39</v>
      </c>
      <c r="O203" s="277"/>
      <c r="P203" s="278">
        <f>O203*H203</f>
        <v>0</v>
      </c>
      <c r="Q203" s="278">
        <v>0</v>
      </c>
      <c r="R203" s="278">
        <f>Q203*H203</f>
        <v>0</v>
      </c>
      <c r="S203" s="278">
        <v>0</v>
      </c>
      <c r="T203" s="27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243</v>
      </c>
      <c r="AT203" s="227" t="s">
        <v>161</v>
      </c>
      <c r="AU203" s="227" t="s">
        <v>84</v>
      </c>
      <c r="AY203" s="17" t="s">
        <v>160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82</v>
      </c>
      <c r="BK203" s="228">
        <f>ROUND(I203*H203,2)</f>
        <v>0</v>
      </c>
      <c r="BL203" s="17" t="s">
        <v>243</v>
      </c>
      <c r="BM203" s="227" t="s">
        <v>1051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TxlVvdGZ1y1KnslZoI4eEb2m62fVzS8chKNGJFq1RwiMmnek/Kd+nBOMAgtKoy0iDTu7Bn3Fo9tdn5VghRbiSw==" hashValue="3k1DwGxx0ebaCF90/7vIvz69c58YWwIeyPhrmK/+YVNQ2hi0J4a1Dhpxt/l+61JAMYXnbPamFJZSGUgBEI9CtA==" algorithmName="SHA-512" password="CC35"/>
  <autoFilter ref="C124:K20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ROUND((SUM(BE121:BE236)),  2)</f>
        <v>0</v>
      </c>
      <c r="G33" s="38"/>
      <c r="H33" s="38"/>
      <c r="I33" s="155">
        <v>0.21</v>
      </c>
      <c r="J33" s="154">
        <f>ROUND(((SUM(BE121:BE236))*I33),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ROUND((SUM(BF121:BF236)),  2)</f>
        <v>0</v>
      </c>
      <c r="G34" s="38"/>
      <c r="H34" s="38"/>
      <c r="I34" s="155">
        <v>0.15</v>
      </c>
      <c r="J34" s="154">
        <f>ROUND(((SUM(BF121:BF236))*I34),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ROUND((SUM(BG121:BG236)),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ROUND((SUM(BH121:BH236)),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ROUND((SUM(BI121:BI236)),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SO.I.03 -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1053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1054</v>
      </c>
      <c r="E98" s="188"/>
      <c r="F98" s="188"/>
      <c r="G98" s="188"/>
      <c r="H98" s="188"/>
      <c r="I98" s="188"/>
      <c r="J98" s="189">
        <f>J183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1055</v>
      </c>
      <c r="E99" s="188"/>
      <c r="F99" s="188"/>
      <c r="G99" s="188"/>
      <c r="H99" s="188"/>
      <c r="I99" s="188"/>
      <c r="J99" s="189">
        <f>J192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1056</v>
      </c>
      <c r="E100" s="182"/>
      <c r="F100" s="182"/>
      <c r="G100" s="182"/>
      <c r="H100" s="182"/>
      <c r="I100" s="182"/>
      <c r="J100" s="183">
        <f>J201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1057</v>
      </c>
      <c r="E101" s="182"/>
      <c r="F101" s="182"/>
      <c r="G101" s="182"/>
      <c r="H101" s="182"/>
      <c r="I101" s="182"/>
      <c r="J101" s="183">
        <f>J224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Mánesovy sady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SO.I.03 - Veřejné osvětlení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Ústí nad Labem</v>
      </c>
      <c r="G115" s="40"/>
      <c r="H115" s="40"/>
      <c r="I115" s="32" t="s">
        <v>22</v>
      </c>
      <c r="J115" s="79" t="str">
        <f>IF(J12="","",J12)</f>
        <v>19. 9. 2023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146</v>
      </c>
      <c r="D120" s="194" t="s">
        <v>59</v>
      </c>
      <c r="E120" s="194" t="s">
        <v>55</v>
      </c>
      <c r="F120" s="194" t="s">
        <v>56</v>
      </c>
      <c r="G120" s="194" t="s">
        <v>147</v>
      </c>
      <c r="H120" s="194" t="s">
        <v>148</v>
      </c>
      <c r="I120" s="194" t="s">
        <v>149</v>
      </c>
      <c r="J120" s="194" t="s">
        <v>117</v>
      </c>
      <c r="K120" s="195" t="s">
        <v>150</v>
      </c>
      <c r="L120" s="196"/>
      <c r="M120" s="100" t="s">
        <v>1</v>
      </c>
      <c r="N120" s="101" t="s">
        <v>38</v>
      </c>
      <c r="O120" s="101" t="s">
        <v>151</v>
      </c>
      <c r="P120" s="101" t="s">
        <v>152</v>
      </c>
      <c r="Q120" s="101" t="s">
        <v>153</v>
      </c>
      <c r="R120" s="101" t="s">
        <v>154</v>
      </c>
      <c r="S120" s="101" t="s">
        <v>155</v>
      </c>
      <c r="T120" s="102" t="s">
        <v>156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157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P122+P201+P224</f>
        <v>0</v>
      </c>
      <c r="Q121" s="104"/>
      <c r="R121" s="199">
        <f>R122+R201+R224</f>
        <v>316.11856600000004</v>
      </c>
      <c r="S121" s="104"/>
      <c r="T121" s="200">
        <f>T122+T201+T224</f>
        <v>4.4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73</v>
      </c>
      <c r="AU121" s="17" t="s">
        <v>119</v>
      </c>
      <c r="BK121" s="201">
        <f>BK122+BK201+BK224</f>
        <v>0</v>
      </c>
    </row>
    <row r="122" s="12" customFormat="1" ht="25.92" customHeight="1">
      <c r="A122" s="12"/>
      <c r="B122" s="202"/>
      <c r="C122" s="203"/>
      <c r="D122" s="204" t="s">
        <v>73</v>
      </c>
      <c r="E122" s="205" t="s">
        <v>1058</v>
      </c>
      <c r="F122" s="205" t="s">
        <v>564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P123+SUM(P124:P183)+P192</f>
        <v>0</v>
      </c>
      <c r="Q122" s="210"/>
      <c r="R122" s="211">
        <f>R123+SUM(R124:R183)+R192</f>
        <v>3.331386</v>
      </c>
      <c r="S122" s="210"/>
      <c r="T122" s="212">
        <f>T123+SUM(T124:T183)+T192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174</v>
      </c>
      <c r="AT122" s="214" t="s">
        <v>73</v>
      </c>
      <c r="AU122" s="214" t="s">
        <v>74</v>
      </c>
      <c r="AY122" s="213" t="s">
        <v>160</v>
      </c>
      <c r="BK122" s="215">
        <f>BK123+SUM(BK124:BK183)+BK192</f>
        <v>0</v>
      </c>
    </row>
    <row r="123" s="2" customFormat="1" ht="16.5" customHeight="1">
      <c r="A123" s="38"/>
      <c r="B123" s="39"/>
      <c r="C123" s="216" t="s">
        <v>82</v>
      </c>
      <c r="D123" s="216" t="s">
        <v>161</v>
      </c>
      <c r="E123" s="217" t="s">
        <v>1059</v>
      </c>
      <c r="F123" s="218" t="s">
        <v>1060</v>
      </c>
      <c r="G123" s="219" t="s">
        <v>1061</v>
      </c>
      <c r="H123" s="220">
        <v>1</v>
      </c>
      <c r="I123" s="221"/>
      <c r="J123" s="222">
        <f>ROUND(I123*H123,2)</f>
        <v>0</v>
      </c>
      <c r="K123" s="218" t="s">
        <v>165</v>
      </c>
      <c r="L123" s="44"/>
      <c r="M123" s="223" t="s">
        <v>1</v>
      </c>
      <c r="N123" s="224" t="s">
        <v>39</v>
      </c>
      <c r="O123" s="91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7" t="s">
        <v>534</v>
      </c>
      <c r="AT123" s="227" t="s">
        <v>161</v>
      </c>
      <c r="AU123" s="227" t="s">
        <v>82</v>
      </c>
      <c r="AY123" s="17" t="s">
        <v>160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82</v>
      </c>
      <c r="BK123" s="228">
        <f>ROUND(I123*H123,2)</f>
        <v>0</v>
      </c>
      <c r="BL123" s="17" t="s">
        <v>534</v>
      </c>
      <c r="BM123" s="227" t="s">
        <v>1062</v>
      </c>
    </row>
    <row r="124" s="2" customFormat="1" ht="44.25" customHeight="1">
      <c r="A124" s="38"/>
      <c r="B124" s="39"/>
      <c r="C124" s="216" t="s">
        <v>84</v>
      </c>
      <c r="D124" s="216" t="s">
        <v>161</v>
      </c>
      <c r="E124" s="217" t="s">
        <v>1063</v>
      </c>
      <c r="F124" s="218" t="s">
        <v>1064</v>
      </c>
      <c r="G124" s="219" t="s">
        <v>203</v>
      </c>
      <c r="H124" s="220">
        <v>3</v>
      </c>
      <c r="I124" s="221"/>
      <c r="J124" s="222">
        <f>ROUND(I124*H124,2)</f>
        <v>0</v>
      </c>
      <c r="K124" s="218" t="s">
        <v>1065</v>
      </c>
      <c r="L124" s="44"/>
      <c r="M124" s="223" t="s">
        <v>1</v>
      </c>
      <c r="N124" s="224" t="s">
        <v>39</v>
      </c>
      <c r="O124" s="91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7" t="s">
        <v>534</v>
      </c>
      <c r="AT124" s="227" t="s">
        <v>161</v>
      </c>
      <c r="AU124" s="227" t="s">
        <v>82</v>
      </c>
      <c r="AY124" s="17" t="s">
        <v>160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82</v>
      </c>
      <c r="BK124" s="228">
        <f>ROUND(I124*H124,2)</f>
        <v>0</v>
      </c>
      <c r="BL124" s="17" t="s">
        <v>534</v>
      </c>
      <c r="BM124" s="227" t="s">
        <v>1066</v>
      </c>
    </row>
    <row r="125" s="2" customFormat="1" ht="37.8" customHeight="1">
      <c r="A125" s="38"/>
      <c r="B125" s="39"/>
      <c r="C125" s="216" t="s">
        <v>174</v>
      </c>
      <c r="D125" s="216" t="s">
        <v>161</v>
      </c>
      <c r="E125" s="217" t="s">
        <v>1067</v>
      </c>
      <c r="F125" s="218" t="s">
        <v>1068</v>
      </c>
      <c r="G125" s="219" t="s">
        <v>203</v>
      </c>
      <c r="H125" s="220">
        <v>472</v>
      </c>
      <c r="I125" s="221"/>
      <c r="J125" s="222">
        <f>ROUND(I125*H125,2)</f>
        <v>0</v>
      </c>
      <c r="K125" s="218" t="s">
        <v>165</v>
      </c>
      <c r="L125" s="44"/>
      <c r="M125" s="223" t="s">
        <v>1</v>
      </c>
      <c r="N125" s="224" t="s">
        <v>39</v>
      </c>
      <c r="O125" s="91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7" t="s">
        <v>534</v>
      </c>
      <c r="AT125" s="227" t="s">
        <v>161</v>
      </c>
      <c r="AU125" s="227" t="s">
        <v>82</v>
      </c>
      <c r="AY125" s="17" t="s">
        <v>160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82</v>
      </c>
      <c r="BK125" s="228">
        <f>ROUND(I125*H125,2)</f>
        <v>0</v>
      </c>
      <c r="BL125" s="17" t="s">
        <v>534</v>
      </c>
      <c r="BM125" s="227" t="s">
        <v>1069</v>
      </c>
    </row>
    <row r="126" s="2" customFormat="1" ht="37.8" customHeight="1">
      <c r="A126" s="38"/>
      <c r="B126" s="39"/>
      <c r="C126" s="216" t="s">
        <v>166</v>
      </c>
      <c r="D126" s="216" t="s">
        <v>161</v>
      </c>
      <c r="E126" s="217" t="s">
        <v>1070</v>
      </c>
      <c r="F126" s="218" t="s">
        <v>1071</v>
      </c>
      <c r="G126" s="219" t="s">
        <v>203</v>
      </c>
      <c r="H126" s="220">
        <v>512</v>
      </c>
      <c r="I126" s="221"/>
      <c r="J126" s="222">
        <f>ROUND(I126*H126,2)</f>
        <v>0</v>
      </c>
      <c r="K126" s="218" t="s">
        <v>165</v>
      </c>
      <c r="L126" s="44"/>
      <c r="M126" s="223" t="s">
        <v>1</v>
      </c>
      <c r="N126" s="224" t="s">
        <v>39</v>
      </c>
      <c r="O126" s="91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7" t="s">
        <v>534</v>
      </c>
      <c r="AT126" s="227" t="s">
        <v>161</v>
      </c>
      <c r="AU126" s="227" t="s">
        <v>82</v>
      </c>
      <c r="AY126" s="17" t="s">
        <v>160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82</v>
      </c>
      <c r="BK126" s="228">
        <f>ROUND(I126*H126,2)</f>
        <v>0</v>
      </c>
      <c r="BL126" s="17" t="s">
        <v>534</v>
      </c>
      <c r="BM126" s="227" t="s">
        <v>1072</v>
      </c>
    </row>
    <row r="127" s="2" customFormat="1" ht="33" customHeight="1">
      <c r="A127" s="38"/>
      <c r="B127" s="39"/>
      <c r="C127" s="216" t="s">
        <v>183</v>
      </c>
      <c r="D127" s="216" t="s">
        <v>161</v>
      </c>
      <c r="E127" s="217" t="s">
        <v>1073</v>
      </c>
      <c r="F127" s="218" t="s">
        <v>1074</v>
      </c>
      <c r="G127" s="219" t="s">
        <v>203</v>
      </c>
      <c r="H127" s="220">
        <v>126</v>
      </c>
      <c r="I127" s="221"/>
      <c r="J127" s="222">
        <f>ROUND(I127*H127,2)</f>
        <v>0</v>
      </c>
      <c r="K127" s="218" t="s">
        <v>165</v>
      </c>
      <c r="L127" s="44"/>
      <c r="M127" s="223" t="s">
        <v>1</v>
      </c>
      <c r="N127" s="224" t="s">
        <v>39</v>
      </c>
      <c r="O127" s="91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7" t="s">
        <v>534</v>
      </c>
      <c r="AT127" s="227" t="s">
        <v>161</v>
      </c>
      <c r="AU127" s="227" t="s">
        <v>82</v>
      </c>
      <c r="AY127" s="17" t="s">
        <v>160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82</v>
      </c>
      <c r="BK127" s="228">
        <f>ROUND(I127*H127,2)</f>
        <v>0</v>
      </c>
      <c r="BL127" s="17" t="s">
        <v>534</v>
      </c>
      <c r="BM127" s="227" t="s">
        <v>1075</v>
      </c>
    </row>
    <row r="128" s="2" customFormat="1" ht="16.5" customHeight="1">
      <c r="A128" s="38"/>
      <c r="B128" s="39"/>
      <c r="C128" s="262" t="s">
        <v>188</v>
      </c>
      <c r="D128" s="262" t="s">
        <v>359</v>
      </c>
      <c r="E128" s="263" t="s">
        <v>1076</v>
      </c>
      <c r="F128" s="264" t="s">
        <v>1077</v>
      </c>
      <c r="G128" s="265" t="s">
        <v>1078</v>
      </c>
      <c r="H128" s="266">
        <v>126</v>
      </c>
      <c r="I128" s="267"/>
      <c r="J128" s="268">
        <f>ROUND(I128*H128,2)</f>
        <v>0</v>
      </c>
      <c r="K128" s="264" t="s">
        <v>165</v>
      </c>
      <c r="L128" s="269"/>
      <c r="M128" s="270" t="s">
        <v>1</v>
      </c>
      <c r="N128" s="271" t="s">
        <v>39</v>
      </c>
      <c r="O128" s="91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7" t="s">
        <v>1079</v>
      </c>
      <c r="AT128" s="227" t="s">
        <v>359</v>
      </c>
      <c r="AU128" s="227" t="s">
        <v>82</v>
      </c>
      <c r="AY128" s="17" t="s">
        <v>160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82</v>
      </c>
      <c r="BK128" s="228">
        <f>ROUND(I128*H128,2)</f>
        <v>0</v>
      </c>
      <c r="BL128" s="17" t="s">
        <v>534</v>
      </c>
      <c r="BM128" s="227" t="s">
        <v>1080</v>
      </c>
    </row>
    <row r="129" s="2" customFormat="1" ht="24.15" customHeight="1">
      <c r="A129" s="38"/>
      <c r="B129" s="39"/>
      <c r="C129" s="216" t="s">
        <v>194</v>
      </c>
      <c r="D129" s="216" t="s">
        <v>161</v>
      </c>
      <c r="E129" s="217" t="s">
        <v>1081</v>
      </c>
      <c r="F129" s="218" t="s">
        <v>1082</v>
      </c>
      <c r="G129" s="219" t="s">
        <v>203</v>
      </c>
      <c r="H129" s="220">
        <v>67</v>
      </c>
      <c r="I129" s="221"/>
      <c r="J129" s="222">
        <f>ROUND(I129*H129,2)</f>
        <v>0</v>
      </c>
      <c r="K129" s="218" t="s">
        <v>165</v>
      </c>
      <c r="L129" s="44"/>
      <c r="M129" s="223" t="s">
        <v>1</v>
      </c>
      <c r="N129" s="224" t="s">
        <v>39</v>
      </c>
      <c r="O129" s="91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7" t="s">
        <v>534</v>
      </c>
      <c r="AT129" s="227" t="s">
        <v>161</v>
      </c>
      <c r="AU129" s="227" t="s">
        <v>82</v>
      </c>
      <c r="AY129" s="17" t="s">
        <v>160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82</v>
      </c>
      <c r="BK129" s="228">
        <f>ROUND(I129*H129,2)</f>
        <v>0</v>
      </c>
      <c r="BL129" s="17" t="s">
        <v>534</v>
      </c>
      <c r="BM129" s="227" t="s">
        <v>1083</v>
      </c>
    </row>
    <row r="130" s="2" customFormat="1" ht="44.25" customHeight="1">
      <c r="A130" s="38"/>
      <c r="B130" s="39"/>
      <c r="C130" s="262" t="s">
        <v>200</v>
      </c>
      <c r="D130" s="262" t="s">
        <v>359</v>
      </c>
      <c r="E130" s="263" t="s">
        <v>1084</v>
      </c>
      <c r="F130" s="264" t="s">
        <v>1085</v>
      </c>
      <c r="G130" s="265" t="s">
        <v>1078</v>
      </c>
      <c r="H130" s="266">
        <v>2</v>
      </c>
      <c r="I130" s="267"/>
      <c r="J130" s="268">
        <f>ROUND(I130*H130,2)</f>
        <v>0</v>
      </c>
      <c r="K130" s="264" t="s">
        <v>165</v>
      </c>
      <c r="L130" s="269"/>
      <c r="M130" s="270" t="s">
        <v>1</v>
      </c>
      <c r="N130" s="271" t="s">
        <v>39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1079</v>
      </c>
      <c r="AT130" s="227" t="s">
        <v>359</v>
      </c>
      <c r="AU130" s="227" t="s">
        <v>82</v>
      </c>
      <c r="AY130" s="17" t="s">
        <v>160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82</v>
      </c>
      <c r="BK130" s="228">
        <f>ROUND(I130*H130,2)</f>
        <v>0</v>
      </c>
      <c r="BL130" s="17" t="s">
        <v>534</v>
      </c>
      <c r="BM130" s="227" t="s">
        <v>1086</v>
      </c>
    </row>
    <row r="131" s="2" customFormat="1" ht="49.05" customHeight="1">
      <c r="A131" s="38"/>
      <c r="B131" s="39"/>
      <c r="C131" s="262" t="s">
        <v>209</v>
      </c>
      <c r="D131" s="262" t="s">
        <v>359</v>
      </c>
      <c r="E131" s="263" t="s">
        <v>1087</v>
      </c>
      <c r="F131" s="264" t="s">
        <v>1088</v>
      </c>
      <c r="G131" s="265" t="s">
        <v>1078</v>
      </c>
      <c r="H131" s="266">
        <v>2</v>
      </c>
      <c r="I131" s="267"/>
      <c r="J131" s="268">
        <f>ROUND(I131*H131,2)</f>
        <v>0</v>
      </c>
      <c r="K131" s="264" t="s">
        <v>165</v>
      </c>
      <c r="L131" s="269"/>
      <c r="M131" s="270" t="s">
        <v>1</v>
      </c>
      <c r="N131" s="271" t="s">
        <v>39</v>
      </c>
      <c r="O131" s="91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7" t="s">
        <v>1079</v>
      </c>
      <c r="AT131" s="227" t="s">
        <v>359</v>
      </c>
      <c r="AU131" s="227" t="s">
        <v>82</v>
      </c>
      <c r="AY131" s="17" t="s">
        <v>160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82</v>
      </c>
      <c r="BK131" s="228">
        <f>ROUND(I131*H131,2)</f>
        <v>0</v>
      </c>
      <c r="BL131" s="17" t="s">
        <v>534</v>
      </c>
      <c r="BM131" s="227" t="s">
        <v>1089</v>
      </c>
    </row>
    <row r="132" s="2" customFormat="1" ht="37.8" customHeight="1">
      <c r="A132" s="38"/>
      <c r="B132" s="39"/>
      <c r="C132" s="262" t="s">
        <v>214</v>
      </c>
      <c r="D132" s="262" t="s">
        <v>359</v>
      </c>
      <c r="E132" s="263" t="s">
        <v>1090</v>
      </c>
      <c r="F132" s="264" t="s">
        <v>1091</v>
      </c>
      <c r="G132" s="265" t="s">
        <v>1078</v>
      </c>
      <c r="H132" s="266">
        <v>53</v>
      </c>
      <c r="I132" s="267"/>
      <c r="J132" s="268">
        <f>ROUND(I132*H132,2)</f>
        <v>0</v>
      </c>
      <c r="K132" s="264" t="s">
        <v>165</v>
      </c>
      <c r="L132" s="269"/>
      <c r="M132" s="270" t="s">
        <v>1</v>
      </c>
      <c r="N132" s="271" t="s">
        <v>39</v>
      </c>
      <c r="O132" s="91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1079</v>
      </c>
      <c r="AT132" s="227" t="s">
        <v>359</v>
      </c>
      <c r="AU132" s="227" t="s">
        <v>82</v>
      </c>
      <c r="AY132" s="17" t="s">
        <v>160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82</v>
      </c>
      <c r="BK132" s="228">
        <f>ROUND(I132*H132,2)</f>
        <v>0</v>
      </c>
      <c r="BL132" s="17" t="s">
        <v>534</v>
      </c>
      <c r="BM132" s="227" t="s">
        <v>1092</v>
      </c>
    </row>
    <row r="133" s="2" customFormat="1" ht="33" customHeight="1">
      <c r="A133" s="38"/>
      <c r="B133" s="39"/>
      <c r="C133" s="262" t="s">
        <v>158</v>
      </c>
      <c r="D133" s="262" t="s">
        <v>359</v>
      </c>
      <c r="E133" s="263" t="s">
        <v>1093</v>
      </c>
      <c r="F133" s="264" t="s">
        <v>1094</v>
      </c>
      <c r="G133" s="265" t="s">
        <v>1078</v>
      </c>
      <c r="H133" s="266">
        <v>9</v>
      </c>
      <c r="I133" s="267"/>
      <c r="J133" s="268">
        <f>ROUND(I133*H133,2)</f>
        <v>0</v>
      </c>
      <c r="K133" s="264" t="s">
        <v>165</v>
      </c>
      <c r="L133" s="269"/>
      <c r="M133" s="270" t="s">
        <v>1</v>
      </c>
      <c r="N133" s="271" t="s">
        <v>39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1079</v>
      </c>
      <c r="AT133" s="227" t="s">
        <v>359</v>
      </c>
      <c r="AU133" s="227" t="s">
        <v>82</v>
      </c>
      <c r="AY133" s="17" t="s">
        <v>160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82</v>
      </c>
      <c r="BK133" s="228">
        <f>ROUND(I133*H133,2)</f>
        <v>0</v>
      </c>
      <c r="BL133" s="17" t="s">
        <v>534</v>
      </c>
      <c r="BM133" s="227" t="s">
        <v>1095</v>
      </c>
    </row>
    <row r="134" s="2" customFormat="1" ht="62.7" customHeight="1">
      <c r="A134" s="38"/>
      <c r="B134" s="39"/>
      <c r="C134" s="262" t="s">
        <v>207</v>
      </c>
      <c r="D134" s="262" t="s">
        <v>359</v>
      </c>
      <c r="E134" s="263" t="s">
        <v>1096</v>
      </c>
      <c r="F134" s="264" t="s">
        <v>1097</v>
      </c>
      <c r="G134" s="265" t="s">
        <v>1078</v>
      </c>
      <c r="H134" s="266">
        <v>1</v>
      </c>
      <c r="I134" s="267"/>
      <c r="J134" s="268">
        <f>ROUND(I134*H134,2)</f>
        <v>0</v>
      </c>
      <c r="K134" s="264" t="s">
        <v>165</v>
      </c>
      <c r="L134" s="269"/>
      <c r="M134" s="270" t="s">
        <v>1</v>
      </c>
      <c r="N134" s="271" t="s">
        <v>39</v>
      </c>
      <c r="O134" s="91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7" t="s">
        <v>1079</v>
      </c>
      <c r="AT134" s="227" t="s">
        <v>359</v>
      </c>
      <c r="AU134" s="227" t="s">
        <v>82</v>
      </c>
      <c r="AY134" s="17" t="s">
        <v>160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82</v>
      </c>
      <c r="BK134" s="228">
        <f>ROUND(I134*H134,2)</f>
        <v>0</v>
      </c>
      <c r="BL134" s="17" t="s">
        <v>534</v>
      </c>
      <c r="BM134" s="227" t="s">
        <v>1098</v>
      </c>
    </row>
    <row r="135" s="2" customFormat="1" ht="24.15" customHeight="1">
      <c r="A135" s="38"/>
      <c r="B135" s="39"/>
      <c r="C135" s="216" t="s">
        <v>220</v>
      </c>
      <c r="D135" s="216" t="s">
        <v>161</v>
      </c>
      <c r="E135" s="217" t="s">
        <v>1099</v>
      </c>
      <c r="F135" s="218" t="s">
        <v>1100</v>
      </c>
      <c r="G135" s="219" t="s">
        <v>203</v>
      </c>
      <c r="H135" s="220">
        <v>63</v>
      </c>
      <c r="I135" s="221"/>
      <c r="J135" s="222">
        <f>ROUND(I135*H135,2)</f>
        <v>0</v>
      </c>
      <c r="K135" s="218" t="s">
        <v>165</v>
      </c>
      <c r="L135" s="44"/>
      <c r="M135" s="223" t="s">
        <v>1</v>
      </c>
      <c r="N135" s="224" t="s">
        <v>39</v>
      </c>
      <c r="O135" s="91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534</v>
      </c>
      <c r="AT135" s="227" t="s">
        <v>161</v>
      </c>
      <c r="AU135" s="227" t="s">
        <v>82</v>
      </c>
      <c r="AY135" s="17" t="s">
        <v>160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82</v>
      </c>
      <c r="BK135" s="228">
        <f>ROUND(I135*H135,2)</f>
        <v>0</v>
      </c>
      <c r="BL135" s="17" t="s">
        <v>534</v>
      </c>
      <c r="BM135" s="227" t="s">
        <v>1101</v>
      </c>
    </row>
    <row r="136" s="2" customFormat="1" ht="16.5" customHeight="1">
      <c r="A136" s="38"/>
      <c r="B136" s="39"/>
      <c r="C136" s="262" t="s">
        <v>245</v>
      </c>
      <c r="D136" s="262" t="s">
        <v>359</v>
      </c>
      <c r="E136" s="263" t="s">
        <v>1102</v>
      </c>
      <c r="F136" s="264" t="s">
        <v>1103</v>
      </c>
      <c r="G136" s="265" t="s">
        <v>1078</v>
      </c>
      <c r="H136" s="266">
        <v>2</v>
      </c>
      <c r="I136" s="267"/>
      <c r="J136" s="268">
        <f>ROUND(I136*H136,2)</f>
        <v>0</v>
      </c>
      <c r="K136" s="264" t="s">
        <v>165</v>
      </c>
      <c r="L136" s="269"/>
      <c r="M136" s="270" t="s">
        <v>1</v>
      </c>
      <c r="N136" s="271" t="s">
        <v>39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1079</v>
      </c>
      <c r="AT136" s="227" t="s">
        <v>359</v>
      </c>
      <c r="AU136" s="227" t="s">
        <v>82</v>
      </c>
      <c r="AY136" s="17" t="s">
        <v>160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82</v>
      </c>
      <c r="BK136" s="228">
        <f>ROUND(I136*H136,2)</f>
        <v>0</v>
      </c>
      <c r="BL136" s="17" t="s">
        <v>534</v>
      </c>
      <c r="BM136" s="227" t="s">
        <v>1104</v>
      </c>
    </row>
    <row r="137" s="2" customFormat="1" ht="44.25" customHeight="1">
      <c r="A137" s="38"/>
      <c r="B137" s="39"/>
      <c r="C137" s="262" t="s">
        <v>8</v>
      </c>
      <c r="D137" s="262" t="s">
        <v>359</v>
      </c>
      <c r="E137" s="263" t="s">
        <v>1105</v>
      </c>
      <c r="F137" s="264" t="s">
        <v>1106</v>
      </c>
      <c r="G137" s="265" t="s">
        <v>1078</v>
      </c>
      <c r="H137" s="266">
        <v>53</v>
      </c>
      <c r="I137" s="267"/>
      <c r="J137" s="268">
        <f>ROUND(I137*H137,2)</f>
        <v>0</v>
      </c>
      <c r="K137" s="264" t="s">
        <v>165</v>
      </c>
      <c r="L137" s="269"/>
      <c r="M137" s="270" t="s">
        <v>1</v>
      </c>
      <c r="N137" s="271" t="s">
        <v>39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1079</v>
      </c>
      <c r="AT137" s="227" t="s">
        <v>359</v>
      </c>
      <c r="AU137" s="227" t="s">
        <v>82</v>
      </c>
      <c r="AY137" s="17" t="s">
        <v>160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82</v>
      </c>
      <c r="BK137" s="228">
        <f>ROUND(I137*H137,2)</f>
        <v>0</v>
      </c>
      <c r="BL137" s="17" t="s">
        <v>534</v>
      </c>
      <c r="BM137" s="227" t="s">
        <v>1107</v>
      </c>
    </row>
    <row r="138" s="2" customFormat="1" ht="37.8" customHeight="1">
      <c r="A138" s="38"/>
      <c r="B138" s="39"/>
      <c r="C138" s="262" t="s">
        <v>243</v>
      </c>
      <c r="D138" s="262" t="s">
        <v>359</v>
      </c>
      <c r="E138" s="263" t="s">
        <v>1108</v>
      </c>
      <c r="F138" s="264" t="s">
        <v>1109</v>
      </c>
      <c r="G138" s="265" t="s">
        <v>1078</v>
      </c>
      <c r="H138" s="266">
        <v>8</v>
      </c>
      <c r="I138" s="267"/>
      <c r="J138" s="268">
        <f>ROUND(I138*H138,2)</f>
        <v>0</v>
      </c>
      <c r="K138" s="264" t="s">
        <v>165</v>
      </c>
      <c r="L138" s="269"/>
      <c r="M138" s="270" t="s">
        <v>1</v>
      </c>
      <c r="N138" s="271" t="s">
        <v>39</v>
      </c>
      <c r="O138" s="91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7" t="s">
        <v>1079</v>
      </c>
      <c r="AT138" s="227" t="s">
        <v>359</v>
      </c>
      <c r="AU138" s="227" t="s">
        <v>82</v>
      </c>
      <c r="AY138" s="17" t="s">
        <v>160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82</v>
      </c>
      <c r="BK138" s="228">
        <f>ROUND(I138*H138,2)</f>
        <v>0</v>
      </c>
      <c r="BL138" s="17" t="s">
        <v>534</v>
      </c>
      <c r="BM138" s="227" t="s">
        <v>1110</v>
      </c>
    </row>
    <row r="139" s="2" customFormat="1" ht="24.15" customHeight="1">
      <c r="A139" s="38"/>
      <c r="B139" s="39"/>
      <c r="C139" s="216" t="s">
        <v>256</v>
      </c>
      <c r="D139" s="216" t="s">
        <v>161</v>
      </c>
      <c r="E139" s="217" t="s">
        <v>1111</v>
      </c>
      <c r="F139" s="218" t="s">
        <v>1112</v>
      </c>
      <c r="G139" s="219" t="s">
        <v>203</v>
      </c>
      <c r="H139" s="220">
        <v>57</v>
      </c>
      <c r="I139" s="221"/>
      <c r="J139" s="222">
        <f>ROUND(I139*H139,2)</f>
        <v>0</v>
      </c>
      <c r="K139" s="218" t="s">
        <v>165</v>
      </c>
      <c r="L139" s="44"/>
      <c r="M139" s="223" t="s">
        <v>1</v>
      </c>
      <c r="N139" s="224" t="s">
        <v>39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534</v>
      </c>
      <c r="AT139" s="227" t="s">
        <v>161</v>
      </c>
      <c r="AU139" s="227" t="s">
        <v>82</v>
      </c>
      <c r="AY139" s="17" t="s">
        <v>160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82</v>
      </c>
      <c r="BK139" s="228">
        <f>ROUND(I139*H139,2)</f>
        <v>0</v>
      </c>
      <c r="BL139" s="17" t="s">
        <v>534</v>
      </c>
      <c r="BM139" s="227" t="s">
        <v>1113</v>
      </c>
    </row>
    <row r="140" s="2" customFormat="1" ht="16.5" customHeight="1">
      <c r="A140" s="38"/>
      <c r="B140" s="39"/>
      <c r="C140" s="262" t="s">
        <v>267</v>
      </c>
      <c r="D140" s="262" t="s">
        <v>359</v>
      </c>
      <c r="E140" s="263" t="s">
        <v>1114</v>
      </c>
      <c r="F140" s="264" t="s">
        <v>1115</v>
      </c>
      <c r="G140" s="265" t="s">
        <v>1078</v>
      </c>
      <c r="H140" s="266">
        <v>2</v>
      </c>
      <c r="I140" s="267"/>
      <c r="J140" s="268">
        <f>ROUND(I140*H140,2)</f>
        <v>0</v>
      </c>
      <c r="K140" s="264" t="s">
        <v>165</v>
      </c>
      <c r="L140" s="269"/>
      <c r="M140" s="270" t="s">
        <v>1</v>
      </c>
      <c r="N140" s="271" t="s">
        <v>39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1079</v>
      </c>
      <c r="AT140" s="227" t="s">
        <v>359</v>
      </c>
      <c r="AU140" s="227" t="s">
        <v>82</v>
      </c>
      <c r="AY140" s="17" t="s">
        <v>160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82</v>
      </c>
      <c r="BK140" s="228">
        <f>ROUND(I140*H140,2)</f>
        <v>0</v>
      </c>
      <c r="BL140" s="17" t="s">
        <v>534</v>
      </c>
      <c r="BM140" s="227" t="s">
        <v>1116</v>
      </c>
    </row>
    <row r="141" s="2" customFormat="1" ht="16.5" customHeight="1">
      <c r="A141" s="38"/>
      <c r="B141" s="39"/>
      <c r="C141" s="262" t="s">
        <v>265</v>
      </c>
      <c r="D141" s="262" t="s">
        <v>359</v>
      </c>
      <c r="E141" s="263" t="s">
        <v>1117</v>
      </c>
      <c r="F141" s="264" t="s">
        <v>1118</v>
      </c>
      <c r="G141" s="265" t="s">
        <v>1078</v>
      </c>
      <c r="H141" s="266">
        <v>2</v>
      </c>
      <c r="I141" s="267"/>
      <c r="J141" s="268">
        <f>ROUND(I141*H141,2)</f>
        <v>0</v>
      </c>
      <c r="K141" s="264" t="s">
        <v>165</v>
      </c>
      <c r="L141" s="269"/>
      <c r="M141" s="270" t="s">
        <v>1</v>
      </c>
      <c r="N141" s="271" t="s">
        <v>39</v>
      </c>
      <c r="O141" s="91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1079</v>
      </c>
      <c r="AT141" s="227" t="s">
        <v>359</v>
      </c>
      <c r="AU141" s="227" t="s">
        <v>82</v>
      </c>
      <c r="AY141" s="17" t="s">
        <v>160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82</v>
      </c>
      <c r="BK141" s="228">
        <f>ROUND(I141*H141,2)</f>
        <v>0</v>
      </c>
      <c r="BL141" s="17" t="s">
        <v>534</v>
      </c>
      <c r="BM141" s="227" t="s">
        <v>1119</v>
      </c>
    </row>
    <row r="142" s="2" customFormat="1" ht="16.5" customHeight="1">
      <c r="A142" s="38"/>
      <c r="B142" s="39"/>
      <c r="C142" s="216" t="s">
        <v>279</v>
      </c>
      <c r="D142" s="216" t="s">
        <v>161</v>
      </c>
      <c r="E142" s="217" t="s">
        <v>1120</v>
      </c>
      <c r="F142" s="218" t="s">
        <v>1121</v>
      </c>
      <c r="G142" s="219" t="s">
        <v>203</v>
      </c>
      <c r="H142" s="220">
        <v>61</v>
      </c>
      <c r="I142" s="221"/>
      <c r="J142" s="222">
        <f>ROUND(I142*H142,2)</f>
        <v>0</v>
      </c>
      <c r="K142" s="218" t="s">
        <v>165</v>
      </c>
      <c r="L142" s="44"/>
      <c r="M142" s="223" t="s">
        <v>1</v>
      </c>
      <c r="N142" s="224" t="s">
        <v>39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534</v>
      </c>
      <c r="AT142" s="227" t="s">
        <v>161</v>
      </c>
      <c r="AU142" s="227" t="s">
        <v>82</v>
      </c>
      <c r="AY142" s="17" t="s">
        <v>160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82</v>
      </c>
      <c r="BK142" s="228">
        <f>ROUND(I142*H142,2)</f>
        <v>0</v>
      </c>
      <c r="BL142" s="17" t="s">
        <v>534</v>
      </c>
      <c r="BM142" s="227" t="s">
        <v>1122</v>
      </c>
    </row>
    <row r="143" s="2" customFormat="1" ht="37.8" customHeight="1">
      <c r="A143" s="38"/>
      <c r="B143" s="39"/>
      <c r="C143" s="216" t="s">
        <v>7</v>
      </c>
      <c r="D143" s="216" t="s">
        <v>161</v>
      </c>
      <c r="E143" s="217" t="s">
        <v>1123</v>
      </c>
      <c r="F143" s="218" t="s">
        <v>1124</v>
      </c>
      <c r="G143" s="219" t="s">
        <v>197</v>
      </c>
      <c r="H143" s="220">
        <v>1101</v>
      </c>
      <c r="I143" s="221"/>
      <c r="J143" s="222">
        <f>ROUND(I143*H143,2)</f>
        <v>0</v>
      </c>
      <c r="K143" s="218" t="s">
        <v>165</v>
      </c>
      <c r="L143" s="44"/>
      <c r="M143" s="223" t="s">
        <v>1</v>
      </c>
      <c r="N143" s="224" t="s">
        <v>39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534</v>
      </c>
      <c r="AT143" s="227" t="s">
        <v>161</v>
      </c>
      <c r="AU143" s="227" t="s">
        <v>82</v>
      </c>
      <c r="AY143" s="17" t="s">
        <v>160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82</v>
      </c>
      <c r="BK143" s="228">
        <f>ROUND(I143*H143,2)</f>
        <v>0</v>
      </c>
      <c r="BL143" s="17" t="s">
        <v>534</v>
      </c>
      <c r="BM143" s="227" t="s">
        <v>1125</v>
      </c>
    </row>
    <row r="144" s="2" customFormat="1" ht="16.5" customHeight="1">
      <c r="A144" s="38"/>
      <c r="B144" s="39"/>
      <c r="C144" s="262" t="s">
        <v>288</v>
      </c>
      <c r="D144" s="262" t="s">
        <v>359</v>
      </c>
      <c r="E144" s="263" t="s">
        <v>1126</v>
      </c>
      <c r="F144" s="264" t="s">
        <v>1127</v>
      </c>
      <c r="G144" s="265" t="s">
        <v>628</v>
      </c>
      <c r="H144" s="266">
        <v>1001</v>
      </c>
      <c r="I144" s="267"/>
      <c r="J144" s="268">
        <f>ROUND(I144*H144,2)</f>
        <v>0</v>
      </c>
      <c r="K144" s="264" t="s">
        <v>165</v>
      </c>
      <c r="L144" s="269"/>
      <c r="M144" s="270" t="s">
        <v>1</v>
      </c>
      <c r="N144" s="271" t="s">
        <v>39</v>
      </c>
      <c r="O144" s="91"/>
      <c r="P144" s="225">
        <f>O144*H144</f>
        <v>0</v>
      </c>
      <c r="Q144" s="225">
        <v>0.001</v>
      </c>
      <c r="R144" s="225">
        <f>Q144*H144</f>
        <v>1.0010000000000002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1079</v>
      </c>
      <c r="AT144" s="227" t="s">
        <v>359</v>
      </c>
      <c r="AU144" s="227" t="s">
        <v>82</v>
      </c>
      <c r="AY144" s="17" t="s">
        <v>160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82</v>
      </c>
      <c r="BK144" s="228">
        <f>ROUND(I144*H144,2)</f>
        <v>0</v>
      </c>
      <c r="BL144" s="17" t="s">
        <v>534</v>
      </c>
      <c r="BM144" s="227" t="s">
        <v>1128</v>
      </c>
    </row>
    <row r="145" s="2" customFormat="1" ht="37.8" customHeight="1">
      <c r="A145" s="38"/>
      <c r="B145" s="39"/>
      <c r="C145" s="216" t="s">
        <v>292</v>
      </c>
      <c r="D145" s="216" t="s">
        <v>161</v>
      </c>
      <c r="E145" s="217" t="s">
        <v>1129</v>
      </c>
      <c r="F145" s="218" t="s">
        <v>1130</v>
      </c>
      <c r="G145" s="219" t="s">
        <v>197</v>
      </c>
      <c r="H145" s="220">
        <v>285</v>
      </c>
      <c r="I145" s="221"/>
      <c r="J145" s="222">
        <f>ROUND(I145*H145,2)</f>
        <v>0</v>
      </c>
      <c r="K145" s="218" t="s">
        <v>165</v>
      </c>
      <c r="L145" s="44"/>
      <c r="M145" s="223" t="s">
        <v>1</v>
      </c>
      <c r="N145" s="224" t="s">
        <v>39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534</v>
      </c>
      <c r="AT145" s="227" t="s">
        <v>161</v>
      </c>
      <c r="AU145" s="227" t="s">
        <v>82</v>
      </c>
      <c r="AY145" s="17" t="s">
        <v>160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82</v>
      </c>
      <c r="BK145" s="228">
        <f>ROUND(I145*H145,2)</f>
        <v>0</v>
      </c>
      <c r="BL145" s="17" t="s">
        <v>534</v>
      </c>
      <c r="BM145" s="227" t="s">
        <v>1131</v>
      </c>
    </row>
    <row r="146" s="2" customFormat="1" ht="16.5" customHeight="1">
      <c r="A146" s="38"/>
      <c r="B146" s="39"/>
      <c r="C146" s="262" t="s">
        <v>297</v>
      </c>
      <c r="D146" s="262" t="s">
        <v>359</v>
      </c>
      <c r="E146" s="263" t="s">
        <v>1132</v>
      </c>
      <c r="F146" s="264" t="s">
        <v>1133</v>
      </c>
      <c r="G146" s="265" t="s">
        <v>628</v>
      </c>
      <c r="H146" s="266">
        <v>186</v>
      </c>
      <c r="I146" s="267"/>
      <c r="J146" s="268">
        <f>ROUND(I146*H146,2)</f>
        <v>0</v>
      </c>
      <c r="K146" s="264" t="s">
        <v>165</v>
      </c>
      <c r="L146" s="269"/>
      <c r="M146" s="270" t="s">
        <v>1</v>
      </c>
      <c r="N146" s="271" t="s">
        <v>39</v>
      </c>
      <c r="O146" s="91"/>
      <c r="P146" s="225">
        <f>O146*H146</f>
        <v>0</v>
      </c>
      <c r="Q146" s="225">
        <v>0.001</v>
      </c>
      <c r="R146" s="225">
        <f>Q146*H146</f>
        <v>0.186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1079</v>
      </c>
      <c r="AT146" s="227" t="s">
        <v>359</v>
      </c>
      <c r="AU146" s="227" t="s">
        <v>82</v>
      </c>
      <c r="AY146" s="17" t="s">
        <v>160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82</v>
      </c>
      <c r="BK146" s="228">
        <f>ROUND(I146*H146,2)</f>
        <v>0</v>
      </c>
      <c r="BL146" s="17" t="s">
        <v>534</v>
      </c>
      <c r="BM146" s="227" t="s">
        <v>1134</v>
      </c>
    </row>
    <row r="147" s="2" customFormat="1" ht="16.5" customHeight="1">
      <c r="A147" s="38"/>
      <c r="B147" s="39"/>
      <c r="C147" s="216" t="s">
        <v>302</v>
      </c>
      <c r="D147" s="216" t="s">
        <v>161</v>
      </c>
      <c r="E147" s="217" t="s">
        <v>1135</v>
      </c>
      <c r="F147" s="218" t="s">
        <v>1136</v>
      </c>
      <c r="G147" s="219" t="s">
        <v>203</v>
      </c>
      <c r="H147" s="220">
        <v>63</v>
      </c>
      <c r="I147" s="221"/>
      <c r="J147" s="222">
        <f>ROUND(I147*H147,2)</f>
        <v>0</v>
      </c>
      <c r="K147" s="218" t="s">
        <v>165</v>
      </c>
      <c r="L147" s="44"/>
      <c r="M147" s="223" t="s">
        <v>1</v>
      </c>
      <c r="N147" s="224" t="s">
        <v>39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534</v>
      </c>
      <c r="AT147" s="227" t="s">
        <v>161</v>
      </c>
      <c r="AU147" s="227" t="s">
        <v>82</v>
      </c>
      <c r="AY147" s="17" t="s">
        <v>160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82</v>
      </c>
      <c r="BK147" s="228">
        <f>ROUND(I147*H147,2)</f>
        <v>0</v>
      </c>
      <c r="BL147" s="17" t="s">
        <v>534</v>
      </c>
      <c r="BM147" s="227" t="s">
        <v>1137</v>
      </c>
    </row>
    <row r="148" s="2" customFormat="1" ht="16.5" customHeight="1">
      <c r="A148" s="38"/>
      <c r="B148" s="39"/>
      <c r="C148" s="262" t="s">
        <v>308</v>
      </c>
      <c r="D148" s="262" t="s">
        <v>359</v>
      </c>
      <c r="E148" s="263" t="s">
        <v>1138</v>
      </c>
      <c r="F148" s="264" t="s">
        <v>1139</v>
      </c>
      <c r="G148" s="265" t="s">
        <v>203</v>
      </c>
      <c r="H148" s="266">
        <v>63</v>
      </c>
      <c r="I148" s="267"/>
      <c r="J148" s="268">
        <f>ROUND(I148*H148,2)</f>
        <v>0</v>
      </c>
      <c r="K148" s="264" t="s">
        <v>165</v>
      </c>
      <c r="L148" s="269"/>
      <c r="M148" s="270" t="s">
        <v>1</v>
      </c>
      <c r="N148" s="271" t="s">
        <v>39</v>
      </c>
      <c r="O148" s="91"/>
      <c r="P148" s="225">
        <f>O148*H148</f>
        <v>0</v>
      </c>
      <c r="Q148" s="225">
        <v>0.00016</v>
      </c>
      <c r="R148" s="225">
        <f>Q148*H148</f>
        <v>0.01008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1079</v>
      </c>
      <c r="AT148" s="227" t="s">
        <v>359</v>
      </c>
      <c r="AU148" s="227" t="s">
        <v>82</v>
      </c>
      <c r="AY148" s="17" t="s">
        <v>160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82</v>
      </c>
      <c r="BK148" s="228">
        <f>ROUND(I148*H148,2)</f>
        <v>0</v>
      </c>
      <c r="BL148" s="17" t="s">
        <v>534</v>
      </c>
      <c r="BM148" s="227" t="s">
        <v>1140</v>
      </c>
    </row>
    <row r="149" s="2" customFormat="1" ht="24.15" customHeight="1">
      <c r="A149" s="38"/>
      <c r="B149" s="39"/>
      <c r="C149" s="262" t="s">
        <v>273</v>
      </c>
      <c r="D149" s="262" t="s">
        <v>359</v>
      </c>
      <c r="E149" s="263" t="s">
        <v>1141</v>
      </c>
      <c r="F149" s="264" t="s">
        <v>1142</v>
      </c>
      <c r="G149" s="265" t="s">
        <v>203</v>
      </c>
      <c r="H149" s="266">
        <v>63</v>
      </c>
      <c r="I149" s="267"/>
      <c r="J149" s="268">
        <f>ROUND(I149*H149,2)</f>
        <v>0</v>
      </c>
      <c r="K149" s="264" t="s">
        <v>165</v>
      </c>
      <c r="L149" s="269"/>
      <c r="M149" s="270" t="s">
        <v>1</v>
      </c>
      <c r="N149" s="271" t="s">
        <v>39</v>
      </c>
      <c r="O149" s="91"/>
      <c r="P149" s="225">
        <f>O149*H149</f>
        <v>0</v>
      </c>
      <c r="Q149" s="225">
        <v>0.0007</v>
      </c>
      <c r="R149" s="225">
        <f>Q149*H149</f>
        <v>0.0441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1079</v>
      </c>
      <c r="AT149" s="227" t="s">
        <v>359</v>
      </c>
      <c r="AU149" s="227" t="s">
        <v>82</v>
      </c>
      <c r="AY149" s="17" t="s">
        <v>160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82</v>
      </c>
      <c r="BK149" s="228">
        <f>ROUND(I149*H149,2)</f>
        <v>0</v>
      </c>
      <c r="BL149" s="17" t="s">
        <v>534</v>
      </c>
      <c r="BM149" s="227" t="s">
        <v>1143</v>
      </c>
    </row>
    <row r="150" s="2" customFormat="1" ht="21.75" customHeight="1">
      <c r="A150" s="38"/>
      <c r="B150" s="39"/>
      <c r="C150" s="216" t="s">
        <v>317</v>
      </c>
      <c r="D150" s="216" t="s">
        <v>161</v>
      </c>
      <c r="E150" s="217" t="s">
        <v>1144</v>
      </c>
      <c r="F150" s="218" t="s">
        <v>1145</v>
      </c>
      <c r="G150" s="219" t="s">
        <v>203</v>
      </c>
      <c r="H150" s="220">
        <v>121.1</v>
      </c>
      <c r="I150" s="221"/>
      <c r="J150" s="222">
        <f>ROUND(I150*H150,2)</f>
        <v>0</v>
      </c>
      <c r="K150" s="218" t="s">
        <v>165</v>
      </c>
      <c r="L150" s="44"/>
      <c r="M150" s="223" t="s">
        <v>1</v>
      </c>
      <c r="N150" s="224" t="s">
        <v>39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534</v>
      </c>
      <c r="AT150" s="227" t="s">
        <v>161</v>
      </c>
      <c r="AU150" s="227" t="s">
        <v>82</v>
      </c>
      <c r="AY150" s="17" t="s">
        <v>160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82</v>
      </c>
      <c r="BK150" s="228">
        <f>ROUND(I150*H150,2)</f>
        <v>0</v>
      </c>
      <c r="BL150" s="17" t="s">
        <v>534</v>
      </c>
      <c r="BM150" s="227" t="s">
        <v>1146</v>
      </c>
    </row>
    <row r="151" s="2" customFormat="1" ht="24.15" customHeight="1">
      <c r="A151" s="38"/>
      <c r="B151" s="39"/>
      <c r="C151" s="262" t="s">
        <v>322</v>
      </c>
      <c r="D151" s="262" t="s">
        <v>359</v>
      </c>
      <c r="E151" s="263" t="s">
        <v>1147</v>
      </c>
      <c r="F151" s="264" t="s">
        <v>1148</v>
      </c>
      <c r="G151" s="265" t="s">
        <v>203</v>
      </c>
      <c r="H151" s="266">
        <v>58.1</v>
      </c>
      <c r="I151" s="267"/>
      <c r="J151" s="268">
        <f>ROUND(I151*H151,2)</f>
        <v>0</v>
      </c>
      <c r="K151" s="264" t="s">
        <v>165</v>
      </c>
      <c r="L151" s="269"/>
      <c r="M151" s="270" t="s">
        <v>1</v>
      </c>
      <c r="N151" s="271" t="s">
        <v>39</v>
      </c>
      <c r="O151" s="91"/>
      <c r="P151" s="225">
        <f>O151*H151</f>
        <v>0</v>
      </c>
      <c r="Q151" s="225">
        <v>0.00025999999999999996</v>
      </c>
      <c r="R151" s="225">
        <f>Q151*H151</f>
        <v>0.015106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1079</v>
      </c>
      <c r="AT151" s="227" t="s">
        <v>359</v>
      </c>
      <c r="AU151" s="227" t="s">
        <v>82</v>
      </c>
      <c r="AY151" s="17" t="s">
        <v>160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82</v>
      </c>
      <c r="BK151" s="228">
        <f>ROUND(I151*H151,2)</f>
        <v>0</v>
      </c>
      <c r="BL151" s="17" t="s">
        <v>534</v>
      </c>
      <c r="BM151" s="227" t="s">
        <v>1149</v>
      </c>
    </row>
    <row r="152" s="2" customFormat="1" ht="33" customHeight="1">
      <c r="A152" s="38"/>
      <c r="B152" s="39"/>
      <c r="C152" s="216" t="s">
        <v>329</v>
      </c>
      <c r="D152" s="216" t="s">
        <v>161</v>
      </c>
      <c r="E152" s="217" t="s">
        <v>1150</v>
      </c>
      <c r="F152" s="218" t="s">
        <v>1151</v>
      </c>
      <c r="G152" s="219" t="s">
        <v>197</v>
      </c>
      <c r="H152" s="220">
        <v>180</v>
      </c>
      <c r="I152" s="221"/>
      <c r="J152" s="222">
        <f>ROUND(I152*H152,2)</f>
        <v>0</v>
      </c>
      <c r="K152" s="218" t="s">
        <v>165</v>
      </c>
      <c r="L152" s="44"/>
      <c r="M152" s="223" t="s">
        <v>1</v>
      </c>
      <c r="N152" s="224" t="s">
        <v>39</v>
      </c>
      <c r="O152" s="91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534</v>
      </c>
      <c r="AT152" s="227" t="s">
        <v>161</v>
      </c>
      <c r="AU152" s="227" t="s">
        <v>82</v>
      </c>
      <c r="AY152" s="17" t="s">
        <v>160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82</v>
      </c>
      <c r="BK152" s="228">
        <f>ROUND(I152*H152,2)</f>
        <v>0</v>
      </c>
      <c r="BL152" s="17" t="s">
        <v>534</v>
      </c>
      <c r="BM152" s="227" t="s">
        <v>1152</v>
      </c>
    </row>
    <row r="153" s="2" customFormat="1" ht="33" customHeight="1">
      <c r="A153" s="38"/>
      <c r="B153" s="39"/>
      <c r="C153" s="262" t="s">
        <v>335</v>
      </c>
      <c r="D153" s="262" t="s">
        <v>359</v>
      </c>
      <c r="E153" s="263" t="s">
        <v>1153</v>
      </c>
      <c r="F153" s="264" t="s">
        <v>1154</v>
      </c>
      <c r="G153" s="265" t="s">
        <v>197</v>
      </c>
      <c r="H153" s="266">
        <v>180</v>
      </c>
      <c r="I153" s="267"/>
      <c r="J153" s="268">
        <f>ROUND(I153*H153,2)</f>
        <v>0</v>
      </c>
      <c r="K153" s="264" t="s">
        <v>165</v>
      </c>
      <c r="L153" s="269"/>
      <c r="M153" s="270" t="s">
        <v>1</v>
      </c>
      <c r="N153" s="271" t="s">
        <v>39</v>
      </c>
      <c r="O153" s="91"/>
      <c r="P153" s="225">
        <f>O153*H153</f>
        <v>0</v>
      </c>
      <c r="Q153" s="225">
        <v>2E-05</v>
      </c>
      <c r="R153" s="225">
        <f>Q153*H153</f>
        <v>0.0036000000000000004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1079</v>
      </c>
      <c r="AT153" s="227" t="s">
        <v>359</v>
      </c>
      <c r="AU153" s="227" t="s">
        <v>82</v>
      </c>
      <c r="AY153" s="17" t="s">
        <v>160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82</v>
      </c>
      <c r="BK153" s="228">
        <f>ROUND(I153*H153,2)</f>
        <v>0</v>
      </c>
      <c r="BL153" s="17" t="s">
        <v>534</v>
      </c>
      <c r="BM153" s="227" t="s">
        <v>1155</v>
      </c>
    </row>
    <row r="154" s="2" customFormat="1" ht="37.8" customHeight="1">
      <c r="A154" s="38"/>
      <c r="B154" s="39"/>
      <c r="C154" s="216" t="s">
        <v>341</v>
      </c>
      <c r="D154" s="216" t="s">
        <v>161</v>
      </c>
      <c r="E154" s="217" t="s">
        <v>1156</v>
      </c>
      <c r="F154" s="218" t="s">
        <v>1157</v>
      </c>
      <c r="G154" s="219" t="s">
        <v>203</v>
      </c>
      <c r="H154" s="220">
        <v>1</v>
      </c>
      <c r="I154" s="221"/>
      <c r="J154" s="222">
        <f>ROUND(I154*H154,2)</f>
        <v>0</v>
      </c>
      <c r="K154" s="218" t="s">
        <v>165</v>
      </c>
      <c r="L154" s="44"/>
      <c r="M154" s="223" t="s">
        <v>1</v>
      </c>
      <c r="N154" s="224" t="s">
        <v>39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534</v>
      </c>
      <c r="AT154" s="227" t="s">
        <v>161</v>
      </c>
      <c r="AU154" s="227" t="s">
        <v>82</v>
      </c>
      <c r="AY154" s="17" t="s">
        <v>160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82</v>
      </c>
      <c r="BK154" s="228">
        <f>ROUND(I154*H154,2)</f>
        <v>0</v>
      </c>
      <c r="BL154" s="17" t="s">
        <v>534</v>
      </c>
      <c r="BM154" s="227" t="s">
        <v>1158</v>
      </c>
    </row>
    <row r="155" s="2" customFormat="1" ht="37.8" customHeight="1">
      <c r="A155" s="38"/>
      <c r="B155" s="39"/>
      <c r="C155" s="216" t="s">
        <v>346</v>
      </c>
      <c r="D155" s="216" t="s">
        <v>161</v>
      </c>
      <c r="E155" s="217" t="s">
        <v>1159</v>
      </c>
      <c r="F155" s="218" t="s">
        <v>1160</v>
      </c>
      <c r="G155" s="219" t="s">
        <v>197</v>
      </c>
      <c r="H155" s="220">
        <v>998</v>
      </c>
      <c r="I155" s="221"/>
      <c r="J155" s="222">
        <f>ROUND(I155*H155,2)</f>
        <v>0</v>
      </c>
      <c r="K155" s="218" t="s">
        <v>165</v>
      </c>
      <c r="L155" s="44"/>
      <c r="M155" s="223" t="s">
        <v>1</v>
      </c>
      <c r="N155" s="224" t="s">
        <v>39</v>
      </c>
      <c r="O155" s="91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534</v>
      </c>
      <c r="AT155" s="227" t="s">
        <v>161</v>
      </c>
      <c r="AU155" s="227" t="s">
        <v>82</v>
      </c>
      <c r="AY155" s="17" t="s">
        <v>160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82</v>
      </c>
      <c r="BK155" s="228">
        <f>ROUND(I155*H155,2)</f>
        <v>0</v>
      </c>
      <c r="BL155" s="17" t="s">
        <v>534</v>
      </c>
      <c r="BM155" s="227" t="s">
        <v>1161</v>
      </c>
    </row>
    <row r="156" s="2" customFormat="1" ht="24.15" customHeight="1">
      <c r="A156" s="38"/>
      <c r="B156" s="39"/>
      <c r="C156" s="262" t="s">
        <v>352</v>
      </c>
      <c r="D156" s="262" t="s">
        <v>359</v>
      </c>
      <c r="E156" s="263" t="s">
        <v>1162</v>
      </c>
      <c r="F156" s="264" t="s">
        <v>1163</v>
      </c>
      <c r="G156" s="265" t="s">
        <v>197</v>
      </c>
      <c r="H156" s="266">
        <v>630</v>
      </c>
      <c r="I156" s="267"/>
      <c r="J156" s="268">
        <f>ROUND(I156*H156,2)</f>
        <v>0</v>
      </c>
      <c r="K156" s="264" t="s">
        <v>165</v>
      </c>
      <c r="L156" s="269"/>
      <c r="M156" s="270" t="s">
        <v>1</v>
      </c>
      <c r="N156" s="271" t="s">
        <v>39</v>
      </c>
      <c r="O156" s="91"/>
      <c r="P156" s="225">
        <f>O156*H156</f>
        <v>0</v>
      </c>
      <c r="Q156" s="225">
        <v>0.00012</v>
      </c>
      <c r="R156" s="225">
        <f>Q156*H156</f>
        <v>0.0756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1079</v>
      </c>
      <c r="AT156" s="227" t="s">
        <v>359</v>
      </c>
      <c r="AU156" s="227" t="s">
        <v>82</v>
      </c>
      <c r="AY156" s="17" t="s">
        <v>160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82</v>
      </c>
      <c r="BK156" s="228">
        <f>ROUND(I156*H156,2)</f>
        <v>0</v>
      </c>
      <c r="BL156" s="17" t="s">
        <v>534</v>
      </c>
      <c r="BM156" s="227" t="s">
        <v>1164</v>
      </c>
    </row>
    <row r="157" s="2" customFormat="1" ht="24.15" customHeight="1">
      <c r="A157" s="38"/>
      <c r="B157" s="39"/>
      <c r="C157" s="262" t="s">
        <v>358</v>
      </c>
      <c r="D157" s="262" t="s">
        <v>359</v>
      </c>
      <c r="E157" s="263" t="s">
        <v>1165</v>
      </c>
      <c r="F157" s="264" t="s">
        <v>1166</v>
      </c>
      <c r="G157" s="265" t="s">
        <v>197</v>
      </c>
      <c r="H157" s="266">
        <v>368</v>
      </c>
      <c r="I157" s="267"/>
      <c r="J157" s="268">
        <f>ROUND(I157*H157,2)</f>
        <v>0</v>
      </c>
      <c r="K157" s="264" t="s">
        <v>165</v>
      </c>
      <c r="L157" s="269"/>
      <c r="M157" s="270" t="s">
        <v>1</v>
      </c>
      <c r="N157" s="271" t="s">
        <v>39</v>
      </c>
      <c r="O157" s="91"/>
      <c r="P157" s="225">
        <f>O157*H157</f>
        <v>0</v>
      </c>
      <c r="Q157" s="225">
        <v>0.00023</v>
      </c>
      <c r="R157" s="225">
        <f>Q157*H157</f>
        <v>0.08464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1079</v>
      </c>
      <c r="AT157" s="227" t="s">
        <v>359</v>
      </c>
      <c r="AU157" s="227" t="s">
        <v>82</v>
      </c>
      <c r="AY157" s="17" t="s">
        <v>160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82</v>
      </c>
      <c r="BK157" s="228">
        <f>ROUND(I157*H157,2)</f>
        <v>0</v>
      </c>
      <c r="BL157" s="17" t="s">
        <v>534</v>
      </c>
      <c r="BM157" s="227" t="s">
        <v>1167</v>
      </c>
    </row>
    <row r="158" s="2" customFormat="1" ht="37.8" customHeight="1">
      <c r="A158" s="38"/>
      <c r="B158" s="39"/>
      <c r="C158" s="216" t="s">
        <v>367</v>
      </c>
      <c r="D158" s="216" t="s">
        <v>161</v>
      </c>
      <c r="E158" s="217" t="s">
        <v>1168</v>
      </c>
      <c r="F158" s="218" t="s">
        <v>1169</v>
      </c>
      <c r="G158" s="219" t="s">
        <v>197</v>
      </c>
      <c r="H158" s="220">
        <v>275</v>
      </c>
      <c r="I158" s="221"/>
      <c r="J158" s="222">
        <f>ROUND(I158*H158,2)</f>
        <v>0</v>
      </c>
      <c r="K158" s="218" t="s">
        <v>165</v>
      </c>
      <c r="L158" s="44"/>
      <c r="M158" s="223" t="s">
        <v>1</v>
      </c>
      <c r="N158" s="224" t="s">
        <v>39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534</v>
      </c>
      <c r="AT158" s="227" t="s">
        <v>161</v>
      </c>
      <c r="AU158" s="227" t="s">
        <v>82</v>
      </c>
      <c r="AY158" s="17" t="s">
        <v>160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82</v>
      </c>
      <c r="BK158" s="228">
        <f>ROUND(I158*H158,2)</f>
        <v>0</v>
      </c>
      <c r="BL158" s="17" t="s">
        <v>534</v>
      </c>
      <c r="BM158" s="227" t="s">
        <v>1170</v>
      </c>
    </row>
    <row r="159" s="13" customFormat="1">
      <c r="A159" s="13"/>
      <c r="B159" s="229"/>
      <c r="C159" s="230"/>
      <c r="D159" s="231" t="s">
        <v>168</v>
      </c>
      <c r="E159" s="232" t="s">
        <v>1</v>
      </c>
      <c r="F159" s="233" t="s">
        <v>1171</v>
      </c>
      <c r="G159" s="230"/>
      <c r="H159" s="234">
        <v>275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168</v>
      </c>
      <c r="AU159" s="240" t="s">
        <v>82</v>
      </c>
      <c r="AV159" s="13" t="s">
        <v>84</v>
      </c>
      <c r="AW159" s="13" t="s">
        <v>31</v>
      </c>
      <c r="AX159" s="13" t="s">
        <v>74</v>
      </c>
      <c r="AY159" s="240" t="s">
        <v>160</v>
      </c>
    </row>
    <row r="160" s="14" customFormat="1">
      <c r="A160" s="14"/>
      <c r="B160" s="241"/>
      <c r="C160" s="242"/>
      <c r="D160" s="231" t="s">
        <v>168</v>
      </c>
      <c r="E160" s="243" t="s">
        <v>1</v>
      </c>
      <c r="F160" s="244" t="s">
        <v>170</v>
      </c>
      <c r="G160" s="242"/>
      <c r="H160" s="245">
        <v>275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168</v>
      </c>
      <c r="AU160" s="251" t="s">
        <v>82</v>
      </c>
      <c r="AV160" s="14" t="s">
        <v>166</v>
      </c>
      <c r="AW160" s="14" t="s">
        <v>31</v>
      </c>
      <c r="AX160" s="14" t="s">
        <v>82</v>
      </c>
      <c r="AY160" s="251" t="s">
        <v>160</v>
      </c>
    </row>
    <row r="161" s="2" customFormat="1" ht="24.15" customHeight="1">
      <c r="A161" s="38"/>
      <c r="B161" s="39"/>
      <c r="C161" s="262" t="s">
        <v>373</v>
      </c>
      <c r="D161" s="262" t="s">
        <v>359</v>
      </c>
      <c r="E161" s="263" t="s">
        <v>1172</v>
      </c>
      <c r="F161" s="264" t="s">
        <v>1173</v>
      </c>
      <c r="G161" s="265" t="s">
        <v>197</v>
      </c>
      <c r="H161" s="266">
        <v>316.25</v>
      </c>
      <c r="I161" s="267"/>
      <c r="J161" s="268">
        <f>ROUND(I161*H161,2)</f>
        <v>0</v>
      </c>
      <c r="K161" s="264" t="s">
        <v>165</v>
      </c>
      <c r="L161" s="269"/>
      <c r="M161" s="270" t="s">
        <v>1</v>
      </c>
      <c r="N161" s="271" t="s">
        <v>39</v>
      </c>
      <c r="O161" s="91"/>
      <c r="P161" s="225">
        <f>O161*H161</f>
        <v>0</v>
      </c>
      <c r="Q161" s="225">
        <v>0.00064</v>
      </c>
      <c r="R161" s="225">
        <f>Q161*H161</f>
        <v>0.20240000000000003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1174</v>
      </c>
      <c r="AT161" s="227" t="s">
        <v>359</v>
      </c>
      <c r="AU161" s="227" t="s">
        <v>82</v>
      </c>
      <c r="AY161" s="17" t="s">
        <v>160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82</v>
      </c>
      <c r="BK161" s="228">
        <f>ROUND(I161*H161,2)</f>
        <v>0</v>
      </c>
      <c r="BL161" s="17" t="s">
        <v>1174</v>
      </c>
      <c r="BM161" s="227" t="s">
        <v>1175</v>
      </c>
    </row>
    <row r="162" s="13" customFormat="1">
      <c r="A162" s="13"/>
      <c r="B162" s="229"/>
      <c r="C162" s="230"/>
      <c r="D162" s="231" t="s">
        <v>168</v>
      </c>
      <c r="E162" s="232" t="s">
        <v>1</v>
      </c>
      <c r="F162" s="233" t="s">
        <v>1176</v>
      </c>
      <c r="G162" s="230"/>
      <c r="H162" s="234">
        <v>316.25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168</v>
      </c>
      <c r="AU162" s="240" t="s">
        <v>82</v>
      </c>
      <c r="AV162" s="13" t="s">
        <v>84</v>
      </c>
      <c r="AW162" s="13" t="s">
        <v>31</v>
      </c>
      <c r="AX162" s="13" t="s">
        <v>82</v>
      </c>
      <c r="AY162" s="240" t="s">
        <v>160</v>
      </c>
    </row>
    <row r="163" s="2" customFormat="1" ht="37.8" customHeight="1">
      <c r="A163" s="38"/>
      <c r="B163" s="39"/>
      <c r="C163" s="216" t="s">
        <v>377</v>
      </c>
      <c r="D163" s="216" t="s">
        <v>161</v>
      </c>
      <c r="E163" s="217" t="s">
        <v>1177</v>
      </c>
      <c r="F163" s="218" t="s">
        <v>1178</v>
      </c>
      <c r="G163" s="219" t="s">
        <v>197</v>
      </c>
      <c r="H163" s="220">
        <v>1895</v>
      </c>
      <c r="I163" s="221"/>
      <c r="J163" s="222">
        <f>ROUND(I163*H163,2)</f>
        <v>0</v>
      </c>
      <c r="K163" s="218" t="s">
        <v>165</v>
      </c>
      <c r="L163" s="44"/>
      <c r="M163" s="223" t="s">
        <v>1</v>
      </c>
      <c r="N163" s="224" t="s">
        <v>39</v>
      </c>
      <c r="O163" s="91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7" t="s">
        <v>534</v>
      </c>
      <c r="AT163" s="227" t="s">
        <v>161</v>
      </c>
      <c r="AU163" s="227" t="s">
        <v>82</v>
      </c>
      <c r="AY163" s="17" t="s">
        <v>160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82</v>
      </c>
      <c r="BK163" s="228">
        <f>ROUND(I163*H163,2)</f>
        <v>0</v>
      </c>
      <c r="BL163" s="17" t="s">
        <v>534</v>
      </c>
      <c r="BM163" s="227" t="s">
        <v>1179</v>
      </c>
    </row>
    <row r="164" s="2" customFormat="1" ht="24.15" customHeight="1">
      <c r="A164" s="38"/>
      <c r="B164" s="39"/>
      <c r="C164" s="262" t="s">
        <v>385</v>
      </c>
      <c r="D164" s="262" t="s">
        <v>359</v>
      </c>
      <c r="E164" s="263" t="s">
        <v>1180</v>
      </c>
      <c r="F164" s="264" t="s">
        <v>1181</v>
      </c>
      <c r="G164" s="265" t="s">
        <v>197</v>
      </c>
      <c r="H164" s="266">
        <v>1895</v>
      </c>
      <c r="I164" s="267"/>
      <c r="J164" s="268">
        <f>ROUND(I164*H164,2)</f>
        <v>0</v>
      </c>
      <c r="K164" s="264" t="s">
        <v>165</v>
      </c>
      <c r="L164" s="269"/>
      <c r="M164" s="270" t="s">
        <v>1</v>
      </c>
      <c r="N164" s="271" t="s">
        <v>39</v>
      </c>
      <c r="O164" s="91"/>
      <c r="P164" s="225">
        <f>O164*H164</f>
        <v>0</v>
      </c>
      <c r="Q164" s="225">
        <v>0.0009</v>
      </c>
      <c r="R164" s="225">
        <f>Q164*H164</f>
        <v>1.7055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1079</v>
      </c>
      <c r="AT164" s="227" t="s">
        <v>359</v>
      </c>
      <c r="AU164" s="227" t="s">
        <v>82</v>
      </c>
      <c r="AY164" s="17" t="s">
        <v>160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82</v>
      </c>
      <c r="BK164" s="228">
        <f>ROUND(I164*H164,2)</f>
        <v>0</v>
      </c>
      <c r="BL164" s="17" t="s">
        <v>534</v>
      </c>
      <c r="BM164" s="227" t="s">
        <v>1182</v>
      </c>
    </row>
    <row r="165" s="2" customFormat="1" ht="24.15" customHeight="1">
      <c r="A165" s="38"/>
      <c r="B165" s="39"/>
      <c r="C165" s="216" t="s">
        <v>390</v>
      </c>
      <c r="D165" s="216" t="s">
        <v>161</v>
      </c>
      <c r="E165" s="217" t="s">
        <v>1183</v>
      </c>
      <c r="F165" s="218" t="s">
        <v>1184</v>
      </c>
      <c r="G165" s="219" t="s">
        <v>203</v>
      </c>
      <c r="H165" s="220">
        <v>18</v>
      </c>
      <c r="I165" s="221"/>
      <c r="J165" s="222">
        <f>ROUND(I165*H165,2)</f>
        <v>0</v>
      </c>
      <c r="K165" s="218" t="s">
        <v>165</v>
      </c>
      <c r="L165" s="44"/>
      <c r="M165" s="223" t="s">
        <v>1</v>
      </c>
      <c r="N165" s="224" t="s">
        <v>39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534</v>
      </c>
      <c r="AT165" s="227" t="s">
        <v>161</v>
      </c>
      <c r="AU165" s="227" t="s">
        <v>82</v>
      </c>
      <c r="AY165" s="17" t="s">
        <v>160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82</v>
      </c>
      <c r="BK165" s="228">
        <f>ROUND(I165*H165,2)</f>
        <v>0</v>
      </c>
      <c r="BL165" s="17" t="s">
        <v>534</v>
      </c>
      <c r="BM165" s="227" t="s">
        <v>1185</v>
      </c>
    </row>
    <row r="166" s="2" customFormat="1" ht="21.75" customHeight="1">
      <c r="A166" s="38"/>
      <c r="B166" s="39"/>
      <c r="C166" s="216" t="s">
        <v>287</v>
      </c>
      <c r="D166" s="216" t="s">
        <v>161</v>
      </c>
      <c r="E166" s="217" t="s">
        <v>1186</v>
      </c>
      <c r="F166" s="218" t="s">
        <v>1187</v>
      </c>
      <c r="G166" s="219" t="s">
        <v>203</v>
      </c>
      <c r="H166" s="220">
        <v>12</v>
      </c>
      <c r="I166" s="221"/>
      <c r="J166" s="222">
        <f>ROUND(I166*H166,2)</f>
        <v>0</v>
      </c>
      <c r="K166" s="218" t="s">
        <v>165</v>
      </c>
      <c r="L166" s="44"/>
      <c r="M166" s="223" t="s">
        <v>1</v>
      </c>
      <c r="N166" s="224" t="s">
        <v>39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534</v>
      </c>
      <c r="AT166" s="227" t="s">
        <v>161</v>
      </c>
      <c r="AU166" s="227" t="s">
        <v>82</v>
      </c>
      <c r="AY166" s="17" t="s">
        <v>160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82</v>
      </c>
      <c r="BK166" s="228">
        <f>ROUND(I166*H166,2)</f>
        <v>0</v>
      </c>
      <c r="BL166" s="17" t="s">
        <v>534</v>
      </c>
      <c r="BM166" s="227" t="s">
        <v>1188</v>
      </c>
    </row>
    <row r="167" s="2" customFormat="1" ht="24.15" customHeight="1">
      <c r="A167" s="38"/>
      <c r="B167" s="39"/>
      <c r="C167" s="216" t="s">
        <v>398</v>
      </c>
      <c r="D167" s="216" t="s">
        <v>161</v>
      </c>
      <c r="E167" s="217" t="s">
        <v>1189</v>
      </c>
      <c r="F167" s="218" t="s">
        <v>1190</v>
      </c>
      <c r="G167" s="219" t="s">
        <v>203</v>
      </c>
      <c r="H167" s="220">
        <v>4</v>
      </c>
      <c r="I167" s="221"/>
      <c r="J167" s="222">
        <f>ROUND(I167*H167,2)</f>
        <v>0</v>
      </c>
      <c r="K167" s="218" t="s">
        <v>165</v>
      </c>
      <c r="L167" s="44"/>
      <c r="M167" s="223" t="s">
        <v>1</v>
      </c>
      <c r="N167" s="224" t="s">
        <v>39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534</v>
      </c>
      <c r="AT167" s="227" t="s">
        <v>161</v>
      </c>
      <c r="AU167" s="227" t="s">
        <v>82</v>
      </c>
      <c r="AY167" s="17" t="s">
        <v>160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82</v>
      </c>
      <c r="BK167" s="228">
        <f>ROUND(I167*H167,2)</f>
        <v>0</v>
      </c>
      <c r="BL167" s="17" t="s">
        <v>534</v>
      </c>
      <c r="BM167" s="227" t="s">
        <v>1191</v>
      </c>
    </row>
    <row r="168" s="2" customFormat="1" ht="24.15" customHeight="1">
      <c r="A168" s="38"/>
      <c r="B168" s="39"/>
      <c r="C168" s="216" t="s">
        <v>403</v>
      </c>
      <c r="D168" s="216" t="s">
        <v>161</v>
      </c>
      <c r="E168" s="217" t="s">
        <v>1192</v>
      </c>
      <c r="F168" s="218" t="s">
        <v>1193</v>
      </c>
      <c r="G168" s="219" t="s">
        <v>203</v>
      </c>
      <c r="H168" s="220">
        <v>2</v>
      </c>
      <c r="I168" s="221"/>
      <c r="J168" s="222">
        <f>ROUND(I168*H168,2)</f>
        <v>0</v>
      </c>
      <c r="K168" s="218" t="s">
        <v>165</v>
      </c>
      <c r="L168" s="44"/>
      <c r="M168" s="223" t="s">
        <v>1</v>
      </c>
      <c r="N168" s="224" t="s">
        <v>39</v>
      </c>
      <c r="O168" s="91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534</v>
      </c>
      <c r="AT168" s="227" t="s">
        <v>161</v>
      </c>
      <c r="AU168" s="227" t="s">
        <v>82</v>
      </c>
      <c r="AY168" s="17" t="s">
        <v>160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82</v>
      </c>
      <c r="BK168" s="228">
        <f>ROUND(I168*H168,2)</f>
        <v>0</v>
      </c>
      <c r="BL168" s="17" t="s">
        <v>534</v>
      </c>
      <c r="BM168" s="227" t="s">
        <v>1194</v>
      </c>
    </row>
    <row r="169" s="2" customFormat="1" ht="24.15" customHeight="1">
      <c r="A169" s="38"/>
      <c r="B169" s="39"/>
      <c r="C169" s="216" t="s">
        <v>408</v>
      </c>
      <c r="D169" s="216" t="s">
        <v>161</v>
      </c>
      <c r="E169" s="217" t="s">
        <v>1195</v>
      </c>
      <c r="F169" s="218" t="s">
        <v>1196</v>
      </c>
      <c r="G169" s="219" t="s">
        <v>203</v>
      </c>
      <c r="H169" s="220">
        <v>4</v>
      </c>
      <c r="I169" s="221"/>
      <c r="J169" s="222">
        <f>ROUND(I169*H169,2)</f>
        <v>0</v>
      </c>
      <c r="K169" s="218" t="s">
        <v>165</v>
      </c>
      <c r="L169" s="44"/>
      <c r="M169" s="223" t="s">
        <v>1</v>
      </c>
      <c r="N169" s="224" t="s">
        <v>39</v>
      </c>
      <c r="O169" s="91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534</v>
      </c>
      <c r="AT169" s="227" t="s">
        <v>161</v>
      </c>
      <c r="AU169" s="227" t="s">
        <v>82</v>
      </c>
      <c r="AY169" s="17" t="s">
        <v>160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82</v>
      </c>
      <c r="BK169" s="228">
        <f>ROUND(I169*H169,2)</f>
        <v>0</v>
      </c>
      <c r="BL169" s="17" t="s">
        <v>534</v>
      </c>
      <c r="BM169" s="227" t="s">
        <v>1197</v>
      </c>
    </row>
    <row r="170" s="2" customFormat="1" ht="21.75" customHeight="1">
      <c r="A170" s="38"/>
      <c r="B170" s="39"/>
      <c r="C170" s="216" t="s">
        <v>412</v>
      </c>
      <c r="D170" s="216" t="s">
        <v>161</v>
      </c>
      <c r="E170" s="217" t="s">
        <v>1198</v>
      </c>
      <c r="F170" s="218" t="s">
        <v>1199</v>
      </c>
      <c r="G170" s="219" t="s">
        <v>203</v>
      </c>
      <c r="H170" s="220">
        <v>2</v>
      </c>
      <c r="I170" s="221"/>
      <c r="J170" s="222">
        <f>ROUND(I170*H170,2)</f>
        <v>0</v>
      </c>
      <c r="K170" s="218" t="s">
        <v>165</v>
      </c>
      <c r="L170" s="44"/>
      <c r="M170" s="223" t="s">
        <v>1</v>
      </c>
      <c r="N170" s="224" t="s">
        <v>39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534</v>
      </c>
      <c r="AT170" s="227" t="s">
        <v>161</v>
      </c>
      <c r="AU170" s="227" t="s">
        <v>82</v>
      </c>
      <c r="AY170" s="17" t="s">
        <v>160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82</v>
      </c>
      <c r="BK170" s="228">
        <f>ROUND(I170*H170,2)</f>
        <v>0</v>
      </c>
      <c r="BL170" s="17" t="s">
        <v>534</v>
      </c>
      <c r="BM170" s="227" t="s">
        <v>1200</v>
      </c>
    </row>
    <row r="171" s="2" customFormat="1" ht="16.5" customHeight="1">
      <c r="A171" s="38"/>
      <c r="B171" s="39"/>
      <c r="C171" s="216" t="s">
        <v>419</v>
      </c>
      <c r="D171" s="216" t="s">
        <v>161</v>
      </c>
      <c r="E171" s="217" t="s">
        <v>1201</v>
      </c>
      <c r="F171" s="218" t="s">
        <v>1202</v>
      </c>
      <c r="G171" s="219" t="s">
        <v>203</v>
      </c>
      <c r="H171" s="220">
        <v>2</v>
      </c>
      <c r="I171" s="221"/>
      <c r="J171" s="222">
        <f>ROUND(I171*H171,2)</f>
        <v>0</v>
      </c>
      <c r="K171" s="218" t="s">
        <v>165</v>
      </c>
      <c r="L171" s="44"/>
      <c r="M171" s="223" t="s">
        <v>1</v>
      </c>
      <c r="N171" s="224" t="s">
        <v>39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534</v>
      </c>
      <c r="AT171" s="227" t="s">
        <v>161</v>
      </c>
      <c r="AU171" s="227" t="s">
        <v>82</v>
      </c>
      <c r="AY171" s="17" t="s">
        <v>160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82</v>
      </c>
      <c r="BK171" s="228">
        <f>ROUND(I171*H171,2)</f>
        <v>0</v>
      </c>
      <c r="BL171" s="17" t="s">
        <v>534</v>
      </c>
      <c r="BM171" s="227" t="s">
        <v>1203</v>
      </c>
    </row>
    <row r="172" s="2" customFormat="1" ht="16.5" customHeight="1">
      <c r="A172" s="38"/>
      <c r="B172" s="39"/>
      <c r="C172" s="216" t="s">
        <v>424</v>
      </c>
      <c r="D172" s="216" t="s">
        <v>161</v>
      </c>
      <c r="E172" s="217" t="s">
        <v>1204</v>
      </c>
      <c r="F172" s="218" t="s">
        <v>1205</v>
      </c>
      <c r="G172" s="219" t="s">
        <v>203</v>
      </c>
      <c r="H172" s="220">
        <v>14</v>
      </c>
      <c r="I172" s="221"/>
      <c r="J172" s="222">
        <f>ROUND(I172*H172,2)</f>
        <v>0</v>
      </c>
      <c r="K172" s="218" t="s">
        <v>165</v>
      </c>
      <c r="L172" s="44"/>
      <c r="M172" s="223" t="s">
        <v>1</v>
      </c>
      <c r="N172" s="224" t="s">
        <v>39</v>
      </c>
      <c r="O172" s="91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7" t="s">
        <v>534</v>
      </c>
      <c r="AT172" s="227" t="s">
        <v>161</v>
      </c>
      <c r="AU172" s="227" t="s">
        <v>82</v>
      </c>
      <c r="AY172" s="17" t="s">
        <v>160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82</v>
      </c>
      <c r="BK172" s="228">
        <f>ROUND(I172*H172,2)</f>
        <v>0</v>
      </c>
      <c r="BL172" s="17" t="s">
        <v>534</v>
      </c>
      <c r="BM172" s="227" t="s">
        <v>1206</v>
      </c>
    </row>
    <row r="173" s="2" customFormat="1" ht="24.15" customHeight="1">
      <c r="A173" s="38"/>
      <c r="B173" s="39"/>
      <c r="C173" s="262" t="s">
        <v>430</v>
      </c>
      <c r="D173" s="262" t="s">
        <v>359</v>
      </c>
      <c r="E173" s="263" t="s">
        <v>1207</v>
      </c>
      <c r="F173" s="264" t="s">
        <v>1208</v>
      </c>
      <c r="G173" s="265" t="s">
        <v>203</v>
      </c>
      <c r="H173" s="266">
        <v>14</v>
      </c>
      <c r="I173" s="267"/>
      <c r="J173" s="268">
        <f>ROUND(I173*H173,2)</f>
        <v>0</v>
      </c>
      <c r="K173" s="264" t="s">
        <v>165</v>
      </c>
      <c r="L173" s="269"/>
      <c r="M173" s="270" t="s">
        <v>1</v>
      </c>
      <c r="N173" s="271" t="s">
        <v>39</v>
      </c>
      <c r="O173" s="91"/>
      <c r="P173" s="225">
        <f>O173*H173</f>
        <v>0</v>
      </c>
      <c r="Q173" s="225">
        <v>0.00024</v>
      </c>
      <c r="R173" s="225">
        <f>Q173*H173</f>
        <v>0.0033600000000000004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1079</v>
      </c>
      <c r="AT173" s="227" t="s">
        <v>359</v>
      </c>
      <c r="AU173" s="227" t="s">
        <v>82</v>
      </c>
      <c r="AY173" s="17" t="s">
        <v>160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82</v>
      </c>
      <c r="BK173" s="228">
        <f>ROUND(I173*H173,2)</f>
        <v>0</v>
      </c>
      <c r="BL173" s="17" t="s">
        <v>534</v>
      </c>
      <c r="BM173" s="227" t="s">
        <v>1209</v>
      </c>
    </row>
    <row r="174" s="2" customFormat="1" ht="24.15" customHeight="1">
      <c r="A174" s="38"/>
      <c r="B174" s="39"/>
      <c r="C174" s="216" t="s">
        <v>438</v>
      </c>
      <c r="D174" s="216" t="s">
        <v>161</v>
      </c>
      <c r="E174" s="217" t="s">
        <v>1210</v>
      </c>
      <c r="F174" s="218" t="s">
        <v>1211</v>
      </c>
      <c r="G174" s="219" t="s">
        <v>197</v>
      </c>
      <c r="H174" s="220">
        <v>170</v>
      </c>
      <c r="I174" s="221"/>
      <c r="J174" s="222">
        <f>ROUND(I174*H174,2)</f>
        <v>0</v>
      </c>
      <c r="K174" s="218" t="s">
        <v>165</v>
      </c>
      <c r="L174" s="44"/>
      <c r="M174" s="223" t="s">
        <v>1</v>
      </c>
      <c r="N174" s="224" t="s">
        <v>39</v>
      </c>
      <c r="O174" s="91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534</v>
      </c>
      <c r="AT174" s="227" t="s">
        <v>161</v>
      </c>
      <c r="AU174" s="227" t="s">
        <v>82</v>
      </c>
      <c r="AY174" s="17" t="s">
        <v>160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82</v>
      </c>
      <c r="BK174" s="228">
        <f>ROUND(I174*H174,2)</f>
        <v>0</v>
      </c>
      <c r="BL174" s="17" t="s">
        <v>534</v>
      </c>
      <c r="BM174" s="227" t="s">
        <v>1212</v>
      </c>
    </row>
    <row r="175" s="2" customFormat="1" ht="16.5" customHeight="1">
      <c r="A175" s="38"/>
      <c r="B175" s="39"/>
      <c r="C175" s="262" t="s">
        <v>448</v>
      </c>
      <c r="D175" s="262" t="s">
        <v>359</v>
      </c>
      <c r="E175" s="263" t="s">
        <v>1213</v>
      </c>
      <c r="F175" s="264" t="s">
        <v>1214</v>
      </c>
      <c r="G175" s="265" t="s">
        <v>197</v>
      </c>
      <c r="H175" s="266">
        <v>170</v>
      </c>
      <c r="I175" s="267"/>
      <c r="J175" s="268">
        <f>ROUND(I175*H175,2)</f>
        <v>0</v>
      </c>
      <c r="K175" s="264" t="s">
        <v>165</v>
      </c>
      <c r="L175" s="269"/>
      <c r="M175" s="270" t="s">
        <v>1</v>
      </c>
      <c r="N175" s="271" t="s">
        <v>39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1079</v>
      </c>
      <c r="AT175" s="227" t="s">
        <v>359</v>
      </c>
      <c r="AU175" s="227" t="s">
        <v>82</v>
      </c>
      <c r="AY175" s="17" t="s">
        <v>160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82</v>
      </c>
      <c r="BK175" s="228">
        <f>ROUND(I175*H175,2)</f>
        <v>0</v>
      </c>
      <c r="BL175" s="17" t="s">
        <v>534</v>
      </c>
      <c r="BM175" s="227" t="s">
        <v>1215</v>
      </c>
    </row>
    <row r="176" s="2" customFormat="1" ht="24.15" customHeight="1">
      <c r="A176" s="38"/>
      <c r="B176" s="39"/>
      <c r="C176" s="216" t="s">
        <v>454</v>
      </c>
      <c r="D176" s="216" t="s">
        <v>161</v>
      </c>
      <c r="E176" s="217" t="s">
        <v>1216</v>
      </c>
      <c r="F176" s="218" t="s">
        <v>1217</v>
      </c>
      <c r="G176" s="219" t="s">
        <v>203</v>
      </c>
      <c r="H176" s="220">
        <v>1</v>
      </c>
      <c r="I176" s="221"/>
      <c r="J176" s="222">
        <f>ROUND(I176*H176,2)</f>
        <v>0</v>
      </c>
      <c r="K176" s="218" t="s">
        <v>165</v>
      </c>
      <c r="L176" s="44"/>
      <c r="M176" s="223" t="s">
        <v>1</v>
      </c>
      <c r="N176" s="224" t="s">
        <v>39</v>
      </c>
      <c r="O176" s="91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7" t="s">
        <v>534</v>
      </c>
      <c r="AT176" s="227" t="s">
        <v>161</v>
      </c>
      <c r="AU176" s="227" t="s">
        <v>82</v>
      </c>
      <c r="AY176" s="17" t="s">
        <v>160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82</v>
      </c>
      <c r="BK176" s="228">
        <f>ROUND(I176*H176,2)</f>
        <v>0</v>
      </c>
      <c r="BL176" s="17" t="s">
        <v>534</v>
      </c>
      <c r="BM176" s="227" t="s">
        <v>1218</v>
      </c>
    </row>
    <row r="177" s="2" customFormat="1" ht="24.15" customHeight="1">
      <c r="A177" s="38"/>
      <c r="B177" s="39"/>
      <c r="C177" s="216" t="s">
        <v>459</v>
      </c>
      <c r="D177" s="216" t="s">
        <v>161</v>
      </c>
      <c r="E177" s="217" t="s">
        <v>1219</v>
      </c>
      <c r="F177" s="218" t="s">
        <v>1220</v>
      </c>
      <c r="G177" s="219" t="s">
        <v>197</v>
      </c>
      <c r="H177" s="220">
        <v>200</v>
      </c>
      <c r="I177" s="221"/>
      <c r="J177" s="222">
        <f>ROUND(I177*H177,2)</f>
        <v>0</v>
      </c>
      <c r="K177" s="218" t="s">
        <v>165</v>
      </c>
      <c r="L177" s="44"/>
      <c r="M177" s="223" t="s">
        <v>1</v>
      </c>
      <c r="N177" s="224" t="s">
        <v>39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534</v>
      </c>
      <c r="AT177" s="227" t="s">
        <v>161</v>
      </c>
      <c r="AU177" s="227" t="s">
        <v>82</v>
      </c>
      <c r="AY177" s="17" t="s">
        <v>160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82</v>
      </c>
      <c r="BK177" s="228">
        <f>ROUND(I177*H177,2)</f>
        <v>0</v>
      </c>
      <c r="BL177" s="17" t="s">
        <v>534</v>
      </c>
      <c r="BM177" s="227" t="s">
        <v>1221</v>
      </c>
    </row>
    <row r="178" s="2" customFormat="1" ht="16.5" customHeight="1">
      <c r="A178" s="38"/>
      <c r="B178" s="39"/>
      <c r="C178" s="262" t="s">
        <v>464</v>
      </c>
      <c r="D178" s="262" t="s">
        <v>359</v>
      </c>
      <c r="E178" s="263" t="s">
        <v>1222</v>
      </c>
      <c r="F178" s="264" t="s">
        <v>1223</v>
      </c>
      <c r="G178" s="265" t="s">
        <v>197</v>
      </c>
      <c r="H178" s="266">
        <v>200</v>
      </c>
      <c r="I178" s="267"/>
      <c r="J178" s="268">
        <f>ROUND(I178*H178,2)</f>
        <v>0</v>
      </c>
      <c r="K178" s="264" t="s">
        <v>165</v>
      </c>
      <c r="L178" s="269"/>
      <c r="M178" s="270" t="s">
        <v>1</v>
      </c>
      <c r="N178" s="271" t="s">
        <v>39</v>
      </c>
      <c r="O178" s="91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1079</v>
      </c>
      <c r="AT178" s="227" t="s">
        <v>359</v>
      </c>
      <c r="AU178" s="227" t="s">
        <v>82</v>
      </c>
      <c r="AY178" s="17" t="s">
        <v>160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82</v>
      </c>
      <c r="BK178" s="228">
        <f>ROUND(I178*H178,2)</f>
        <v>0</v>
      </c>
      <c r="BL178" s="17" t="s">
        <v>534</v>
      </c>
      <c r="BM178" s="227" t="s">
        <v>1224</v>
      </c>
    </row>
    <row r="179" s="2" customFormat="1" ht="24.15" customHeight="1">
      <c r="A179" s="38"/>
      <c r="B179" s="39"/>
      <c r="C179" s="216" t="s">
        <v>470</v>
      </c>
      <c r="D179" s="216" t="s">
        <v>161</v>
      </c>
      <c r="E179" s="217" t="s">
        <v>1225</v>
      </c>
      <c r="F179" s="218" t="s">
        <v>1226</v>
      </c>
      <c r="G179" s="219" t="s">
        <v>864</v>
      </c>
      <c r="H179" s="220">
        <v>100</v>
      </c>
      <c r="I179" s="221"/>
      <c r="J179" s="222">
        <f>ROUND(I179*H179,2)</f>
        <v>0</v>
      </c>
      <c r="K179" s="218" t="s">
        <v>165</v>
      </c>
      <c r="L179" s="44"/>
      <c r="M179" s="223" t="s">
        <v>1</v>
      </c>
      <c r="N179" s="224" t="s">
        <v>39</v>
      </c>
      <c r="O179" s="91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7" t="s">
        <v>534</v>
      </c>
      <c r="AT179" s="227" t="s">
        <v>161</v>
      </c>
      <c r="AU179" s="227" t="s">
        <v>82</v>
      </c>
      <c r="AY179" s="17" t="s">
        <v>160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82</v>
      </c>
      <c r="BK179" s="228">
        <f>ROUND(I179*H179,2)</f>
        <v>0</v>
      </c>
      <c r="BL179" s="17" t="s">
        <v>534</v>
      </c>
      <c r="BM179" s="227" t="s">
        <v>1227</v>
      </c>
    </row>
    <row r="180" s="2" customFormat="1" ht="16.5" customHeight="1">
      <c r="A180" s="38"/>
      <c r="B180" s="39"/>
      <c r="C180" s="216" t="s">
        <v>475</v>
      </c>
      <c r="D180" s="216" t="s">
        <v>161</v>
      </c>
      <c r="E180" s="217" t="s">
        <v>1228</v>
      </c>
      <c r="F180" s="218" t="s">
        <v>1229</v>
      </c>
      <c r="G180" s="219" t="s">
        <v>203</v>
      </c>
      <c r="H180" s="220">
        <v>1</v>
      </c>
      <c r="I180" s="221"/>
      <c r="J180" s="222">
        <f>ROUND(I180*H180,2)</f>
        <v>0</v>
      </c>
      <c r="K180" s="218" t="s">
        <v>165</v>
      </c>
      <c r="L180" s="44"/>
      <c r="M180" s="223" t="s">
        <v>1</v>
      </c>
      <c r="N180" s="224" t="s">
        <v>39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534</v>
      </c>
      <c r="AT180" s="227" t="s">
        <v>161</v>
      </c>
      <c r="AU180" s="227" t="s">
        <v>82</v>
      </c>
      <c r="AY180" s="17" t="s">
        <v>160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82</v>
      </c>
      <c r="BK180" s="228">
        <f>ROUND(I180*H180,2)</f>
        <v>0</v>
      </c>
      <c r="BL180" s="17" t="s">
        <v>534</v>
      </c>
      <c r="BM180" s="227" t="s">
        <v>1230</v>
      </c>
    </row>
    <row r="181" s="2" customFormat="1" ht="24.15" customHeight="1">
      <c r="A181" s="38"/>
      <c r="B181" s="39"/>
      <c r="C181" s="262" t="s">
        <v>327</v>
      </c>
      <c r="D181" s="262" t="s">
        <v>359</v>
      </c>
      <c r="E181" s="263" t="s">
        <v>1231</v>
      </c>
      <c r="F181" s="264" t="s">
        <v>1232</v>
      </c>
      <c r="G181" s="265" t="s">
        <v>203</v>
      </c>
      <c r="H181" s="266">
        <v>1</v>
      </c>
      <c r="I181" s="267"/>
      <c r="J181" s="268">
        <f>ROUND(I181*H181,2)</f>
        <v>0</v>
      </c>
      <c r="K181" s="264" t="s">
        <v>165</v>
      </c>
      <c r="L181" s="269"/>
      <c r="M181" s="270" t="s">
        <v>1</v>
      </c>
      <c r="N181" s="271" t="s">
        <v>39</v>
      </c>
      <c r="O181" s="91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1079</v>
      </c>
      <c r="AT181" s="227" t="s">
        <v>359</v>
      </c>
      <c r="AU181" s="227" t="s">
        <v>82</v>
      </c>
      <c r="AY181" s="17" t="s">
        <v>160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82</v>
      </c>
      <c r="BK181" s="228">
        <f>ROUND(I181*H181,2)</f>
        <v>0</v>
      </c>
      <c r="BL181" s="17" t="s">
        <v>534</v>
      </c>
      <c r="BM181" s="227" t="s">
        <v>1233</v>
      </c>
    </row>
    <row r="182" s="2" customFormat="1" ht="16.5" customHeight="1">
      <c r="A182" s="38"/>
      <c r="B182" s="39"/>
      <c r="C182" s="216" t="s">
        <v>365</v>
      </c>
      <c r="D182" s="216" t="s">
        <v>161</v>
      </c>
      <c r="E182" s="217" t="s">
        <v>1234</v>
      </c>
      <c r="F182" s="218" t="s">
        <v>1235</v>
      </c>
      <c r="G182" s="219" t="s">
        <v>203</v>
      </c>
      <c r="H182" s="220">
        <v>1</v>
      </c>
      <c r="I182" s="221"/>
      <c r="J182" s="222">
        <f>ROUND(I182*H182,2)</f>
        <v>0</v>
      </c>
      <c r="K182" s="218" t="s">
        <v>165</v>
      </c>
      <c r="L182" s="44"/>
      <c r="M182" s="223" t="s">
        <v>1</v>
      </c>
      <c r="N182" s="224" t="s">
        <v>39</v>
      </c>
      <c r="O182" s="91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534</v>
      </c>
      <c r="AT182" s="227" t="s">
        <v>161</v>
      </c>
      <c r="AU182" s="227" t="s">
        <v>82</v>
      </c>
      <c r="AY182" s="17" t="s">
        <v>160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82</v>
      </c>
      <c r="BK182" s="228">
        <f>ROUND(I182*H182,2)</f>
        <v>0</v>
      </c>
      <c r="BL182" s="17" t="s">
        <v>534</v>
      </c>
      <c r="BM182" s="227" t="s">
        <v>1236</v>
      </c>
    </row>
    <row r="183" s="12" customFormat="1" ht="22.8" customHeight="1">
      <c r="A183" s="12"/>
      <c r="B183" s="202"/>
      <c r="C183" s="203"/>
      <c r="D183" s="204" t="s">
        <v>73</v>
      </c>
      <c r="E183" s="272" t="s">
        <v>1237</v>
      </c>
      <c r="F183" s="272" t="s">
        <v>1238</v>
      </c>
      <c r="G183" s="203"/>
      <c r="H183" s="203"/>
      <c r="I183" s="206"/>
      <c r="J183" s="273">
        <f>BK183</f>
        <v>0</v>
      </c>
      <c r="K183" s="203"/>
      <c r="L183" s="208"/>
      <c r="M183" s="209"/>
      <c r="N183" s="210"/>
      <c r="O183" s="210"/>
      <c r="P183" s="211">
        <f>SUM(P184:P191)</f>
        <v>0</v>
      </c>
      <c r="Q183" s="210"/>
      <c r="R183" s="211">
        <f>SUM(R184:R191)</f>
        <v>0</v>
      </c>
      <c r="S183" s="210"/>
      <c r="T183" s="212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82</v>
      </c>
      <c r="AT183" s="214" t="s">
        <v>73</v>
      </c>
      <c r="AU183" s="214" t="s">
        <v>82</v>
      </c>
      <c r="AY183" s="213" t="s">
        <v>160</v>
      </c>
      <c r="BK183" s="215">
        <f>SUM(BK184:BK191)</f>
        <v>0</v>
      </c>
    </row>
    <row r="184" s="2" customFormat="1" ht="16.5" customHeight="1">
      <c r="A184" s="38"/>
      <c r="B184" s="39"/>
      <c r="C184" s="262" t="s">
        <v>486</v>
      </c>
      <c r="D184" s="262" t="s">
        <v>359</v>
      </c>
      <c r="E184" s="263" t="s">
        <v>1239</v>
      </c>
      <c r="F184" s="264" t="s">
        <v>1240</v>
      </c>
      <c r="G184" s="265" t="s">
        <v>1078</v>
      </c>
      <c r="H184" s="266">
        <v>1</v>
      </c>
      <c r="I184" s="267"/>
      <c r="J184" s="268">
        <f>ROUND(I184*H184,2)</f>
        <v>0</v>
      </c>
      <c r="K184" s="264" t="s">
        <v>165</v>
      </c>
      <c r="L184" s="269"/>
      <c r="M184" s="270" t="s">
        <v>1</v>
      </c>
      <c r="N184" s="271" t="s">
        <v>39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200</v>
      </c>
      <c r="AT184" s="227" t="s">
        <v>359</v>
      </c>
      <c r="AU184" s="227" t="s">
        <v>84</v>
      </c>
      <c r="AY184" s="17" t="s">
        <v>160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82</v>
      </c>
      <c r="BK184" s="228">
        <f>ROUND(I184*H184,2)</f>
        <v>0</v>
      </c>
      <c r="BL184" s="17" t="s">
        <v>166</v>
      </c>
      <c r="BM184" s="227" t="s">
        <v>1241</v>
      </c>
    </row>
    <row r="185" s="2" customFormat="1" ht="21.75" customHeight="1">
      <c r="A185" s="38"/>
      <c r="B185" s="39"/>
      <c r="C185" s="216" t="s">
        <v>383</v>
      </c>
      <c r="D185" s="216" t="s">
        <v>161</v>
      </c>
      <c r="E185" s="217" t="s">
        <v>1242</v>
      </c>
      <c r="F185" s="218" t="s">
        <v>1243</v>
      </c>
      <c r="G185" s="219" t="s">
        <v>1078</v>
      </c>
      <c r="H185" s="220">
        <v>59</v>
      </c>
      <c r="I185" s="221"/>
      <c r="J185" s="222">
        <f>ROUND(I185*H185,2)</f>
        <v>0</v>
      </c>
      <c r="K185" s="218" t="s">
        <v>165</v>
      </c>
      <c r="L185" s="44"/>
      <c r="M185" s="223" t="s">
        <v>1</v>
      </c>
      <c r="N185" s="224" t="s">
        <v>39</v>
      </c>
      <c r="O185" s="91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166</v>
      </c>
      <c r="AT185" s="227" t="s">
        <v>161</v>
      </c>
      <c r="AU185" s="227" t="s">
        <v>84</v>
      </c>
      <c r="AY185" s="17" t="s">
        <v>160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82</v>
      </c>
      <c r="BK185" s="228">
        <f>ROUND(I185*H185,2)</f>
        <v>0</v>
      </c>
      <c r="BL185" s="17" t="s">
        <v>166</v>
      </c>
      <c r="BM185" s="227" t="s">
        <v>1244</v>
      </c>
    </row>
    <row r="186" s="2" customFormat="1" ht="16.5" customHeight="1">
      <c r="A186" s="38"/>
      <c r="B186" s="39"/>
      <c r="C186" s="216" t="s">
        <v>511</v>
      </c>
      <c r="D186" s="216" t="s">
        <v>161</v>
      </c>
      <c r="E186" s="217" t="s">
        <v>1245</v>
      </c>
      <c r="F186" s="218" t="s">
        <v>1246</v>
      </c>
      <c r="G186" s="219" t="s">
        <v>1061</v>
      </c>
      <c r="H186" s="220">
        <v>1</v>
      </c>
      <c r="I186" s="221"/>
      <c r="J186" s="222">
        <f>ROUND(I186*H186,2)</f>
        <v>0</v>
      </c>
      <c r="K186" s="218" t="s">
        <v>165</v>
      </c>
      <c r="L186" s="44"/>
      <c r="M186" s="223" t="s">
        <v>1</v>
      </c>
      <c r="N186" s="224" t="s">
        <v>39</v>
      </c>
      <c r="O186" s="91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166</v>
      </c>
      <c r="AT186" s="227" t="s">
        <v>161</v>
      </c>
      <c r="AU186" s="227" t="s">
        <v>84</v>
      </c>
      <c r="AY186" s="17" t="s">
        <v>160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82</v>
      </c>
      <c r="BK186" s="228">
        <f>ROUND(I186*H186,2)</f>
        <v>0</v>
      </c>
      <c r="BL186" s="17" t="s">
        <v>166</v>
      </c>
      <c r="BM186" s="227" t="s">
        <v>1247</v>
      </c>
    </row>
    <row r="187" s="2" customFormat="1" ht="16.5" customHeight="1">
      <c r="A187" s="38"/>
      <c r="B187" s="39"/>
      <c r="C187" s="216" t="s">
        <v>518</v>
      </c>
      <c r="D187" s="216" t="s">
        <v>161</v>
      </c>
      <c r="E187" s="217" t="s">
        <v>1248</v>
      </c>
      <c r="F187" s="218" t="s">
        <v>1249</v>
      </c>
      <c r="G187" s="219" t="s">
        <v>1250</v>
      </c>
      <c r="H187" s="220">
        <v>1</v>
      </c>
      <c r="I187" s="221"/>
      <c r="J187" s="222">
        <f>ROUND(I187*H187,2)</f>
        <v>0</v>
      </c>
      <c r="K187" s="218" t="s">
        <v>165</v>
      </c>
      <c r="L187" s="44"/>
      <c r="M187" s="223" t="s">
        <v>1</v>
      </c>
      <c r="N187" s="224" t="s">
        <v>39</v>
      </c>
      <c r="O187" s="91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166</v>
      </c>
      <c r="AT187" s="227" t="s">
        <v>161</v>
      </c>
      <c r="AU187" s="227" t="s">
        <v>84</v>
      </c>
      <c r="AY187" s="17" t="s">
        <v>160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82</v>
      </c>
      <c r="BK187" s="228">
        <f>ROUND(I187*H187,2)</f>
        <v>0</v>
      </c>
      <c r="BL187" s="17" t="s">
        <v>166</v>
      </c>
      <c r="BM187" s="227" t="s">
        <v>1251</v>
      </c>
    </row>
    <row r="188" s="2" customFormat="1" ht="16.5" customHeight="1">
      <c r="A188" s="38"/>
      <c r="B188" s="39"/>
      <c r="C188" s="216" t="s">
        <v>522</v>
      </c>
      <c r="D188" s="216" t="s">
        <v>161</v>
      </c>
      <c r="E188" s="217" t="s">
        <v>1252</v>
      </c>
      <c r="F188" s="218" t="s">
        <v>1253</v>
      </c>
      <c r="G188" s="219" t="s">
        <v>1250</v>
      </c>
      <c r="H188" s="220">
        <v>1</v>
      </c>
      <c r="I188" s="221"/>
      <c r="J188" s="222">
        <f>ROUND(I188*H188,2)</f>
        <v>0</v>
      </c>
      <c r="K188" s="218" t="s">
        <v>165</v>
      </c>
      <c r="L188" s="44"/>
      <c r="M188" s="223" t="s">
        <v>1</v>
      </c>
      <c r="N188" s="224" t="s">
        <v>39</v>
      </c>
      <c r="O188" s="91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166</v>
      </c>
      <c r="AT188" s="227" t="s">
        <v>161</v>
      </c>
      <c r="AU188" s="227" t="s">
        <v>84</v>
      </c>
      <c r="AY188" s="17" t="s">
        <v>160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82</v>
      </c>
      <c r="BK188" s="228">
        <f>ROUND(I188*H188,2)</f>
        <v>0</v>
      </c>
      <c r="BL188" s="17" t="s">
        <v>166</v>
      </c>
      <c r="BM188" s="227" t="s">
        <v>1254</v>
      </c>
    </row>
    <row r="189" s="2" customFormat="1" ht="16.5" customHeight="1">
      <c r="A189" s="38"/>
      <c r="B189" s="39"/>
      <c r="C189" s="216" t="s">
        <v>529</v>
      </c>
      <c r="D189" s="216" t="s">
        <v>161</v>
      </c>
      <c r="E189" s="217" t="s">
        <v>1255</v>
      </c>
      <c r="F189" s="218" t="s">
        <v>1256</v>
      </c>
      <c r="G189" s="219" t="s">
        <v>864</v>
      </c>
      <c r="H189" s="220">
        <v>60</v>
      </c>
      <c r="I189" s="221"/>
      <c r="J189" s="222">
        <f>ROUND(I189*H189,2)</f>
        <v>0</v>
      </c>
      <c r="K189" s="218" t="s">
        <v>165</v>
      </c>
      <c r="L189" s="44"/>
      <c r="M189" s="223" t="s">
        <v>1</v>
      </c>
      <c r="N189" s="224" t="s">
        <v>39</v>
      </c>
      <c r="O189" s="91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166</v>
      </c>
      <c r="AT189" s="227" t="s">
        <v>161</v>
      </c>
      <c r="AU189" s="227" t="s">
        <v>84</v>
      </c>
      <c r="AY189" s="17" t="s">
        <v>160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82</v>
      </c>
      <c r="BK189" s="228">
        <f>ROUND(I189*H189,2)</f>
        <v>0</v>
      </c>
      <c r="BL189" s="17" t="s">
        <v>166</v>
      </c>
      <c r="BM189" s="227" t="s">
        <v>1257</v>
      </c>
    </row>
    <row r="190" s="13" customFormat="1">
      <c r="A190" s="13"/>
      <c r="B190" s="229"/>
      <c r="C190" s="230"/>
      <c r="D190" s="231" t="s">
        <v>168</v>
      </c>
      <c r="E190" s="232" t="s">
        <v>1</v>
      </c>
      <c r="F190" s="233" t="s">
        <v>1258</v>
      </c>
      <c r="G190" s="230"/>
      <c r="H190" s="234">
        <v>60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168</v>
      </c>
      <c r="AU190" s="240" t="s">
        <v>84</v>
      </c>
      <c r="AV190" s="13" t="s">
        <v>84</v>
      </c>
      <c r="AW190" s="13" t="s">
        <v>31</v>
      </c>
      <c r="AX190" s="13" t="s">
        <v>74</v>
      </c>
      <c r="AY190" s="240" t="s">
        <v>160</v>
      </c>
    </row>
    <row r="191" s="14" customFormat="1">
      <c r="A191" s="14"/>
      <c r="B191" s="241"/>
      <c r="C191" s="242"/>
      <c r="D191" s="231" t="s">
        <v>168</v>
      </c>
      <c r="E191" s="243" t="s">
        <v>1</v>
      </c>
      <c r="F191" s="244" t="s">
        <v>170</v>
      </c>
      <c r="G191" s="242"/>
      <c r="H191" s="245">
        <v>60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168</v>
      </c>
      <c r="AU191" s="251" t="s">
        <v>84</v>
      </c>
      <c r="AV191" s="14" t="s">
        <v>166</v>
      </c>
      <c r="AW191" s="14" t="s">
        <v>31</v>
      </c>
      <c r="AX191" s="14" t="s">
        <v>82</v>
      </c>
      <c r="AY191" s="251" t="s">
        <v>160</v>
      </c>
    </row>
    <row r="192" s="12" customFormat="1" ht="22.8" customHeight="1">
      <c r="A192" s="12"/>
      <c r="B192" s="202"/>
      <c r="C192" s="203"/>
      <c r="D192" s="204" t="s">
        <v>73</v>
      </c>
      <c r="E192" s="272" t="s">
        <v>1259</v>
      </c>
      <c r="F192" s="272" t="s">
        <v>1260</v>
      </c>
      <c r="G192" s="203"/>
      <c r="H192" s="203"/>
      <c r="I192" s="206"/>
      <c r="J192" s="273">
        <f>BK192</f>
        <v>0</v>
      </c>
      <c r="K192" s="203"/>
      <c r="L192" s="208"/>
      <c r="M192" s="209"/>
      <c r="N192" s="210"/>
      <c r="O192" s="210"/>
      <c r="P192" s="211">
        <f>SUM(P193:P200)</f>
        <v>0</v>
      </c>
      <c r="Q192" s="210"/>
      <c r="R192" s="211">
        <f>SUM(R193:R200)</f>
        <v>0</v>
      </c>
      <c r="S192" s="210"/>
      <c r="T192" s="212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82</v>
      </c>
      <c r="AT192" s="214" t="s">
        <v>73</v>
      </c>
      <c r="AU192" s="214" t="s">
        <v>82</v>
      </c>
      <c r="AY192" s="213" t="s">
        <v>160</v>
      </c>
      <c r="BK192" s="215">
        <f>SUM(BK193:BK200)</f>
        <v>0</v>
      </c>
    </row>
    <row r="193" s="2" customFormat="1" ht="37.8" customHeight="1">
      <c r="A193" s="38"/>
      <c r="B193" s="39"/>
      <c r="C193" s="262" t="s">
        <v>534</v>
      </c>
      <c r="D193" s="262" t="s">
        <v>359</v>
      </c>
      <c r="E193" s="263" t="s">
        <v>1261</v>
      </c>
      <c r="F193" s="264" t="s">
        <v>1262</v>
      </c>
      <c r="G193" s="265" t="s">
        <v>203</v>
      </c>
      <c r="H193" s="266">
        <v>3</v>
      </c>
      <c r="I193" s="267"/>
      <c r="J193" s="268">
        <f>ROUND(I193*H193,2)</f>
        <v>0</v>
      </c>
      <c r="K193" s="264" t="s">
        <v>165</v>
      </c>
      <c r="L193" s="269"/>
      <c r="M193" s="270" t="s">
        <v>1</v>
      </c>
      <c r="N193" s="271" t="s">
        <v>39</v>
      </c>
      <c r="O193" s="91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200</v>
      </c>
      <c r="AT193" s="227" t="s">
        <v>359</v>
      </c>
      <c r="AU193" s="227" t="s">
        <v>84</v>
      </c>
      <c r="AY193" s="17" t="s">
        <v>160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82</v>
      </c>
      <c r="BK193" s="228">
        <f>ROUND(I193*H193,2)</f>
        <v>0</v>
      </c>
      <c r="BL193" s="17" t="s">
        <v>166</v>
      </c>
      <c r="BM193" s="227" t="s">
        <v>1263</v>
      </c>
    </row>
    <row r="194" s="2" customFormat="1" ht="24.15" customHeight="1">
      <c r="A194" s="38"/>
      <c r="B194" s="39"/>
      <c r="C194" s="262" t="s">
        <v>539</v>
      </c>
      <c r="D194" s="262" t="s">
        <v>359</v>
      </c>
      <c r="E194" s="263" t="s">
        <v>1264</v>
      </c>
      <c r="F194" s="264" t="s">
        <v>1265</v>
      </c>
      <c r="G194" s="265" t="s">
        <v>1078</v>
      </c>
      <c r="H194" s="266">
        <v>1</v>
      </c>
      <c r="I194" s="267"/>
      <c r="J194" s="268">
        <f>ROUND(I194*H194,2)</f>
        <v>0</v>
      </c>
      <c r="K194" s="264" t="s">
        <v>165</v>
      </c>
      <c r="L194" s="269"/>
      <c r="M194" s="270" t="s">
        <v>1</v>
      </c>
      <c r="N194" s="271" t="s">
        <v>39</v>
      </c>
      <c r="O194" s="91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200</v>
      </c>
      <c r="AT194" s="227" t="s">
        <v>359</v>
      </c>
      <c r="AU194" s="227" t="s">
        <v>84</v>
      </c>
      <c r="AY194" s="17" t="s">
        <v>160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82</v>
      </c>
      <c r="BK194" s="228">
        <f>ROUND(I194*H194,2)</f>
        <v>0</v>
      </c>
      <c r="BL194" s="17" t="s">
        <v>166</v>
      </c>
      <c r="BM194" s="227" t="s">
        <v>1266</v>
      </c>
    </row>
    <row r="195" s="2" customFormat="1" ht="24.15" customHeight="1">
      <c r="A195" s="38"/>
      <c r="B195" s="39"/>
      <c r="C195" s="262" t="s">
        <v>544</v>
      </c>
      <c r="D195" s="262" t="s">
        <v>359</v>
      </c>
      <c r="E195" s="263" t="s">
        <v>1267</v>
      </c>
      <c r="F195" s="264" t="s">
        <v>1268</v>
      </c>
      <c r="G195" s="265" t="s">
        <v>1078</v>
      </c>
      <c r="H195" s="266">
        <v>3</v>
      </c>
      <c r="I195" s="267"/>
      <c r="J195" s="268">
        <f>ROUND(I195*H195,2)</f>
        <v>0</v>
      </c>
      <c r="K195" s="264" t="s">
        <v>165</v>
      </c>
      <c r="L195" s="269"/>
      <c r="M195" s="270" t="s">
        <v>1</v>
      </c>
      <c r="N195" s="271" t="s">
        <v>39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200</v>
      </c>
      <c r="AT195" s="227" t="s">
        <v>359</v>
      </c>
      <c r="AU195" s="227" t="s">
        <v>84</v>
      </c>
      <c r="AY195" s="17" t="s">
        <v>160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82</v>
      </c>
      <c r="BK195" s="228">
        <f>ROUND(I195*H195,2)</f>
        <v>0</v>
      </c>
      <c r="BL195" s="17" t="s">
        <v>166</v>
      </c>
      <c r="BM195" s="227" t="s">
        <v>1269</v>
      </c>
    </row>
    <row r="196" s="2" customFormat="1" ht="16.5" customHeight="1">
      <c r="A196" s="38"/>
      <c r="B196" s="39"/>
      <c r="C196" s="262" t="s">
        <v>549</v>
      </c>
      <c r="D196" s="262" t="s">
        <v>359</v>
      </c>
      <c r="E196" s="263" t="s">
        <v>1270</v>
      </c>
      <c r="F196" s="264" t="s">
        <v>1271</v>
      </c>
      <c r="G196" s="265" t="s">
        <v>1272</v>
      </c>
      <c r="H196" s="266">
        <v>1</v>
      </c>
      <c r="I196" s="267"/>
      <c r="J196" s="268">
        <f>ROUND(I196*H196,2)</f>
        <v>0</v>
      </c>
      <c r="K196" s="264" t="s">
        <v>165</v>
      </c>
      <c r="L196" s="269"/>
      <c r="M196" s="270" t="s">
        <v>1</v>
      </c>
      <c r="N196" s="271" t="s">
        <v>39</v>
      </c>
      <c r="O196" s="91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200</v>
      </c>
      <c r="AT196" s="227" t="s">
        <v>359</v>
      </c>
      <c r="AU196" s="227" t="s">
        <v>84</v>
      </c>
      <c r="AY196" s="17" t="s">
        <v>160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82</v>
      </c>
      <c r="BK196" s="228">
        <f>ROUND(I196*H196,2)</f>
        <v>0</v>
      </c>
      <c r="BL196" s="17" t="s">
        <v>166</v>
      </c>
      <c r="BM196" s="227" t="s">
        <v>1273</v>
      </c>
    </row>
    <row r="197" s="2" customFormat="1" ht="16.5" customHeight="1">
      <c r="A197" s="38"/>
      <c r="B197" s="39"/>
      <c r="C197" s="216" t="s">
        <v>554</v>
      </c>
      <c r="D197" s="216" t="s">
        <v>161</v>
      </c>
      <c r="E197" s="217" t="s">
        <v>1274</v>
      </c>
      <c r="F197" s="218" t="s">
        <v>1275</v>
      </c>
      <c r="G197" s="219" t="s">
        <v>1078</v>
      </c>
      <c r="H197" s="220">
        <v>3</v>
      </c>
      <c r="I197" s="221"/>
      <c r="J197" s="222">
        <f>ROUND(I197*H197,2)</f>
        <v>0</v>
      </c>
      <c r="K197" s="218" t="s">
        <v>165</v>
      </c>
      <c r="L197" s="44"/>
      <c r="M197" s="223" t="s">
        <v>1</v>
      </c>
      <c r="N197" s="224" t="s">
        <v>39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166</v>
      </c>
      <c r="AT197" s="227" t="s">
        <v>161</v>
      </c>
      <c r="AU197" s="227" t="s">
        <v>84</v>
      </c>
      <c r="AY197" s="17" t="s">
        <v>160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82</v>
      </c>
      <c r="BK197" s="228">
        <f>ROUND(I197*H197,2)</f>
        <v>0</v>
      </c>
      <c r="BL197" s="17" t="s">
        <v>166</v>
      </c>
      <c r="BM197" s="227" t="s">
        <v>1276</v>
      </c>
    </row>
    <row r="198" s="2" customFormat="1" ht="16.5" customHeight="1">
      <c r="A198" s="38"/>
      <c r="B198" s="39"/>
      <c r="C198" s="216" t="s">
        <v>559</v>
      </c>
      <c r="D198" s="216" t="s">
        <v>161</v>
      </c>
      <c r="E198" s="217" t="s">
        <v>1277</v>
      </c>
      <c r="F198" s="218" t="s">
        <v>1278</v>
      </c>
      <c r="G198" s="219" t="s">
        <v>864</v>
      </c>
      <c r="H198" s="220">
        <v>3</v>
      </c>
      <c r="I198" s="221"/>
      <c r="J198" s="222">
        <f>ROUND(I198*H198,2)</f>
        <v>0</v>
      </c>
      <c r="K198" s="218" t="s">
        <v>165</v>
      </c>
      <c r="L198" s="44"/>
      <c r="M198" s="223" t="s">
        <v>1</v>
      </c>
      <c r="N198" s="224" t="s">
        <v>39</v>
      </c>
      <c r="O198" s="91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166</v>
      </c>
      <c r="AT198" s="227" t="s">
        <v>161</v>
      </c>
      <c r="AU198" s="227" t="s">
        <v>84</v>
      </c>
      <c r="AY198" s="17" t="s">
        <v>160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82</v>
      </c>
      <c r="BK198" s="228">
        <f>ROUND(I198*H198,2)</f>
        <v>0</v>
      </c>
      <c r="BL198" s="17" t="s">
        <v>166</v>
      </c>
      <c r="BM198" s="227" t="s">
        <v>1279</v>
      </c>
    </row>
    <row r="199" s="2" customFormat="1" ht="16.5" customHeight="1">
      <c r="A199" s="38"/>
      <c r="B199" s="39"/>
      <c r="C199" s="216" t="s">
        <v>565</v>
      </c>
      <c r="D199" s="216" t="s">
        <v>161</v>
      </c>
      <c r="E199" s="217" t="s">
        <v>1280</v>
      </c>
      <c r="F199" s="218" t="s">
        <v>1281</v>
      </c>
      <c r="G199" s="219" t="s">
        <v>1282</v>
      </c>
      <c r="H199" s="220">
        <v>120</v>
      </c>
      <c r="I199" s="221"/>
      <c r="J199" s="222">
        <f>ROUND(I199*H199,2)</f>
        <v>0</v>
      </c>
      <c r="K199" s="218" t="s">
        <v>165</v>
      </c>
      <c r="L199" s="44"/>
      <c r="M199" s="223" t="s">
        <v>1</v>
      </c>
      <c r="N199" s="224" t="s">
        <v>39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166</v>
      </c>
      <c r="AT199" s="227" t="s">
        <v>161</v>
      </c>
      <c r="AU199" s="227" t="s">
        <v>84</v>
      </c>
      <c r="AY199" s="17" t="s">
        <v>160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82</v>
      </c>
      <c r="BK199" s="228">
        <f>ROUND(I199*H199,2)</f>
        <v>0</v>
      </c>
      <c r="BL199" s="17" t="s">
        <v>166</v>
      </c>
      <c r="BM199" s="227" t="s">
        <v>1283</v>
      </c>
    </row>
    <row r="200" s="13" customFormat="1">
      <c r="A200" s="13"/>
      <c r="B200" s="229"/>
      <c r="C200" s="230"/>
      <c r="D200" s="231" t="s">
        <v>168</v>
      </c>
      <c r="E200" s="232" t="s">
        <v>1</v>
      </c>
      <c r="F200" s="233" t="s">
        <v>1284</v>
      </c>
      <c r="G200" s="230"/>
      <c r="H200" s="234">
        <v>120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168</v>
      </c>
      <c r="AU200" s="240" t="s">
        <v>84</v>
      </c>
      <c r="AV200" s="13" t="s">
        <v>84</v>
      </c>
      <c r="AW200" s="13" t="s">
        <v>31</v>
      </c>
      <c r="AX200" s="13" t="s">
        <v>82</v>
      </c>
      <c r="AY200" s="240" t="s">
        <v>160</v>
      </c>
    </row>
    <row r="201" s="12" customFormat="1" ht="25.92" customHeight="1">
      <c r="A201" s="12"/>
      <c r="B201" s="202"/>
      <c r="C201" s="203"/>
      <c r="D201" s="204" t="s">
        <v>73</v>
      </c>
      <c r="E201" s="205" t="s">
        <v>1285</v>
      </c>
      <c r="F201" s="205" t="s">
        <v>1286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SUM(P202:P223)</f>
        <v>0</v>
      </c>
      <c r="Q201" s="210"/>
      <c r="R201" s="211">
        <f>SUM(R202:R223)</f>
        <v>312.78718000000004</v>
      </c>
      <c r="S201" s="210"/>
      <c r="T201" s="212">
        <f>SUM(T202:T223)</f>
        <v>4.4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174</v>
      </c>
      <c r="AT201" s="214" t="s">
        <v>73</v>
      </c>
      <c r="AU201" s="214" t="s">
        <v>74</v>
      </c>
      <c r="AY201" s="213" t="s">
        <v>160</v>
      </c>
      <c r="BK201" s="215">
        <f>SUM(BK202:BK223)</f>
        <v>0</v>
      </c>
    </row>
    <row r="202" s="2" customFormat="1" ht="24.15" customHeight="1">
      <c r="A202" s="38"/>
      <c r="B202" s="39"/>
      <c r="C202" s="216" t="s">
        <v>572</v>
      </c>
      <c r="D202" s="216" t="s">
        <v>161</v>
      </c>
      <c r="E202" s="217" t="s">
        <v>1287</v>
      </c>
      <c r="F202" s="218" t="s">
        <v>1288</v>
      </c>
      <c r="G202" s="219" t="s">
        <v>1282</v>
      </c>
      <c r="H202" s="220">
        <v>1.2</v>
      </c>
      <c r="I202" s="221"/>
      <c r="J202" s="222">
        <f>ROUND(I202*H202,2)</f>
        <v>0</v>
      </c>
      <c r="K202" s="218" t="s">
        <v>165</v>
      </c>
      <c r="L202" s="44"/>
      <c r="M202" s="223" t="s">
        <v>1</v>
      </c>
      <c r="N202" s="224" t="s">
        <v>39</v>
      </c>
      <c r="O202" s="91"/>
      <c r="P202" s="225">
        <f>O202*H202</f>
        <v>0</v>
      </c>
      <c r="Q202" s="225">
        <v>0.0088</v>
      </c>
      <c r="R202" s="225">
        <f>Q202*H202</f>
        <v>0.01056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534</v>
      </c>
      <c r="AT202" s="227" t="s">
        <v>161</v>
      </c>
      <c r="AU202" s="227" t="s">
        <v>82</v>
      </c>
      <c r="AY202" s="17" t="s">
        <v>160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82</v>
      </c>
      <c r="BK202" s="228">
        <f>ROUND(I202*H202,2)</f>
        <v>0</v>
      </c>
      <c r="BL202" s="17" t="s">
        <v>534</v>
      </c>
      <c r="BM202" s="227" t="s">
        <v>1289</v>
      </c>
    </row>
    <row r="203" s="2" customFormat="1" ht="24.15" customHeight="1">
      <c r="A203" s="38"/>
      <c r="B203" s="39"/>
      <c r="C203" s="216" t="s">
        <v>586</v>
      </c>
      <c r="D203" s="216" t="s">
        <v>161</v>
      </c>
      <c r="E203" s="217" t="s">
        <v>1290</v>
      </c>
      <c r="F203" s="218" t="s">
        <v>1291</v>
      </c>
      <c r="G203" s="219" t="s">
        <v>191</v>
      </c>
      <c r="H203" s="220">
        <v>63</v>
      </c>
      <c r="I203" s="221"/>
      <c r="J203" s="222">
        <f>ROUND(I203*H203,2)</f>
        <v>0</v>
      </c>
      <c r="K203" s="218" t="s">
        <v>165</v>
      </c>
      <c r="L203" s="44"/>
      <c r="M203" s="223" t="s">
        <v>1</v>
      </c>
      <c r="N203" s="224" t="s">
        <v>39</v>
      </c>
      <c r="O203" s="91"/>
      <c r="P203" s="225">
        <f>O203*H203</f>
        <v>0</v>
      </c>
      <c r="Q203" s="225">
        <v>2.30102</v>
      </c>
      <c r="R203" s="225">
        <f>Q203*H203</f>
        <v>144.96426</v>
      </c>
      <c r="S203" s="225">
        <v>0</v>
      </c>
      <c r="T203" s="22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534</v>
      </c>
      <c r="AT203" s="227" t="s">
        <v>161</v>
      </c>
      <c r="AU203" s="227" t="s">
        <v>82</v>
      </c>
      <c r="AY203" s="17" t="s">
        <v>160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82</v>
      </c>
      <c r="BK203" s="228">
        <f>ROUND(I203*H203,2)</f>
        <v>0</v>
      </c>
      <c r="BL203" s="17" t="s">
        <v>534</v>
      </c>
      <c r="BM203" s="227" t="s">
        <v>1292</v>
      </c>
    </row>
    <row r="204" s="2" customFormat="1" ht="24.15" customHeight="1">
      <c r="A204" s="38"/>
      <c r="B204" s="39"/>
      <c r="C204" s="216" t="s">
        <v>596</v>
      </c>
      <c r="D204" s="216" t="s">
        <v>161</v>
      </c>
      <c r="E204" s="217" t="s">
        <v>1293</v>
      </c>
      <c r="F204" s="218" t="s">
        <v>1294</v>
      </c>
      <c r="G204" s="219" t="s">
        <v>191</v>
      </c>
      <c r="H204" s="220">
        <v>63</v>
      </c>
      <c r="I204" s="221"/>
      <c r="J204" s="222">
        <f>ROUND(I204*H204,2)</f>
        <v>0</v>
      </c>
      <c r="K204" s="218" t="s">
        <v>165</v>
      </c>
      <c r="L204" s="44"/>
      <c r="M204" s="223" t="s">
        <v>1</v>
      </c>
      <c r="N204" s="224" t="s">
        <v>39</v>
      </c>
      <c r="O204" s="91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534</v>
      </c>
      <c r="AT204" s="227" t="s">
        <v>161</v>
      </c>
      <c r="AU204" s="227" t="s">
        <v>82</v>
      </c>
      <c r="AY204" s="17" t="s">
        <v>160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82</v>
      </c>
      <c r="BK204" s="228">
        <f>ROUND(I204*H204,2)</f>
        <v>0</v>
      </c>
      <c r="BL204" s="17" t="s">
        <v>534</v>
      </c>
      <c r="BM204" s="227" t="s">
        <v>1295</v>
      </c>
    </row>
    <row r="205" s="2" customFormat="1" ht="24.15" customHeight="1">
      <c r="A205" s="38"/>
      <c r="B205" s="39"/>
      <c r="C205" s="216" t="s">
        <v>603</v>
      </c>
      <c r="D205" s="216" t="s">
        <v>161</v>
      </c>
      <c r="E205" s="217" t="s">
        <v>1296</v>
      </c>
      <c r="F205" s="218" t="s">
        <v>1297</v>
      </c>
      <c r="G205" s="219" t="s">
        <v>197</v>
      </c>
      <c r="H205" s="220">
        <v>1061</v>
      </c>
      <c r="I205" s="221"/>
      <c r="J205" s="222">
        <f>ROUND(I205*H205,2)</f>
        <v>0</v>
      </c>
      <c r="K205" s="218" t="s">
        <v>165</v>
      </c>
      <c r="L205" s="44"/>
      <c r="M205" s="223" t="s">
        <v>1</v>
      </c>
      <c r="N205" s="224" t="s">
        <v>39</v>
      </c>
      <c r="O205" s="91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534</v>
      </c>
      <c r="AT205" s="227" t="s">
        <v>161</v>
      </c>
      <c r="AU205" s="227" t="s">
        <v>82</v>
      </c>
      <c r="AY205" s="17" t="s">
        <v>160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82</v>
      </c>
      <c r="BK205" s="228">
        <f>ROUND(I205*H205,2)</f>
        <v>0</v>
      </c>
      <c r="BL205" s="17" t="s">
        <v>534</v>
      </c>
      <c r="BM205" s="227" t="s">
        <v>1298</v>
      </c>
    </row>
    <row r="206" s="2" customFormat="1" ht="24.15" customHeight="1">
      <c r="A206" s="38"/>
      <c r="B206" s="39"/>
      <c r="C206" s="216" t="s">
        <v>402</v>
      </c>
      <c r="D206" s="216" t="s">
        <v>161</v>
      </c>
      <c r="E206" s="217" t="s">
        <v>1299</v>
      </c>
      <c r="F206" s="218" t="s">
        <v>1300</v>
      </c>
      <c r="G206" s="219" t="s">
        <v>197</v>
      </c>
      <c r="H206" s="220">
        <v>90</v>
      </c>
      <c r="I206" s="221"/>
      <c r="J206" s="222">
        <f>ROUND(I206*H206,2)</f>
        <v>0</v>
      </c>
      <c r="K206" s="218" t="s">
        <v>165</v>
      </c>
      <c r="L206" s="44"/>
      <c r="M206" s="223" t="s">
        <v>1</v>
      </c>
      <c r="N206" s="224" t="s">
        <v>39</v>
      </c>
      <c r="O206" s="91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534</v>
      </c>
      <c r="AT206" s="227" t="s">
        <v>161</v>
      </c>
      <c r="AU206" s="227" t="s">
        <v>82</v>
      </c>
      <c r="AY206" s="17" t="s">
        <v>160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82</v>
      </c>
      <c r="BK206" s="228">
        <f>ROUND(I206*H206,2)</f>
        <v>0</v>
      </c>
      <c r="BL206" s="17" t="s">
        <v>534</v>
      </c>
      <c r="BM206" s="227" t="s">
        <v>1301</v>
      </c>
    </row>
    <row r="207" s="2" customFormat="1" ht="24.15" customHeight="1">
      <c r="A207" s="38"/>
      <c r="B207" s="39"/>
      <c r="C207" s="216" t="s">
        <v>615</v>
      </c>
      <c r="D207" s="216" t="s">
        <v>161</v>
      </c>
      <c r="E207" s="217" t="s">
        <v>1302</v>
      </c>
      <c r="F207" s="218" t="s">
        <v>1303</v>
      </c>
      <c r="G207" s="219" t="s">
        <v>191</v>
      </c>
      <c r="H207" s="220">
        <v>2</v>
      </c>
      <c r="I207" s="221"/>
      <c r="J207" s="222">
        <f>ROUND(I207*H207,2)</f>
        <v>0</v>
      </c>
      <c r="K207" s="218" t="s">
        <v>165</v>
      </c>
      <c r="L207" s="44"/>
      <c r="M207" s="223" t="s">
        <v>1</v>
      </c>
      <c r="N207" s="224" t="s">
        <v>39</v>
      </c>
      <c r="O207" s="91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534</v>
      </c>
      <c r="AT207" s="227" t="s">
        <v>161</v>
      </c>
      <c r="AU207" s="227" t="s">
        <v>82</v>
      </c>
      <c r="AY207" s="17" t="s">
        <v>160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82</v>
      </c>
      <c r="BK207" s="228">
        <f>ROUND(I207*H207,2)</f>
        <v>0</v>
      </c>
      <c r="BL207" s="17" t="s">
        <v>534</v>
      </c>
      <c r="BM207" s="227" t="s">
        <v>1304</v>
      </c>
    </row>
    <row r="208" s="2" customFormat="1" ht="24.15" customHeight="1">
      <c r="A208" s="38"/>
      <c r="B208" s="39"/>
      <c r="C208" s="216" t="s">
        <v>619</v>
      </c>
      <c r="D208" s="216" t="s">
        <v>161</v>
      </c>
      <c r="E208" s="217" t="s">
        <v>1305</v>
      </c>
      <c r="F208" s="218" t="s">
        <v>1306</v>
      </c>
      <c r="G208" s="219" t="s">
        <v>197</v>
      </c>
      <c r="H208" s="220">
        <v>1061</v>
      </c>
      <c r="I208" s="221"/>
      <c r="J208" s="222">
        <f>ROUND(I208*H208,2)</f>
        <v>0</v>
      </c>
      <c r="K208" s="218" t="s">
        <v>165</v>
      </c>
      <c r="L208" s="44"/>
      <c r="M208" s="223" t="s">
        <v>1</v>
      </c>
      <c r="N208" s="224" t="s">
        <v>39</v>
      </c>
      <c r="O208" s="91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7" t="s">
        <v>534</v>
      </c>
      <c r="AT208" s="227" t="s">
        <v>161</v>
      </c>
      <c r="AU208" s="227" t="s">
        <v>82</v>
      </c>
      <c r="AY208" s="17" t="s">
        <v>160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82</v>
      </c>
      <c r="BK208" s="228">
        <f>ROUND(I208*H208,2)</f>
        <v>0</v>
      </c>
      <c r="BL208" s="17" t="s">
        <v>534</v>
      </c>
      <c r="BM208" s="227" t="s">
        <v>1307</v>
      </c>
    </row>
    <row r="209" s="2" customFormat="1" ht="24.15" customHeight="1">
      <c r="A209" s="38"/>
      <c r="B209" s="39"/>
      <c r="C209" s="216" t="s">
        <v>625</v>
      </c>
      <c r="D209" s="216" t="s">
        <v>161</v>
      </c>
      <c r="E209" s="217" t="s">
        <v>1308</v>
      </c>
      <c r="F209" s="218" t="s">
        <v>1309</v>
      </c>
      <c r="G209" s="219" t="s">
        <v>197</v>
      </c>
      <c r="H209" s="220">
        <v>90</v>
      </c>
      <c r="I209" s="221"/>
      <c r="J209" s="222">
        <f>ROUND(I209*H209,2)</f>
        <v>0</v>
      </c>
      <c r="K209" s="218" t="s">
        <v>165</v>
      </c>
      <c r="L209" s="44"/>
      <c r="M209" s="223" t="s">
        <v>1</v>
      </c>
      <c r="N209" s="224" t="s">
        <v>39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534</v>
      </c>
      <c r="AT209" s="227" t="s">
        <v>161</v>
      </c>
      <c r="AU209" s="227" t="s">
        <v>82</v>
      </c>
      <c r="AY209" s="17" t="s">
        <v>160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82</v>
      </c>
      <c r="BK209" s="228">
        <f>ROUND(I209*H209,2)</f>
        <v>0</v>
      </c>
      <c r="BL209" s="17" t="s">
        <v>534</v>
      </c>
      <c r="BM209" s="227" t="s">
        <v>1310</v>
      </c>
    </row>
    <row r="210" s="2" customFormat="1" ht="24.15" customHeight="1">
      <c r="A210" s="38"/>
      <c r="B210" s="39"/>
      <c r="C210" s="216" t="s">
        <v>631</v>
      </c>
      <c r="D210" s="216" t="s">
        <v>161</v>
      </c>
      <c r="E210" s="217" t="s">
        <v>1311</v>
      </c>
      <c r="F210" s="218" t="s">
        <v>1312</v>
      </c>
      <c r="G210" s="219" t="s">
        <v>197</v>
      </c>
      <c r="H210" s="220">
        <v>504</v>
      </c>
      <c r="I210" s="221"/>
      <c r="J210" s="222">
        <f>ROUND(I210*H210,2)</f>
        <v>0</v>
      </c>
      <c r="K210" s="218" t="s">
        <v>165</v>
      </c>
      <c r="L210" s="44"/>
      <c r="M210" s="223" t="s">
        <v>1</v>
      </c>
      <c r="N210" s="224" t="s">
        <v>39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534</v>
      </c>
      <c r="AT210" s="227" t="s">
        <v>161</v>
      </c>
      <c r="AU210" s="227" t="s">
        <v>82</v>
      </c>
      <c r="AY210" s="17" t="s">
        <v>160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82</v>
      </c>
      <c r="BK210" s="228">
        <f>ROUND(I210*H210,2)</f>
        <v>0</v>
      </c>
      <c r="BL210" s="17" t="s">
        <v>534</v>
      </c>
      <c r="BM210" s="227" t="s">
        <v>1313</v>
      </c>
    </row>
    <row r="211" s="2" customFormat="1" ht="24.15" customHeight="1">
      <c r="A211" s="38"/>
      <c r="B211" s="39"/>
      <c r="C211" s="262" t="s">
        <v>637</v>
      </c>
      <c r="D211" s="262" t="s">
        <v>359</v>
      </c>
      <c r="E211" s="263" t="s">
        <v>1314</v>
      </c>
      <c r="F211" s="264" t="s">
        <v>1315</v>
      </c>
      <c r="G211" s="265" t="s">
        <v>197</v>
      </c>
      <c r="H211" s="266">
        <v>504</v>
      </c>
      <c r="I211" s="267"/>
      <c r="J211" s="268">
        <f>ROUND(I211*H211,2)</f>
        <v>0</v>
      </c>
      <c r="K211" s="264" t="s">
        <v>165</v>
      </c>
      <c r="L211" s="269"/>
      <c r="M211" s="270" t="s">
        <v>1</v>
      </c>
      <c r="N211" s="271" t="s">
        <v>39</v>
      </c>
      <c r="O211" s="91"/>
      <c r="P211" s="225">
        <f>O211*H211</f>
        <v>0</v>
      </c>
      <c r="Q211" s="225">
        <v>0.00019</v>
      </c>
      <c r="R211" s="225">
        <f>Q211*H211</f>
        <v>0.09576</v>
      </c>
      <c r="S211" s="225">
        <v>0</v>
      </c>
      <c r="T211" s="22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1079</v>
      </c>
      <c r="AT211" s="227" t="s">
        <v>359</v>
      </c>
      <c r="AU211" s="227" t="s">
        <v>82</v>
      </c>
      <c r="AY211" s="17" t="s">
        <v>160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82</v>
      </c>
      <c r="BK211" s="228">
        <f>ROUND(I211*H211,2)</f>
        <v>0</v>
      </c>
      <c r="BL211" s="17" t="s">
        <v>534</v>
      </c>
      <c r="BM211" s="227" t="s">
        <v>1316</v>
      </c>
    </row>
    <row r="212" s="2" customFormat="1" ht="24.15" customHeight="1">
      <c r="A212" s="38"/>
      <c r="B212" s="39"/>
      <c r="C212" s="216" t="s">
        <v>643</v>
      </c>
      <c r="D212" s="216" t="s">
        <v>161</v>
      </c>
      <c r="E212" s="217" t="s">
        <v>1317</v>
      </c>
      <c r="F212" s="218" t="s">
        <v>1318</v>
      </c>
      <c r="G212" s="219" t="s">
        <v>197</v>
      </c>
      <c r="H212" s="220">
        <v>1061</v>
      </c>
      <c r="I212" s="221"/>
      <c r="J212" s="222">
        <f>ROUND(I212*H212,2)</f>
        <v>0</v>
      </c>
      <c r="K212" s="218" t="s">
        <v>165</v>
      </c>
      <c r="L212" s="44"/>
      <c r="M212" s="223" t="s">
        <v>1</v>
      </c>
      <c r="N212" s="224" t="s">
        <v>39</v>
      </c>
      <c r="O212" s="91"/>
      <c r="P212" s="225">
        <f>O212*H212</f>
        <v>0</v>
      </c>
      <c r="Q212" s="225">
        <v>0.14000000000000002</v>
      </c>
      <c r="R212" s="225">
        <f>Q212*H212</f>
        <v>148.54000000000003</v>
      </c>
      <c r="S212" s="225">
        <v>0</v>
      </c>
      <c r="T212" s="22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534</v>
      </c>
      <c r="AT212" s="227" t="s">
        <v>161</v>
      </c>
      <c r="AU212" s="227" t="s">
        <v>82</v>
      </c>
      <c r="AY212" s="17" t="s">
        <v>160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82</v>
      </c>
      <c r="BK212" s="228">
        <f>ROUND(I212*H212,2)</f>
        <v>0</v>
      </c>
      <c r="BL212" s="17" t="s">
        <v>534</v>
      </c>
      <c r="BM212" s="227" t="s">
        <v>1319</v>
      </c>
    </row>
    <row r="213" s="2" customFormat="1" ht="24.15" customHeight="1">
      <c r="A213" s="38"/>
      <c r="B213" s="39"/>
      <c r="C213" s="216" t="s">
        <v>649</v>
      </c>
      <c r="D213" s="216" t="s">
        <v>161</v>
      </c>
      <c r="E213" s="217" t="s">
        <v>1320</v>
      </c>
      <c r="F213" s="218" t="s">
        <v>1321</v>
      </c>
      <c r="G213" s="219" t="s">
        <v>197</v>
      </c>
      <c r="H213" s="220">
        <v>90</v>
      </c>
      <c r="I213" s="221"/>
      <c r="J213" s="222">
        <f>ROUND(I213*H213,2)</f>
        <v>0</v>
      </c>
      <c r="K213" s="218" t="s">
        <v>165</v>
      </c>
      <c r="L213" s="44"/>
      <c r="M213" s="223" t="s">
        <v>1</v>
      </c>
      <c r="N213" s="224" t="s">
        <v>39</v>
      </c>
      <c r="O213" s="91"/>
      <c r="P213" s="225">
        <f>O213*H213</f>
        <v>0</v>
      </c>
      <c r="Q213" s="225">
        <v>0.2</v>
      </c>
      <c r="R213" s="225">
        <f>Q213*H213</f>
        <v>18</v>
      </c>
      <c r="S213" s="225">
        <v>0</v>
      </c>
      <c r="T213" s="22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7" t="s">
        <v>534</v>
      </c>
      <c r="AT213" s="227" t="s">
        <v>161</v>
      </c>
      <c r="AU213" s="227" t="s">
        <v>82</v>
      </c>
      <c r="AY213" s="17" t="s">
        <v>160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82</v>
      </c>
      <c r="BK213" s="228">
        <f>ROUND(I213*H213,2)</f>
        <v>0</v>
      </c>
      <c r="BL213" s="17" t="s">
        <v>534</v>
      </c>
      <c r="BM213" s="227" t="s">
        <v>1322</v>
      </c>
    </row>
    <row r="214" s="2" customFormat="1" ht="16.5" customHeight="1">
      <c r="A214" s="38"/>
      <c r="B214" s="39"/>
      <c r="C214" s="262" t="s">
        <v>653</v>
      </c>
      <c r="D214" s="262" t="s">
        <v>359</v>
      </c>
      <c r="E214" s="263" t="s">
        <v>1323</v>
      </c>
      <c r="F214" s="264" t="s">
        <v>1324</v>
      </c>
      <c r="G214" s="265" t="s">
        <v>197</v>
      </c>
      <c r="H214" s="266">
        <v>150</v>
      </c>
      <c r="I214" s="267"/>
      <c r="J214" s="268">
        <f>ROUND(I214*H214,2)</f>
        <v>0</v>
      </c>
      <c r="K214" s="264" t="s">
        <v>165</v>
      </c>
      <c r="L214" s="269"/>
      <c r="M214" s="270" t="s">
        <v>1</v>
      </c>
      <c r="N214" s="271" t="s">
        <v>39</v>
      </c>
      <c r="O214" s="91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1079</v>
      </c>
      <c r="AT214" s="227" t="s">
        <v>359</v>
      </c>
      <c r="AU214" s="227" t="s">
        <v>82</v>
      </c>
      <c r="AY214" s="17" t="s">
        <v>160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82</v>
      </c>
      <c r="BK214" s="228">
        <f>ROUND(I214*H214,2)</f>
        <v>0</v>
      </c>
      <c r="BL214" s="17" t="s">
        <v>534</v>
      </c>
      <c r="BM214" s="227" t="s">
        <v>1325</v>
      </c>
    </row>
    <row r="215" s="2" customFormat="1" ht="16.5" customHeight="1">
      <c r="A215" s="38"/>
      <c r="B215" s="39"/>
      <c r="C215" s="216" t="s">
        <v>658</v>
      </c>
      <c r="D215" s="216" t="s">
        <v>161</v>
      </c>
      <c r="E215" s="217" t="s">
        <v>1326</v>
      </c>
      <c r="F215" s="218" t="s">
        <v>1327</v>
      </c>
      <c r="G215" s="219" t="s">
        <v>197</v>
      </c>
      <c r="H215" s="220">
        <v>1241</v>
      </c>
      <c r="I215" s="221"/>
      <c r="J215" s="222">
        <f>ROUND(I215*H215,2)</f>
        <v>0</v>
      </c>
      <c r="K215" s="218" t="s">
        <v>165</v>
      </c>
      <c r="L215" s="44"/>
      <c r="M215" s="223" t="s">
        <v>1</v>
      </c>
      <c r="N215" s="224" t="s">
        <v>39</v>
      </c>
      <c r="O215" s="91"/>
      <c r="P215" s="225">
        <f>O215*H215</f>
        <v>0</v>
      </c>
      <c r="Q215" s="225">
        <v>9E-05</v>
      </c>
      <c r="R215" s="225">
        <f>Q215*H215</f>
        <v>0.11169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534</v>
      </c>
      <c r="AT215" s="227" t="s">
        <v>161</v>
      </c>
      <c r="AU215" s="227" t="s">
        <v>82</v>
      </c>
      <c r="AY215" s="17" t="s">
        <v>160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82</v>
      </c>
      <c r="BK215" s="228">
        <f>ROUND(I215*H215,2)</f>
        <v>0</v>
      </c>
      <c r="BL215" s="17" t="s">
        <v>534</v>
      </c>
      <c r="BM215" s="227" t="s">
        <v>1328</v>
      </c>
    </row>
    <row r="216" s="2" customFormat="1" ht="16.5" customHeight="1">
      <c r="A216" s="38"/>
      <c r="B216" s="39"/>
      <c r="C216" s="262" t="s">
        <v>187</v>
      </c>
      <c r="D216" s="262" t="s">
        <v>359</v>
      </c>
      <c r="E216" s="263" t="s">
        <v>1329</v>
      </c>
      <c r="F216" s="264" t="s">
        <v>1330</v>
      </c>
      <c r="G216" s="265" t="s">
        <v>197</v>
      </c>
      <c r="H216" s="266">
        <v>1241</v>
      </c>
      <c r="I216" s="267"/>
      <c r="J216" s="268">
        <f>ROUND(I216*H216,2)</f>
        <v>0</v>
      </c>
      <c r="K216" s="264" t="s">
        <v>165</v>
      </c>
      <c r="L216" s="269"/>
      <c r="M216" s="270" t="s">
        <v>1</v>
      </c>
      <c r="N216" s="271" t="s">
        <v>39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1079</v>
      </c>
      <c r="AT216" s="227" t="s">
        <v>359</v>
      </c>
      <c r="AU216" s="227" t="s">
        <v>82</v>
      </c>
      <c r="AY216" s="17" t="s">
        <v>160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82</v>
      </c>
      <c r="BK216" s="228">
        <f>ROUND(I216*H216,2)</f>
        <v>0</v>
      </c>
      <c r="BL216" s="17" t="s">
        <v>534</v>
      </c>
      <c r="BM216" s="227" t="s">
        <v>1331</v>
      </c>
    </row>
    <row r="217" s="2" customFormat="1" ht="24.15" customHeight="1">
      <c r="A217" s="38"/>
      <c r="B217" s="39"/>
      <c r="C217" s="216" t="s">
        <v>668</v>
      </c>
      <c r="D217" s="216" t="s">
        <v>161</v>
      </c>
      <c r="E217" s="217" t="s">
        <v>1332</v>
      </c>
      <c r="F217" s="218" t="s">
        <v>1333</v>
      </c>
      <c r="G217" s="219" t="s">
        <v>197</v>
      </c>
      <c r="H217" s="220">
        <v>750</v>
      </c>
      <c r="I217" s="221"/>
      <c r="J217" s="222">
        <f>ROUND(I217*H217,2)</f>
        <v>0</v>
      </c>
      <c r="K217" s="218" t="s">
        <v>165</v>
      </c>
      <c r="L217" s="44"/>
      <c r="M217" s="223" t="s">
        <v>1</v>
      </c>
      <c r="N217" s="224" t="s">
        <v>39</v>
      </c>
      <c r="O217" s="91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534</v>
      </c>
      <c r="AT217" s="227" t="s">
        <v>161</v>
      </c>
      <c r="AU217" s="227" t="s">
        <v>82</v>
      </c>
      <c r="AY217" s="17" t="s">
        <v>160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82</v>
      </c>
      <c r="BK217" s="228">
        <f>ROUND(I217*H217,2)</f>
        <v>0</v>
      </c>
      <c r="BL217" s="17" t="s">
        <v>534</v>
      </c>
      <c r="BM217" s="227" t="s">
        <v>1334</v>
      </c>
    </row>
    <row r="218" s="2" customFormat="1" ht="16.5" customHeight="1">
      <c r="A218" s="38"/>
      <c r="B218" s="39"/>
      <c r="C218" s="262" t="s">
        <v>672</v>
      </c>
      <c r="D218" s="262" t="s">
        <v>359</v>
      </c>
      <c r="E218" s="263" t="s">
        <v>1335</v>
      </c>
      <c r="F218" s="264" t="s">
        <v>1336</v>
      </c>
      <c r="G218" s="265" t="s">
        <v>197</v>
      </c>
      <c r="H218" s="266">
        <v>600</v>
      </c>
      <c r="I218" s="267"/>
      <c r="J218" s="268">
        <f>ROUND(I218*H218,2)</f>
        <v>0</v>
      </c>
      <c r="K218" s="264" t="s">
        <v>165</v>
      </c>
      <c r="L218" s="269"/>
      <c r="M218" s="270" t="s">
        <v>1</v>
      </c>
      <c r="N218" s="271" t="s">
        <v>39</v>
      </c>
      <c r="O218" s="91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1079</v>
      </c>
      <c r="AT218" s="227" t="s">
        <v>359</v>
      </c>
      <c r="AU218" s="227" t="s">
        <v>82</v>
      </c>
      <c r="AY218" s="17" t="s">
        <v>160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82</v>
      </c>
      <c r="BK218" s="228">
        <f>ROUND(I218*H218,2)</f>
        <v>0</v>
      </c>
      <c r="BL218" s="17" t="s">
        <v>534</v>
      </c>
      <c r="BM218" s="227" t="s">
        <v>1337</v>
      </c>
    </row>
    <row r="219" s="2" customFormat="1" ht="24.15" customHeight="1">
      <c r="A219" s="38"/>
      <c r="B219" s="39"/>
      <c r="C219" s="216" t="s">
        <v>676</v>
      </c>
      <c r="D219" s="216" t="s">
        <v>161</v>
      </c>
      <c r="E219" s="217" t="s">
        <v>1338</v>
      </c>
      <c r="F219" s="218" t="s">
        <v>1339</v>
      </c>
      <c r="G219" s="219" t="s">
        <v>197</v>
      </c>
      <c r="H219" s="220">
        <v>1181</v>
      </c>
      <c r="I219" s="221"/>
      <c r="J219" s="222">
        <f>ROUND(I219*H219,2)</f>
        <v>0</v>
      </c>
      <c r="K219" s="218" t="s">
        <v>165</v>
      </c>
      <c r="L219" s="44"/>
      <c r="M219" s="223" t="s">
        <v>1</v>
      </c>
      <c r="N219" s="224" t="s">
        <v>39</v>
      </c>
      <c r="O219" s="91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534</v>
      </c>
      <c r="AT219" s="227" t="s">
        <v>161</v>
      </c>
      <c r="AU219" s="227" t="s">
        <v>82</v>
      </c>
      <c r="AY219" s="17" t="s">
        <v>160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82</v>
      </c>
      <c r="BK219" s="228">
        <f>ROUND(I219*H219,2)</f>
        <v>0</v>
      </c>
      <c r="BL219" s="17" t="s">
        <v>534</v>
      </c>
      <c r="BM219" s="227" t="s">
        <v>1340</v>
      </c>
    </row>
    <row r="220" s="2" customFormat="1" ht="24.15" customHeight="1">
      <c r="A220" s="38"/>
      <c r="B220" s="39"/>
      <c r="C220" s="262" t="s">
        <v>680</v>
      </c>
      <c r="D220" s="262" t="s">
        <v>359</v>
      </c>
      <c r="E220" s="263" t="s">
        <v>1341</v>
      </c>
      <c r="F220" s="264" t="s">
        <v>1342</v>
      </c>
      <c r="G220" s="265" t="s">
        <v>197</v>
      </c>
      <c r="H220" s="266">
        <v>1281</v>
      </c>
      <c r="I220" s="267"/>
      <c r="J220" s="268">
        <f>ROUND(I220*H220,2)</f>
        <v>0</v>
      </c>
      <c r="K220" s="264" t="s">
        <v>165</v>
      </c>
      <c r="L220" s="269"/>
      <c r="M220" s="270" t="s">
        <v>1</v>
      </c>
      <c r="N220" s="271" t="s">
        <v>39</v>
      </c>
      <c r="O220" s="91"/>
      <c r="P220" s="225">
        <f>O220*H220</f>
        <v>0</v>
      </c>
      <c r="Q220" s="225">
        <v>0.00043</v>
      </c>
      <c r="R220" s="225">
        <f>Q220*H220</f>
        <v>0.55083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1079</v>
      </c>
      <c r="AT220" s="227" t="s">
        <v>359</v>
      </c>
      <c r="AU220" s="227" t="s">
        <v>82</v>
      </c>
      <c r="AY220" s="17" t="s">
        <v>160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82</v>
      </c>
      <c r="BK220" s="228">
        <f>ROUND(I220*H220,2)</f>
        <v>0</v>
      </c>
      <c r="BL220" s="17" t="s">
        <v>534</v>
      </c>
      <c r="BM220" s="227" t="s">
        <v>1343</v>
      </c>
    </row>
    <row r="221" s="2" customFormat="1" ht="16.5" customHeight="1">
      <c r="A221" s="38"/>
      <c r="B221" s="39"/>
      <c r="C221" s="216" t="s">
        <v>423</v>
      </c>
      <c r="D221" s="216" t="s">
        <v>161</v>
      </c>
      <c r="E221" s="217" t="s">
        <v>1344</v>
      </c>
      <c r="F221" s="218" t="s">
        <v>1345</v>
      </c>
      <c r="G221" s="219" t="s">
        <v>191</v>
      </c>
      <c r="H221" s="220">
        <v>2</v>
      </c>
      <c r="I221" s="221"/>
      <c r="J221" s="222">
        <f>ROUND(I221*H221,2)</f>
        <v>0</v>
      </c>
      <c r="K221" s="218" t="s">
        <v>165</v>
      </c>
      <c r="L221" s="44"/>
      <c r="M221" s="223" t="s">
        <v>1</v>
      </c>
      <c r="N221" s="224" t="s">
        <v>39</v>
      </c>
      <c r="O221" s="91"/>
      <c r="P221" s="225">
        <f>O221*H221</f>
        <v>0</v>
      </c>
      <c r="Q221" s="225">
        <v>0</v>
      </c>
      <c r="R221" s="225">
        <f>Q221*H221</f>
        <v>0</v>
      </c>
      <c r="S221" s="225">
        <v>2.2</v>
      </c>
      <c r="T221" s="226">
        <f>S221*H221</f>
        <v>4.4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7" t="s">
        <v>534</v>
      </c>
      <c r="AT221" s="227" t="s">
        <v>161</v>
      </c>
      <c r="AU221" s="227" t="s">
        <v>82</v>
      </c>
      <c r="AY221" s="17" t="s">
        <v>160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82</v>
      </c>
      <c r="BK221" s="228">
        <f>ROUND(I221*H221,2)</f>
        <v>0</v>
      </c>
      <c r="BL221" s="17" t="s">
        <v>534</v>
      </c>
      <c r="BM221" s="227" t="s">
        <v>1346</v>
      </c>
    </row>
    <row r="222" s="2" customFormat="1" ht="33" customHeight="1">
      <c r="A222" s="38"/>
      <c r="B222" s="39"/>
      <c r="C222" s="216" t="s">
        <v>436</v>
      </c>
      <c r="D222" s="216" t="s">
        <v>161</v>
      </c>
      <c r="E222" s="217" t="s">
        <v>1347</v>
      </c>
      <c r="F222" s="218" t="s">
        <v>1348</v>
      </c>
      <c r="G222" s="219" t="s">
        <v>197</v>
      </c>
      <c r="H222" s="220">
        <v>63</v>
      </c>
      <c r="I222" s="221"/>
      <c r="J222" s="222">
        <f>ROUND(I222*H222,2)</f>
        <v>0</v>
      </c>
      <c r="K222" s="218" t="s">
        <v>165</v>
      </c>
      <c r="L222" s="44"/>
      <c r="M222" s="223" t="s">
        <v>1</v>
      </c>
      <c r="N222" s="224" t="s">
        <v>39</v>
      </c>
      <c r="O222" s="91"/>
      <c r="P222" s="225">
        <f>O222*H222</f>
        <v>0</v>
      </c>
      <c r="Q222" s="225">
        <v>2E-05</v>
      </c>
      <c r="R222" s="225">
        <f>Q222*H222</f>
        <v>0.00126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534</v>
      </c>
      <c r="AT222" s="227" t="s">
        <v>161</v>
      </c>
      <c r="AU222" s="227" t="s">
        <v>82</v>
      </c>
      <c r="AY222" s="17" t="s">
        <v>160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82</v>
      </c>
      <c r="BK222" s="228">
        <f>ROUND(I222*H222,2)</f>
        <v>0</v>
      </c>
      <c r="BL222" s="17" t="s">
        <v>534</v>
      </c>
      <c r="BM222" s="227" t="s">
        <v>1349</v>
      </c>
    </row>
    <row r="223" s="2" customFormat="1" ht="16.5" customHeight="1">
      <c r="A223" s="38"/>
      <c r="B223" s="39"/>
      <c r="C223" s="262" t="s">
        <v>698</v>
      </c>
      <c r="D223" s="262" t="s">
        <v>359</v>
      </c>
      <c r="E223" s="263" t="s">
        <v>1350</v>
      </c>
      <c r="F223" s="264" t="s">
        <v>1351</v>
      </c>
      <c r="G223" s="265" t="s">
        <v>197</v>
      </c>
      <c r="H223" s="266">
        <v>63</v>
      </c>
      <c r="I223" s="267"/>
      <c r="J223" s="268">
        <f>ROUND(I223*H223,2)</f>
        <v>0</v>
      </c>
      <c r="K223" s="264" t="s">
        <v>165</v>
      </c>
      <c r="L223" s="269"/>
      <c r="M223" s="270" t="s">
        <v>1</v>
      </c>
      <c r="N223" s="271" t="s">
        <v>39</v>
      </c>
      <c r="O223" s="91"/>
      <c r="P223" s="225">
        <f>O223*H223</f>
        <v>0</v>
      </c>
      <c r="Q223" s="225">
        <v>0.0081399999999999984</v>
      </c>
      <c r="R223" s="225">
        <f>Q223*H223</f>
        <v>0.51282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1079</v>
      </c>
      <c r="AT223" s="227" t="s">
        <v>359</v>
      </c>
      <c r="AU223" s="227" t="s">
        <v>82</v>
      </c>
      <c r="AY223" s="17" t="s">
        <v>160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82</v>
      </c>
      <c r="BK223" s="228">
        <f>ROUND(I223*H223,2)</f>
        <v>0</v>
      </c>
      <c r="BL223" s="17" t="s">
        <v>534</v>
      </c>
      <c r="BM223" s="227" t="s">
        <v>1352</v>
      </c>
    </row>
    <row r="224" s="12" customFormat="1" ht="25.92" customHeight="1">
      <c r="A224" s="12"/>
      <c r="B224" s="202"/>
      <c r="C224" s="203"/>
      <c r="D224" s="204" t="s">
        <v>73</v>
      </c>
      <c r="E224" s="205" t="s">
        <v>861</v>
      </c>
      <c r="F224" s="205" t="s">
        <v>1353</v>
      </c>
      <c r="G224" s="203"/>
      <c r="H224" s="203"/>
      <c r="I224" s="206"/>
      <c r="J224" s="207">
        <f>BK224</f>
        <v>0</v>
      </c>
      <c r="K224" s="203"/>
      <c r="L224" s="208"/>
      <c r="M224" s="209"/>
      <c r="N224" s="210"/>
      <c r="O224" s="210"/>
      <c r="P224" s="211">
        <f>SUM(P225:P236)</f>
        <v>0</v>
      </c>
      <c r="Q224" s="210"/>
      <c r="R224" s="211">
        <f>SUM(R225:R236)</f>
        <v>0</v>
      </c>
      <c r="S224" s="210"/>
      <c r="T224" s="212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183</v>
      </c>
      <c r="AT224" s="214" t="s">
        <v>73</v>
      </c>
      <c r="AU224" s="214" t="s">
        <v>74</v>
      </c>
      <c r="AY224" s="213" t="s">
        <v>160</v>
      </c>
      <c r="BK224" s="215">
        <f>SUM(BK225:BK236)</f>
        <v>0</v>
      </c>
    </row>
    <row r="225" s="2" customFormat="1" ht="24.15" customHeight="1">
      <c r="A225" s="38"/>
      <c r="B225" s="39"/>
      <c r="C225" s="216" t="s">
        <v>702</v>
      </c>
      <c r="D225" s="216" t="s">
        <v>161</v>
      </c>
      <c r="E225" s="217" t="s">
        <v>1354</v>
      </c>
      <c r="F225" s="218" t="s">
        <v>1355</v>
      </c>
      <c r="G225" s="219" t="s">
        <v>628</v>
      </c>
      <c r="H225" s="220">
        <v>30</v>
      </c>
      <c r="I225" s="221"/>
      <c r="J225" s="222">
        <f>ROUND(I225*H225,2)</f>
        <v>0</v>
      </c>
      <c r="K225" s="218" t="s">
        <v>165</v>
      </c>
      <c r="L225" s="44"/>
      <c r="M225" s="223" t="s">
        <v>1</v>
      </c>
      <c r="N225" s="224" t="s">
        <v>39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166</v>
      </c>
      <c r="AT225" s="227" t="s">
        <v>161</v>
      </c>
      <c r="AU225" s="227" t="s">
        <v>82</v>
      </c>
      <c r="AY225" s="17" t="s">
        <v>160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82</v>
      </c>
      <c r="BK225" s="228">
        <f>ROUND(I225*H225,2)</f>
        <v>0</v>
      </c>
      <c r="BL225" s="17" t="s">
        <v>166</v>
      </c>
      <c r="BM225" s="227" t="s">
        <v>1356</v>
      </c>
    </row>
    <row r="226" s="13" customFormat="1">
      <c r="A226" s="13"/>
      <c r="B226" s="229"/>
      <c r="C226" s="230"/>
      <c r="D226" s="231" t="s">
        <v>168</v>
      </c>
      <c r="E226" s="232" t="s">
        <v>1</v>
      </c>
      <c r="F226" s="233" t="s">
        <v>329</v>
      </c>
      <c r="G226" s="230"/>
      <c r="H226" s="234">
        <v>30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168</v>
      </c>
      <c r="AU226" s="240" t="s">
        <v>82</v>
      </c>
      <c r="AV226" s="13" t="s">
        <v>84</v>
      </c>
      <c r="AW226" s="13" t="s">
        <v>31</v>
      </c>
      <c r="AX226" s="13" t="s">
        <v>74</v>
      </c>
      <c r="AY226" s="240" t="s">
        <v>160</v>
      </c>
    </row>
    <row r="227" s="14" customFormat="1">
      <c r="A227" s="14"/>
      <c r="B227" s="241"/>
      <c r="C227" s="242"/>
      <c r="D227" s="231" t="s">
        <v>168</v>
      </c>
      <c r="E227" s="243" t="s">
        <v>1</v>
      </c>
      <c r="F227" s="244" t="s">
        <v>170</v>
      </c>
      <c r="G227" s="242"/>
      <c r="H227" s="245">
        <v>30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168</v>
      </c>
      <c r="AU227" s="251" t="s">
        <v>82</v>
      </c>
      <c r="AV227" s="14" t="s">
        <v>166</v>
      </c>
      <c r="AW227" s="14" t="s">
        <v>31</v>
      </c>
      <c r="AX227" s="14" t="s">
        <v>82</v>
      </c>
      <c r="AY227" s="251" t="s">
        <v>160</v>
      </c>
    </row>
    <row r="228" s="2" customFormat="1" ht="16.5" customHeight="1">
      <c r="A228" s="38"/>
      <c r="B228" s="39"/>
      <c r="C228" s="216" t="s">
        <v>1357</v>
      </c>
      <c r="D228" s="216" t="s">
        <v>161</v>
      </c>
      <c r="E228" s="217" t="s">
        <v>1358</v>
      </c>
      <c r="F228" s="218" t="s">
        <v>1359</v>
      </c>
      <c r="G228" s="219" t="s">
        <v>864</v>
      </c>
      <c r="H228" s="220">
        <v>16</v>
      </c>
      <c r="I228" s="221"/>
      <c r="J228" s="222">
        <f>ROUND(I228*H228,2)</f>
        <v>0</v>
      </c>
      <c r="K228" s="218" t="s">
        <v>165</v>
      </c>
      <c r="L228" s="44"/>
      <c r="M228" s="223" t="s">
        <v>1</v>
      </c>
      <c r="N228" s="224" t="s">
        <v>39</v>
      </c>
      <c r="O228" s="91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166</v>
      </c>
      <c r="AT228" s="227" t="s">
        <v>161</v>
      </c>
      <c r="AU228" s="227" t="s">
        <v>82</v>
      </c>
      <c r="AY228" s="17" t="s">
        <v>160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82</v>
      </c>
      <c r="BK228" s="228">
        <f>ROUND(I228*H228,2)</f>
        <v>0</v>
      </c>
      <c r="BL228" s="17" t="s">
        <v>166</v>
      </c>
      <c r="BM228" s="227" t="s">
        <v>1360</v>
      </c>
    </row>
    <row r="229" s="13" customFormat="1">
      <c r="A229" s="13"/>
      <c r="B229" s="229"/>
      <c r="C229" s="230"/>
      <c r="D229" s="231" t="s">
        <v>168</v>
      </c>
      <c r="E229" s="232" t="s">
        <v>1</v>
      </c>
      <c r="F229" s="233" t="s">
        <v>243</v>
      </c>
      <c r="G229" s="230"/>
      <c r="H229" s="234">
        <v>16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168</v>
      </c>
      <c r="AU229" s="240" t="s">
        <v>82</v>
      </c>
      <c r="AV229" s="13" t="s">
        <v>84</v>
      </c>
      <c r="AW229" s="13" t="s">
        <v>31</v>
      </c>
      <c r="AX229" s="13" t="s">
        <v>82</v>
      </c>
      <c r="AY229" s="240" t="s">
        <v>160</v>
      </c>
    </row>
    <row r="230" s="2" customFormat="1" ht="16.5" customHeight="1">
      <c r="A230" s="38"/>
      <c r="B230" s="39"/>
      <c r="C230" s="262" t="s">
        <v>1361</v>
      </c>
      <c r="D230" s="262" t="s">
        <v>359</v>
      </c>
      <c r="E230" s="263" t="s">
        <v>1362</v>
      </c>
      <c r="F230" s="264" t="s">
        <v>1363</v>
      </c>
      <c r="G230" s="265" t="s">
        <v>656</v>
      </c>
      <c r="H230" s="283"/>
      <c r="I230" s="267"/>
      <c r="J230" s="268">
        <f>ROUND(I230*H230,2)</f>
        <v>0</v>
      </c>
      <c r="K230" s="264" t="s">
        <v>165</v>
      </c>
      <c r="L230" s="269"/>
      <c r="M230" s="270" t="s">
        <v>1</v>
      </c>
      <c r="N230" s="271" t="s">
        <v>39</v>
      </c>
      <c r="O230" s="91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200</v>
      </c>
      <c r="AT230" s="227" t="s">
        <v>359</v>
      </c>
      <c r="AU230" s="227" t="s">
        <v>82</v>
      </c>
      <c r="AY230" s="17" t="s">
        <v>160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82</v>
      </c>
      <c r="BK230" s="228">
        <f>ROUND(I230*H230,2)</f>
        <v>0</v>
      </c>
      <c r="BL230" s="17" t="s">
        <v>166</v>
      </c>
      <c r="BM230" s="227" t="s">
        <v>1364</v>
      </c>
    </row>
    <row r="231" s="2" customFormat="1" ht="16.5" customHeight="1">
      <c r="A231" s="38"/>
      <c r="B231" s="39"/>
      <c r="C231" s="216" t="s">
        <v>452</v>
      </c>
      <c r="D231" s="216" t="s">
        <v>161</v>
      </c>
      <c r="E231" s="217" t="s">
        <v>1365</v>
      </c>
      <c r="F231" s="218" t="s">
        <v>1366</v>
      </c>
      <c r="G231" s="219" t="s">
        <v>203</v>
      </c>
      <c r="H231" s="220">
        <v>1</v>
      </c>
      <c r="I231" s="221"/>
      <c r="J231" s="222">
        <f>ROUND(I231*H231,2)</f>
        <v>0</v>
      </c>
      <c r="K231" s="218" t="s">
        <v>165</v>
      </c>
      <c r="L231" s="44"/>
      <c r="M231" s="223" t="s">
        <v>1</v>
      </c>
      <c r="N231" s="224" t="s">
        <v>39</v>
      </c>
      <c r="O231" s="91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166</v>
      </c>
      <c r="AT231" s="227" t="s">
        <v>161</v>
      </c>
      <c r="AU231" s="227" t="s">
        <v>82</v>
      </c>
      <c r="AY231" s="17" t="s">
        <v>160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82</v>
      </c>
      <c r="BK231" s="228">
        <f>ROUND(I231*H231,2)</f>
        <v>0</v>
      </c>
      <c r="BL231" s="17" t="s">
        <v>166</v>
      </c>
      <c r="BM231" s="227" t="s">
        <v>1367</v>
      </c>
    </row>
    <row r="232" s="2" customFormat="1" ht="16.5" customHeight="1">
      <c r="A232" s="38"/>
      <c r="B232" s="39"/>
      <c r="C232" s="216" t="s">
        <v>1368</v>
      </c>
      <c r="D232" s="216" t="s">
        <v>161</v>
      </c>
      <c r="E232" s="217" t="s">
        <v>1369</v>
      </c>
      <c r="F232" s="218" t="s">
        <v>1370</v>
      </c>
      <c r="G232" s="219" t="s">
        <v>656</v>
      </c>
      <c r="H232" s="274"/>
      <c r="I232" s="221"/>
      <c r="J232" s="222">
        <f>ROUND(I232*H232,2)</f>
        <v>0</v>
      </c>
      <c r="K232" s="218" t="s">
        <v>165</v>
      </c>
      <c r="L232" s="44"/>
      <c r="M232" s="223" t="s">
        <v>1</v>
      </c>
      <c r="N232" s="224" t="s">
        <v>39</v>
      </c>
      <c r="O232" s="91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7" t="s">
        <v>166</v>
      </c>
      <c r="AT232" s="227" t="s">
        <v>161</v>
      </c>
      <c r="AU232" s="227" t="s">
        <v>82</v>
      </c>
      <c r="AY232" s="17" t="s">
        <v>160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82</v>
      </c>
      <c r="BK232" s="228">
        <f>ROUND(I232*H232,2)</f>
        <v>0</v>
      </c>
      <c r="BL232" s="17" t="s">
        <v>166</v>
      </c>
      <c r="BM232" s="227" t="s">
        <v>1371</v>
      </c>
    </row>
    <row r="233" s="2" customFormat="1" ht="16.5" customHeight="1">
      <c r="A233" s="38"/>
      <c r="B233" s="39"/>
      <c r="C233" s="216" t="s">
        <v>1372</v>
      </c>
      <c r="D233" s="216" t="s">
        <v>161</v>
      </c>
      <c r="E233" s="217" t="s">
        <v>1373</v>
      </c>
      <c r="F233" s="218" t="s">
        <v>1374</v>
      </c>
      <c r="G233" s="219" t="s">
        <v>656</v>
      </c>
      <c r="H233" s="274"/>
      <c r="I233" s="221"/>
      <c r="J233" s="222">
        <f>ROUND(I233*H233,2)</f>
        <v>0</v>
      </c>
      <c r="K233" s="218" t="s">
        <v>165</v>
      </c>
      <c r="L233" s="44"/>
      <c r="M233" s="223" t="s">
        <v>1</v>
      </c>
      <c r="N233" s="224" t="s">
        <v>39</v>
      </c>
      <c r="O233" s="91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166</v>
      </c>
      <c r="AT233" s="227" t="s">
        <v>161</v>
      </c>
      <c r="AU233" s="227" t="s">
        <v>82</v>
      </c>
      <c r="AY233" s="17" t="s">
        <v>160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82</v>
      </c>
      <c r="BK233" s="228">
        <f>ROUND(I233*H233,2)</f>
        <v>0</v>
      </c>
      <c r="BL233" s="17" t="s">
        <v>166</v>
      </c>
      <c r="BM233" s="227" t="s">
        <v>1375</v>
      </c>
    </row>
    <row r="234" s="2" customFormat="1" ht="16.5" customHeight="1">
      <c r="A234" s="38"/>
      <c r="B234" s="39"/>
      <c r="C234" s="216" t="s">
        <v>1376</v>
      </c>
      <c r="D234" s="216" t="s">
        <v>161</v>
      </c>
      <c r="E234" s="217" t="s">
        <v>1377</v>
      </c>
      <c r="F234" s="218" t="s">
        <v>1378</v>
      </c>
      <c r="G234" s="219" t="s">
        <v>656</v>
      </c>
      <c r="H234" s="274"/>
      <c r="I234" s="221"/>
      <c r="J234" s="222">
        <f>ROUND(I234*H234,2)</f>
        <v>0</v>
      </c>
      <c r="K234" s="218" t="s">
        <v>165</v>
      </c>
      <c r="L234" s="44"/>
      <c r="M234" s="223" t="s">
        <v>1</v>
      </c>
      <c r="N234" s="224" t="s">
        <v>39</v>
      </c>
      <c r="O234" s="91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166</v>
      </c>
      <c r="AT234" s="227" t="s">
        <v>161</v>
      </c>
      <c r="AU234" s="227" t="s">
        <v>82</v>
      </c>
      <c r="AY234" s="17" t="s">
        <v>160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82</v>
      </c>
      <c r="BK234" s="228">
        <f>ROUND(I234*H234,2)</f>
        <v>0</v>
      </c>
      <c r="BL234" s="17" t="s">
        <v>166</v>
      </c>
      <c r="BM234" s="227" t="s">
        <v>1379</v>
      </c>
    </row>
    <row r="235" s="2" customFormat="1" ht="16.5" customHeight="1">
      <c r="A235" s="38"/>
      <c r="B235" s="39"/>
      <c r="C235" s="216" t="s">
        <v>1380</v>
      </c>
      <c r="D235" s="216" t="s">
        <v>161</v>
      </c>
      <c r="E235" s="217" t="s">
        <v>1381</v>
      </c>
      <c r="F235" s="218" t="s">
        <v>1382</v>
      </c>
      <c r="G235" s="219" t="s">
        <v>656</v>
      </c>
      <c r="H235" s="274"/>
      <c r="I235" s="221"/>
      <c r="J235" s="222">
        <f>ROUND(I235*H235,2)</f>
        <v>0</v>
      </c>
      <c r="K235" s="218" t="s">
        <v>165</v>
      </c>
      <c r="L235" s="44"/>
      <c r="M235" s="223" t="s">
        <v>1</v>
      </c>
      <c r="N235" s="224" t="s">
        <v>39</v>
      </c>
      <c r="O235" s="91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7" t="s">
        <v>166</v>
      </c>
      <c r="AT235" s="227" t="s">
        <v>161</v>
      </c>
      <c r="AU235" s="227" t="s">
        <v>82</v>
      </c>
      <c r="AY235" s="17" t="s">
        <v>160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7" t="s">
        <v>82</v>
      </c>
      <c r="BK235" s="228">
        <f>ROUND(I235*H235,2)</f>
        <v>0</v>
      </c>
      <c r="BL235" s="17" t="s">
        <v>166</v>
      </c>
      <c r="BM235" s="227" t="s">
        <v>1383</v>
      </c>
    </row>
    <row r="236" s="2" customFormat="1" ht="16.5" customHeight="1">
      <c r="A236" s="38"/>
      <c r="B236" s="39"/>
      <c r="C236" s="216" t="s">
        <v>1384</v>
      </c>
      <c r="D236" s="216" t="s">
        <v>161</v>
      </c>
      <c r="E236" s="217" t="s">
        <v>1385</v>
      </c>
      <c r="F236" s="218" t="s">
        <v>1386</v>
      </c>
      <c r="G236" s="219" t="s">
        <v>656</v>
      </c>
      <c r="H236" s="274"/>
      <c r="I236" s="221"/>
      <c r="J236" s="222">
        <f>ROUND(I236*H236,2)</f>
        <v>0</v>
      </c>
      <c r="K236" s="218" t="s">
        <v>165</v>
      </c>
      <c r="L236" s="44"/>
      <c r="M236" s="275" t="s">
        <v>1</v>
      </c>
      <c r="N236" s="276" t="s">
        <v>39</v>
      </c>
      <c r="O236" s="277"/>
      <c r="P236" s="278">
        <f>O236*H236</f>
        <v>0</v>
      </c>
      <c r="Q236" s="278">
        <v>0</v>
      </c>
      <c r="R236" s="278">
        <f>Q236*H236</f>
        <v>0</v>
      </c>
      <c r="S236" s="278">
        <v>0</v>
      </c>
      <c r="T236" s="27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166</v>
      </c>
      <c r="AT236" s="227" t="s">
        <v>161</v>
      </c>
      <c r="AU236" s="227" t="s">
        <v>82</v>
      </c>
      <c r="AY236" s="17" t="s">
        <v>160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82</v>
      </c>
      <c r="BK236" s="228">
        <f>ROUND(I236*H236,2)</f>
        <v>0</v>
      </c>
      <c r="BL236" s="17" t="s">
        <v>166</v>
      </c>
      <c r="BM236" s="227" t="s">
        <v>1387</v>
      </c>
    </row>
    <row r="237" s="2" customFormat="1" ht="6.96" customHeight="1">
      <c r="A237" s="38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LN321+LkNjbcz5wIP4nac7sJMOaiaNmY7U9Xp261ENinYlpNyJd7MRigBDy9By/p1NHV411La5mTpCWAyjG8KA==" hashValue="O4nPWvZybm9T4vWfRPt+PhnImVVcFBwnkwE2hkEMDVv2iUK+LGWX2zdX/W0H8oQfRcT4oZN0b904nhVLdptgeg==" algorithmName="SHA-512" password="CC35"/>
  <autoFilter ref="C120:K2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ROUND((SUM(BE119:BE212)),  2)</f>
        <v>0</v>
      </c>
      <c r="G33" s="38"/>
      <c r="H33" s="38"/>
      <c r="I33" s="155">
        <v>0.21</v>
      </c>
      <c r="J33" s="154">
        <f>ROUND(((SUM(BE119:BE212))*I33),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ROUND((SUM(BF119:BF212)),  2)</f>
        <v>0</v>
      </c>
      <c r="G34" s="38"/>
      <c r="H34" s="38"/>
      <c r="I34" s="155">
        <v>0.15</v>
      </c>
      <c r="J34" s="154">
        <f>ROUND(((SUM(BF119:BF212))*I34),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ROUND((SUM(BG119:BG212)),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ROUND((SUM(BH119:BH212)),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ROUND((SUM(BI119:BI212)),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SO.M.01 - Mobiliář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712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143</v>
      </c>
      <c r="E98" s="182"/>
      <c r="F98" s="182"/>
      <c r="G98" s="182"/>
      <c r="H98" s="182"/>
      <c r="I98" s="182"/>
      <c r="J98" s="183">
        <f>J209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5"/>
      <c r="C99" s="186"/>
      <c r="D99" s="187" t="s">
        <v>1389</v>
      </c>
      <c r="E99" s="188"/>
      <c r="F99" s="188"/>
      <c r="G99" s="188"/>
      <c r="H99" s="188"/>
      <c r="I99" s="188"/>
      <c r="J99" s="189">
        <f>J210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145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Mánesovy sady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SO.M.01 - Mobiliář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Ústí nad Labem</v>
      </c>
      <c r="G113" s="40"/>
      <c r="H113" s="40"/>
      <c r="I113" s="32" t="s">
        <v>22</v>
      </c>
      <c r="J113" s="79" t="str">
        <f>IF(J12="","",J12)</f>
        <v>19. 9. 2023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30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32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146</v>
      </c>
      <c r="D118" s="194" t="s">
        <v>59</v>
      </c>
      <c r="E118" s="194" t="s">
        <v>55</v>
      </c>
      <c r="F118" s="194" t="s">
        <v>56</v>
      </c>
      <c r="G118" s="194" t="s">
        <v>147</v>
      </c>
      <c r="H118" s="194" t="s">
        <v>148</v>
      </c>
      <c r="I118" s="194" t="s">
        <v>149</v>
      </c>
      <c r="J118" s="194" t="s">
        <v>117</v>
      </c>
      <c r="K118" s="195" t="s">
        <v>150</v>
      </c>
      <c r="L118" s="196"/>
      <c r="M118" s="100" t="s">
        <v>1</v>
      </c>
      <c r="N118" s="101" t="s">
        <v>38</v>
      </c>
      <c r="O118" s="101" t="s">
        <v>151</v>
      </c>
      <c r="P118" s="101" t="s">
        <v>152</v>
      </c>
      <c r="Q118" s="101" t="s">
        <v>153</v>
      </c>
      <c r="R118" s="101" t="s">
        <v>154</v>
      </c>
      <c r="S118" s="101" t="s">
        <v>155</v>
      </c>
      <c r="T118" s="102" t="s">
        <v>156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157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P120+P209</f>
        <v>0</v>
      </c>
      <c r="Q119" s="104"/>
      <c r="R119" s="199">
        <f>R120+R209</f>
        <v>0</v>
      </c>
      <c r="S119" s="104"/>
      <c r="T119" s="200">
        <f>T120+T209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73</v>
      </c>
      <c r="AU119" s="17" t="s">
        <v>119</v>
      </c>
      <c r="BK119" s="201">
        <f>BK120+BK209</f>
        <v>0</v>
      </c>
    </row>
    <row r="120" s="12" customFormat="1" ht="25.92" customHeight="1">
      <c r="A120" s="12"/>
      <c r="B120" s="202"/>
      <c r="C120" s="203"/>
      <c r="D120" s="204" t="s">
        <v>73</v>
      </c>
      <c r="E120" s="205" t="s">
        <v>866</v>
      </c>
      <c r="F120" s="205" t="s">
        <v>867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SUM(P121:P208)</f>
        <v>0</v>
      </c>
      <c r="Q120" s="210"/>
      <c r="R120" s="211">
        <f>SUM(R121:R208)</f>
        <v>0</v>
      </c>
      <c r="S120" s="210"/>
      <c r="T120" s="212">
        <f>SUM(T121:T208)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82</v>
      </c>
      <c r="AT120" s="214" t="s">
        <v>73</v>
      </c>
      <c r="AU120" s="214" t="s">
        <v>74</v>
      </c>
      <c r="AY120" s="213" t="s">
        <v>160</v>
      </c>
      <c r="BK120" s="215">
        <f>SUM(BK121:BK208)</f>
        <v>0</v>
      </c>
    </row>
    <row r="121" s="2" customFormat="1" ht="24.15" customHeight="1">
      <c r="A121" s="38"/>
      <c r="B121" s="39"/>
      <c r="C121" s="216" t="s">
        <v>82</v>
      </c>
      <c r="D121" s="216" t="s">
        <v>161</v>
      </c>
      <c r="E121" s="217" t="s">
        <v>1390</v>
      </c>
      <c r="F121" s="218" t="s">
        <v>1391</v>
      </c>
      <c r="G121" s="219" t="s">
        <v>203</v>
      </c>
      <c r="H121" s="220">
        <v>1</v>
      </c>
      <c r="I121" s="221"/>
      <c r="J121" s="222">
        <f>ROUND(I121*H121,2)</f>
        <v>0</v>
      </c>
      <c r="K121" s="218" t="s">
        <v>204</v>
      </c>
      <c r="L121" s="44"/>
      <c r="M121" s="223" t="s">
        <v>1</v>
      </c>
      <c r="N121" s="224" t="s">
        <v>39</v>
      </c>
      <c r="O121" s="91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7" t="s">
        <v>166</v>
      </c>
      <c r="AT121" s="227" t="s">
        <v>161</v>
      </c>
      <c r="AU121" s="227" t="s">
        <v>82</v>
      </c>
      <c r="AY121" s="17" t="s">
        <v>160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82</v>
      </c>
      <c r="BK121" s="228">
        <f>ROUND(I121*H121,2)</f>
        <v>0</v>
      </c>
      <c r="BL121" s="17" t="s">
        <v>166</v>
      </c>
      <c r="BM121" s="227" t="s">
        <v>1392</v>
      </c>
    </row>
    <row r="122" s="13" customFormat="1">
      <c r="A122" s="13"/>
      <c r="B122" s="229"/>
      <c r="C122" s="230"/>
      <c r="D122" s="231" t="s">
        <v>168</v>
      </c>
      <c r="E122" s="232" t="s">
        <v>1</v>
      </c>
      <c r="F122" s="233" t="s">
        <v>1393</v>
      </c>
      <c r="G122" s="230"/>
      <c r="H122" s="234">
        <v>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168</v>
      </c>
      <c r="AU122" s="240" t="s">
        <v>82</v>
      </c>
      <c r="AV122" s="13" t="s">
        <v>84</v>
      </c>
      <c r="AW122" s="13" t="s">
        <v>31</v>
      </c>
      <c r="AX122" s="13" t="s">
        <v>74</v>
      </c>
      <c r="AY122" s="240" t="s">
        <v>160</v>
      </c>
    </row>
    <row r="123" s="15" customFormat="1">
      <c r="A123" s="15"/>
      <c r="B123" s="252"/>
      <c r="C123" s="253"/>
      <c r="D123" s="231" t="s">
        <v>168</v>
      </c>
      <c r="E123" s="254" t="s">
        <v>1</v>
      </c>
      <c r="F123" s="255" t="s">
        <v>1394</v>
      </c>
      <c r="G123" s="253"/>
      <c r="H123" s="254" t="s">
        <v>1</v>
      </c>
      <c r="I123" s="256"/>
      <c r="J123" s="253"/>
      <c r="K123" s="253"/>
      <c r="L123" s="257"/>
      <c r="M123" s="258"/>
      <c r="N123" s="259"/>
      <c r="O123" s="259"/>
      <c r="P123" s="259"/>
      <c r="Q123" s="259"/>
      <c r="R123" s="259"/>
      <c r="S123" s="259"/>
      <c r="T123" s="26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1" t="s">
        <v>168</v>
      </c>
      <c r="AU123" s="261" t="s">
        <v>82</v>
      </c>
      <c r="AV123" s="15" t="s">
        <v>82</v>
      </c>
      <c r="AW123" s="15" t="s">
        <v>31</v>
      </c>
      <c r="AX123" s="15" t="s">
        <v>74</v>
      </c>
      <c r="AY123" s="261" t="s">
        <v>160</v>
      </c>
    </row>
    <row r="124" s="14" customFormat="1">
      <c r="A124" s="14"/>
      <c r="B124" s="241"/>
      <c r="C124" s="242"/>
      <c r="D124" s="231" t="s">
        <v>168</v>
      </c>
      <c r="E124" s="243" t="s">
        <v>1</v>
      </c>
      <c r="F124" s="244" t="s">
        <v>170</v>
      </c>
      <c r="G124" s="242"/>
      <c r="H124" s="245">
        <v>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168</v>
      </c>
      <c r="AU124" s="251" t="s">
        <v>82</v>
      </c>
      <c r="AV124" s="14" t="s">
        <v>166</v>
      </c>
      <c r="AW124" s="14" t="s">
        <v>31</v>
      </c>
      <c r="AX124" s="14" t="s">
        <v>82</v>
      </c>
      <c r="AY124" s="251" t="s">
        <v>160</v>
      </c>
    </row>
    <row r="125" s="2" customFormat="1" ht="24.15" customHeight="1">
      <c r="A125" s="38"/>
      <c r="B125" s="39"/>
      <c r="C125" s="216" t="s">
        <v>84</v>
      </c>
      <c r="D125" s="216" t="s">
        <v>161</v>
      </c>
      <c r="E125" s="217" t="s">
        <v>1395</v>
      </c>
      <c r="F125" s="218" t="s">
        <v>1396</v>
      </c>
      <c r="G125" s="219" t="s">
        <v>203</v>
      </c>
      <c r="H125" s="220">
        <v>30</v>
      </c>
      <c r="I125" s="221"/>
      <c r="J125" s="222">
        <f>ROUND(I125*H125,2)</f>
        <v>0</v>
      </c>
      <c r="K125" s="218" t="s">
        <v>204</v>
      </c>
      <c r="L125" s="44"/>
      <c r="M125" s="223" t="s">
        <v>1</v>
      </c>
      <c r="N125" s="224" t="s">
        <v>39</v>
      </c>
      <c r="O125" s="91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7" t="s">
        <v>243</v>
      </c>
      <c r="AT125" s="227" t="s">
        <v>161</v>
      </c>
      <c r="AU125" s="227" t="s">
        <v>82</v>
      </c>
      <c r="AY125" s="17" t="s">
        <v>160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82</v>
      </c>
      <c r="BK125" s="228">
        <f>ROUND(I125*H125,2)</f>
        <v>0</v>
      </c>
      <c r="BL125" s="17" t="s">
        <v>243</v>
      </c>
      <c r="BM125" s="227" t="s">
        <v>1397</v>
      </c>
    </row>
    <row r="126" s="13" customFormat="1">
      <c r="A126" s="13"/>
      <c r="B126" s="229"/>
      <c r="C126" s="230"/>
      <c r="D126" s="231" t="s">
        <v>168</v>
      </c>
      <c r="E126" s="232" t="s">
        <v>1</v>
      </c>
      <c r="F126" s="233" t="s">
        <v>329</v>
      </c>
      <c r="G126" s="230"/>
      <c r="H126" s="234">
        <v>30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168</v>
      </c>
      <c r="AU126" s="240" t="s">
        <v>82</v>
      </c>
      <c r="AV126" s="13" t="s">
        <v>84</v>
      </c>
      <c r="AW126" s="13" t="s">
        <v>31</v>
      </c>
      <c r="AX126" s="13" t="s">
        <v>74</v>
      </c>
      <c r="AY126" s="240" t="s">
        <v>160</v>
      </c>
    </row>
    <row r="127" s="15" customFormat="1">
      <c r="A127" s="15"/>
      <c r="B127" s="252"/>
      <c r="C127" s="253"/>
      <c r="D127" s="231" t="s">
        <v>168</v>
      </c>
      <c r="E127" s="254" t="s">
        <v>1</v>
      </c>
      <c r="F127" s="255" t="s">
        <v>1398</v>
      </c>
      <c r="G127" s="253"/>
      <c r="H127" s="254" t="s">
        <v>1</v>
      </c>
      <c r="I127" s="256"/>
      <c r="J127" s="253"/>
      <c r="K127" s="253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168</v>
      </c>
      <c r="AU127" s="261" t="s">
        <v>82</v>
      </c>
      <c r="AV127" s="15" t="s">
        <v>82</v>
      </c>
      <c r="AW127" s="15" t="s">
        <v>31</v>
      </c>
      <c r="AX127" s="15" t="s">
        <v>74</v>
      </c>
      <c r="AY127" s="261" t="s">
        <v>160</v>
      </c>
    </row>
    <row r="128" s="14" customFormat="1">
      <c r="A128" s="14"/>
      <c r="B128" s="241"/>
      <c r="C128" s="242"/>
      <c r="D128" s="231" t="s">
        <v>168</v>
      </c>
      <c r="E128" s="243" t="s">
        <v>1</v>
      </c>
      <c r="F128" s="244" t="s">
        <v>170</v>
      </c>
      <c r="G128" s="242"/>
      <c r="H128" s="245">
        <v>30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168</v>
      </c>
      <c r="AU128" s="251" t="s">
        <v>82</v>
      </c>
      <c r="AV128" s="14" t="s">
        <v>166</v>
      </c>
      <c r="AW128" s="14" t="s">
        <v>31</v>
      </c>
      <c r="AX128" s="14" t="s">
        <v>82</v>
      </c>
      <c r="AY128" s="251" t="s">
        <v>160</v>
      </c>
    </row>
    <row r="129" s="2" customFormat="1">
      <c r="A129" s="38"/>
      <c r="B129" s="39"/>
      <c r="C129" s="216" t="s">
        <v>174</v>
      </c>
      <c r="D129" s="216" t="s">
        <v>161</v>
      </c>
      <c r="E129" s="217" t="s">
        <v>1399</v>
      </c>
      <c r="F129" s="218" t="s">
        <v>1400</v>
      </c>
      <c r="G129" s="219" t="s">
        <v>203</v>
      </c>
      <c r="H129" s="220">
        <v>2</v>
      </c>
      <c r="I129" s="221"/>
      <c r="J129" s="222">
        <f>ROUND(I129*H129,2)</f>
        <v>0</v>
      </c>
      <c r="K129" s="218" t="s">
        <v>204</v>
      </c>
      <c r="L129" s="44"/>
      <c r="M129" s="223" t="s">
        <v>1</v>
      </c>
      <c r="N129" s="224" t="s">
        <v>39</v>
      </c>
      <c r="O129" s="91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7" t="s">
        <v>243</v>
      </c>
      <c r="AT129" s="227" t="s">
        <v>161</v>
      </c>
      <c r="AU129" s="227" t="s">
        <v>82</v>
      </c>
      <c r="AY129" s="17" t="s">
        <v>160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82</v>
      </c>
      <c r="BK129" s="228">
        <f>ROUND(I129*H129,2)</f>
        <v>0</v>
      </c>
      <c r="BL129" s="17" t="s">
        <v>243</v>
      </c>
      <c r="BM129" s="227" t="s">
        <v>1401</v>
      </c>
    </row>
    <row r="130" s="13" customFormat="1">
      <c r="A130" s="13"/>
      <c r="B130" s="229"/>
      <c r="C130" s="230"/>
      <c r="D130" s="231" t="s">
        <v>168</v>
      </c>
      <c r="E130" s="232" t="s">
        <v>1</v>
      </c>
      <c r="F130" s="233" t="s">
        <v>84</v>
      </c>
      <c r="G130" s="230"/>
      <c r="H130" s="234">
        <v>2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168</v>
      </c>
      <c r="AU130" s="240" t="s">
        <v>82</v>
      </c>
      <c r="AV130" s="13" t="s">
        <v>84</v>
      </c>
      <c r="AW130" s="13" t="s">
        <v>31</v>
      </c>
      <c r="AX130" s="13" t="s">
        <v>74</v>
      </c>
      <c r="AY130" s="240" t="s">
        <v>160</v>
      </c>
    </row>
    <row r="131" s="15" customFormat="1">
      <c r="A131" s="15"/>
      <c r="B131" s="252"/>
      <c r="C131" s="253"/>
      <c r="D131" s="231" t="s">
        <v>168</v>
      </c>
      <c r="E131" s="254" t="s">
        <v>1</v>
      </c>
      <c r="F131" s="255" t="s">
        <v>1402</v>
      </c>
      <c r="G131" s="253"/>
      <c r="H131" s="254" t="s">
        <v>1</v>
      </c>
      <c r="I131" s="256"/>
      <c r="J131" s="253"/>
      <c r="K131" s="253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168</v>
      </c>
      <c r="AU131" s="261" t="s">
        <v>82</v>
      </c>
      <c r="AV131" s="15" t="s">
        <v>82</v>
      </c>
      <c r="AW131" s="15" t="s">
        <v>31</v>
      </c>
      <c r="AX131" s="15" t="s">
        <v>74</v>
      </c>
      <c r="AY131" s="261" t="s">
        <v>160</v>
      </c>
    </row>
    <row r="132" s="14" customFormat="1">
      <c r="A132" s="14"/>
      <c r="B132" s="241"/>
      <c r="C132" s="242"/>
      <c r="D132" s="231" t="s">
        <v>168</v>
      </c>
      <c r="E132" s="243" t="s">
        <v>1</v>
      </c>
      <c r="F132" s="244" t="s">
        <v>170</v>
      </c>
      <c r="G132" s="242"/>
      <c r="H132" s="245">
        <v>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168</v>
      </c>
      <c r="AU132" s="251" t="s">
        <v>82</v>
      </c>
      <c r="AV132" s="14" t="s">
        <v>166</v>
      </c>
      <c r="AW132" s="14" t="s">
        <v>31</v>
      </c>
      <c r="AX132" s="14" t="s">
        <v>82</v>
      </c>
      <c r="AY132" s="251" t="s">
        <v>160</v>
      </c>
    </row>
    <row r="133" s="2" customFormat="1">
      <c r="A133" s="38"/>
      <c r="B133" s="39"/>
      <c r="C133" s="216" t="s">
        <v>166</v>
      </c>
      <c r="D133" s="216" t="s">
        <v>161</v>
      </c>
      <c r="E133" s="217" t="s">
        <v>1403</v>
      </c>
      <c r="F133" s="218" t="s">
        <v>1404</v>
      </c>
      <c r="G133" s="219" t="s">
        <v>203</v>
      </c>
      <c r="H133" s="220">
        <v>2</v>
      </c>
      <c r="I133" s="221"/>
      <c r="J133" s="222">
        <f>ROUND(I133*H133,2)</f>
        <v>0</v>
      </c>
      <c r="K133" s="218" t="s">
        <v>204</v>
      </c>
      <c r="L133" s="44"/>
      <c r="M133" s="223" t="s">
        <v>1</v>
      </c>
      <c r="N133" s="224" t="s">
        <v>39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243</v>
      </c>
      <c r="AT133" s="227" t="s">
        <v>161</v>
      </c>
      <c r="AU133" s="227" t="s">
        <v>82</v>
      </c>
      <c r="AY133" s="17" t="s">
        <v>160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82</v>
      </c>
      <c r="BK133" s="228">
        <f>ROUND(I133*H133,2)</f>
        <v>0</v>
      </c>
      <c r="BL133" s="17" t="s">
        <v>243</v>
      </c>
      <c r="BM133" s="227" t="s">
        <v>1405</v>
      </c>
    </row>
    <row r="134" s="13" customFormat="1">
      <c r="A134" s="13"/>
      <c r="B134" s="229"/>
      <c r="C134" s="230"/>
      <c r="D134" s="231" t="s">
        <v>168</v>
      </c>
      <c r="E134" s="232" t="s">
        <v>1</v>
      </c>
      <c r="F134" s="233" t="s">
        <v>84</v>
      </c>
      <c r="G134" s="230"/>
      <c r="H134" s="234">
        <v>2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168</v>
      </c>
      <c r="AU134" s="240" t="s">
        <v>82</v>
      </c>
      <c r="AV134" s="13" t="s">
        <v>84</v>
      </c>
      <c r="AW134" s="13" t="s">
        <v>31</v>
      </c>
      <c r="AX134" s="13" t="s">
        <v>74</v>
      </c>
      <c r="AY134" s="240" t="s">
        <v>160</v>
      </c>
    </row>
    <row r="135" s="15" customFormat="1">
      <c r="A135" s="15"/>
      <c r="B135" s="252"/>
      <c r="C135" s="253"/>
      <c r="D135" s="231" t="s">
        <v>168</v>
      </c>
      <c r="E135" s="254" t="s">
        <v>1</v>
      </c>
      <c r="F135" s="255" t="s">
        <v>1406</v>
      </c>
      <c r="G135" s="253"/>
      <c r="H135" s="254" t="s">
        <v>1</v>
      </c>
      <c r="I135" s="256"/>
      <c r="J135" s="253"/>
      <c r="K135" s="253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168</v>
      </c>
      <c r="AU135" s="261" t="s">
        <v>82</v>
      </c>
      <c r="AV135" s="15" t="s">
        <v>82</v>
      </c>
      <c r="AW135" s="15" t="s">
        <v>31</v>
      </c>
      <c r="AX135" s="15" t="s">
        <v>74</v>
      </c>
      <c r="AY135" s="261" t="s">
        <v>160</v>
      </c>
    </row>
    <row r="136" s="14" customFormat="1">
      <c r="A136" s="14"/>
      <c r="B136" s="241"/>
      <c r="C136" s="242"/>
      <c r="D136" s="231" t="s">
        <v>168</v>
      </c>
      <c r="E136" s="243" t="s">
        <v>1</v>
      </c>
      <c r="F136" s="244" t="s">
        <v>170</v>
      </c>
      <c r="G136" s="242"/>
      <c r="H136" s="245">
        <v>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168</v>
      </c>
      <c r="AU136" s="251" t="s">
        <v>82</v>
      </c>
      <c r="AV136" s="14" t="s">
        <v>166</v>
      </c>
      <c r="AW136" s="14" t="s">
        <v>31</v>
      </c>
      <c r="AX136" s="14" t="s">
        <v>82</v>
      </c>
      <c r="AY136" s="251" t="s">
        <v>160</v>
      </c>
    </row>
    <row r="137" s="2" customFormat="1" ht="24.15" customHeight="1">
      <c r="A137" s="38"/>
      <c r="B137" s="39"/>
      <c r="C137" s="216" t="s">
        <v>183</v>
      </c>
      <c r="D137" s="216" t="s">
        <v>161</v>
      </c>
      <c r="E137" s="217" t="s">
        <v>1407</v>
      </c>
      <c r="F137" s="218" t="s">
        <v>1408</v>
      </c>
      <c r="G137" s="219" t="s">
        <v>203</v>
      </c>
      <c r="H137" s="220">
        <v>2</v>
      </c>
      <c r="I137" s="221"/>
      <c r="J137" s="222">
        <f>ROUND(I137*H137,2)</f>
        <v>0</v>
      </c>
      <c r="K137" s="218" t="s">
        <v>204</v>
      </c>
      <c r="L137" s="44"/>
      <c r="M137" s="223" t="s">
        <v>1</v>
      </c>
      <c r="N137" s="224" t="s">
        <v>39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243</v>
      </c>
      <c r="AT137" s="227" t="s">
        <v>161</v>
      </c>
      <c r="AU137" s="227" t="s">
        <v>82</v>
      </c>
      <c r="AY137" s="17" t="s">
        <v>160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82</v>
      </c>
      <c r="BK137" s="228">
        <f>ROUND(I137*H137,2)</f>
        <v>0</v>
      </c>
      <c r="BL137" s="17" t="s">
        <v>243</v>
      </c>
      <c r="BM137" s="227" t="s">
        <v>1409</v>
      </c>
    </row>
    <row r="138" s="13" customFormat="1">
      <c r="A138" s="13"/>
      <c r="B138" s="229"/>
      <c r="C138" s="230"/>
      <c r="D138" s="231" t="s">
        <v>168</v>
      </c>
      <c r="E138" s="232" t="s">
        <v>1</v>
      </c>
      <c r="F138" s="233" t="s">
        <v>84</v>
      </c>
      <c r="G138" s="230"/>
      <c r="H138" s="234">
        <v>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168</v>
      </c>
      <c r="AU138" s="240" t="s">
        <v>82</v>
      </c>
      <c r="AV138" s="13" t="s">
        <v>84</v>
      </c>
      <c r="AW138" s="13" t="s">
        <v>31</v>
      </c>
      <c r="AX138" s="13" t="s">
        <v>74</v>
      </c>
      <c r="AY138" s="240" t="s">
        <v>160</v>
      </c>
    </row>
    <row r="139" s="15" customFormat="1">
      <c r="A139" s="15"/>
      <c r="B139" s="252"/>
      <c r="C139" s="253"/>
      <c r="D139" s="231" t="s">
        <v>168</v>
      </c>
      <c r="E139" s="254" t="s">
        <v>1</v>
      </c>
      <c r="F139" s="255" t="s">
        <v>1410</v>
      </c>
      <c r="G139" s="253"/>
      <c r="H139" s="254" t="s">
        <v>1</v>
      </c>
      <c r="I139" s="256"/>
      <c r="J139" s="253"/>
      <c r="K139" s="253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168</v>
      </c>
      <c r="AU139" s="261" t="s">
        <v>82</v>
      </c>
      <c r="AV139" s="15" t="s">
        <v>82</v>
      </c>
      <c r="AW139" s="15" t="s">
        <v>31</v>
      </c>
      <c r="AX139" s="15" t="s">
        <v>74</v>
      </c>
      <c r="AY139" s="261" t="s">
        <v>160</v>
      </c>
    </row>
    <row r="140" s="14" customFormat="1">
      <c r="A140" s="14"/>
      <c r="B140" s="241"/>
      <c r="C140" s="242"/>
      <c r="D140" s="231" t="s">
        <v>168</v>
      </c>
      <c r="E140" s="243" t="s">
        <v>1</v>
      </c>
      <c r="F140" s="244" t="s">
        <v>170</v>
      </c>
      <c r="G140" s="242"/>
      <c r="H140" s="245">
        <v>2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168</v>
      </c>
      <c r="AU140" s="251" t="s">
        <v>82</v>
      </c>
      <c r="AV140" s="14" t="s">
        <v>166</v>
      </c>
      <c r="AW140" s="14" t="s">
        <v>31</v>
      </c>
      <c r="AX140" s="14" t="s">
        <v>82</v>
      </c>
      <c r="AY140" s="251" t="s">
        <v>160</v>
      </c>
    </row>
    <row r="141" s="2" customFormat="1" ht="24.15" customHeight="1">
      <c r="A141" s="38"/>
      <c r="B141" s="39"/>
      <c r="C141" s="216" t="s">
        <v>188</v>
      </c>
      <c r="D141" s="216" t="s">
        <v>161</v>
      </c>
      <c r="E141" s="217" t="s">
        <v>1411</v>
      </c>
      <c r="F141" s="218" t="s">
        <v>1412</v>
      </c>
      <c r="G141" s="219" t="s">
        <v>203</v>
      </c>
      <c r="H141" s="220">
        <v>16</v>
      </c>
      <c r="I141" s="221"/>
      <c r="J141" s="222">
        <f>ROUND(I141*H141,2)</f>
        <v>0</v>
      </c>
      <c r="K141" s="218" t="s">
        <v>204</v>
      </c>
      <c r="L141" s="44"/>
      <c r="M141" s="223" t="s">
        <v>1</v>
      </c>
      <c r="N141" s="224" t="s">
        <v>39</v>
      </c>
      <c r="O141" s="91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243</v>
      </c>
      <c r="AT141" s="227" t="s">
        <v>161</v>
      </c>
      <c r="AU141" s="227" t="s">
        <v>82</v>
      </c>
      <c r="AY141" s="17" t="s">
        <v>160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82</v>
      </c>
      <c r="BK141" s="228">
        <f>ROUND(I141*H141,2)</f>
        <v>0</v>
      </c>
      <c r="BL141" s="17" t="s">
        <v>243</v>
      </c>
      <c r="BM141" s="227" t="s">
        <v>1413</v>
      </c>
    </row>
    <row r="142" s="2" customFormat="1" ht="24.15" customHeight="1">
      <c r="A142" s="38"/>
      <c r="B142" s="39"/>
      <c r="C142" s="216" t="s">
        <v>194</v>
      </c>
      <c r="D142" s="216" t="s">
        <v>161</v>
      </c>
      <c r="E142" s="217" t="s">
        <v>1414</v>
      </c>
      <c r="F142" s="218" t="s">
        <v>1415</v>
      </c>
      <c r="G142" s="219" t="s">
        <v>203</v>
      </c>
      <c r="H142" s="220">
        <v>2</v>
      </c>
      <c r="I142" s="221"/>
      <c r="J142" s="222">
        <f>ROUND(I142*H142,2)</f>
        <v>0</v>
      </c>
      <c r="K142" s="218" t="s">
        <v>204</v>
      </c>
      <c r="L142" s="44"/>
      <c r="M142" s="223" t="s">
        <v>1</v>
      </c>
      <c r="N142" s="224" t="s">
        <v>39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243</v>
      </c>
      <c r="AT142" s="227" t="s">
        <v>161</v>
      </c>
      <c r="AU142" s="227" t="s">
        <v>82</v>
      </c>
      <c r="AY142" s="17" t="s">
        <v>160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82</v>
      </c>
      <c r="BK142" s="228">
        <f>ROUND(I142*H142,2)</f>
        <v>0</v>
      </c>
      <c r="BL142" s="17" t="s">
        <v>243</v>
      </c>
      <c r="BM142" s="227" t="s">
        <v>1416</v>
      </c>
    </row>
    <row r="143" s="13" customFormat="1">
      <c r="A143" s="13"/>
      <c r="B143" s="229"/>
      <c r="C143" s="230"/>
      <c r="D143" s="231" t="s">
        <v>168</v>
      </c>
      <c r="E143" s="232" t="s">
        <v>1</v>
      </c>
      <c r="F143" s="233" t="s">
        <v>84</v>
      </c>
      <c r="G143" s="230"/>
      <c r="H143" s="234">
        <v>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168</v>
      </c>
      <c r="AU143" s="240" t="s">
        <v>82</v>
      </c>
      <c r="AV143" s="13" t="s">
        <v>84</v>
      </c>
      <c r="AW143" s="13" t="s">
        <v>31</v>
      </c>
      <c r="AX143" s="13" t="s">
        <v>74</v>
      </c>
      <c r="AY143" s="240" t="s">
        <v>160</v>
      </c>
    </row>
    <row r="144" s="15" customFormat="1">
      <c r="A144" s="15"/>
      <c r="B144" s="252"/>
      <c r="C144" s="253"/>
      <c r="D144" s="231" t="s">
        <v>168</v>
      </c>
      <c r="E144" s="254" t="s">
        <v>1</v>
      </c>
      <c r="F144" s="255" t="s">
        <v>1417</v>
      </c>
      <c r="G144" s="253"/>
      <c r="H144" s="254" t="s">
        <v>1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168</v>
      </c>
      <c r="AU144" s="261" t="s">
        <v>82</v>
      </c>
      <c r="AV144" s="15" t="s">
        <v>82</v>
      </c>
      <c r="AW144" s="15" t="s">
        <v>31</v>
      </c>
      <c r="AX144" s="15" t="s">
        <v>74</v>
      </c>
      <c r="AY144" s="261" t="s">
        <v>160</v>
      </c>
    </row>
    <row r="145" s="14" customFormat="1">
      <c r="A145" s="14"/>
      <c r="B145" s="241"/>
      <c r="C145" s="242"/>
      <c r="D145" s="231" t="s">
        <v>168</v>
      </c>
      <c r="E145" s="243" t="s">
        <v>1</v>
      </c>
      <c r="F145" s="244" t="s">
        <v>170</v>
      </c>
      <c r="G145" s="242"/>
      <c r="H145" s="245">
        <v>2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168</v>
      </c>
      <c r="AU145" s="251" t="s">
        <v>82</v>
      </c>
      <c r="AV145" s="14" t="s">
        <v>166</v>
      </c>
      <c r="AW145" s="14" t="s">
        <v>31</v>
      </c>
      <c r="AX145" s="14" t="s">
        <v>82</v>
      </c>
      <c r="AY145" s="251" t="s">
        <v>160</v>
      </c>
    </row>
    <row r="146" s="2" customFormat="1" ht="24.15" customHeight="1">
      <c r="A146" s="38"/>
      <c r="B146" s="39"/>
      <c r="C146" s="216" t="s">
        <v>200</v>
      </c>
      <c r="D146" s="216" t="s">
        <v>161</v>
      </c>
      <c r="E146" s="217" t="s">
        <v>1418</v>
      </c>
      <c r="F146" s="218" t="s">
        <v>1419</v>
      </c>
      <c r="G146" s="219" t="s">
        <v>203</v>
      </c>
      <c r="H146" s="220">
        <v>5</v>
      </c>
      <c r="I146" s="221"/>
      <c r="J146" s="222">
        <f>ROUND(I146*H146,2)</f>
        <v>0</v>
      </c>
      <c r="K146" s="218" t="s">
        <v>204</v>
      </c>
      <c r="L146" s="44"/>
      <c r="M146" s="223" t="s">
        <v>1</v>
      </c>
      <c r="N146" s="224" t="s">
        <v>39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243</v>
      </c>
      <c r="AT146" s="227" t="s">
        <v>161</v>
      </c>
      <c r="AU146" s="227" t="s">
        <v>82</v>
      </c>
      <c r="AY146" s="17" t="s">
        <v>160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82</v>
      </c>
      <c r="BK146" s="228">
        <f>ROUND(I146*H146,2)</f>
        <v>0</v>
      </c>
      <c r="BL146" s="17" t="s">
        <v>243</v>
      </c>
      <c r="BM146" s="227" t="s">
        <v>1420</v>
      </c>
    </row>
    <row r="147" s="13" customFormat="1">
      <c r="A147" s="13"/>
      <c r="B147" s="229"/>
      <c r="C147" s="230"/>
      <c r="D147" s="231" t="s">
        <v>168</v>
      </c>
      <c r="E147" s="232" t="s">
        <v>1</v>
      </c>
      <c r="F147" s="233" t="s">
        <v>183</v>
      </c>
      <c r="G147" s="230"/>
      <c r="H147" s="234">
        <v>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168</v>
      </c>
      <c r="AU147" s="240" t="s">
        <v>82</v>
      </c>
      <c r="AV147" s="13" t="s">
        <v>84</v>
      </c>
      <c r="AW147" s="13" t="s">
        <v>31</v>
      </c>
      <c r="AX147" s="13" t="s">
        <v>74</v>
      </c>
      <c r="AY147" s="240" t="s">
        <v>160</v>
      </c>
    </row>
    <row r="148" s="15" customFormat="1">
      <c r="A148" s="15"/>
      <c r="B148" s="252"/>
      <c r="C148" s="253"/>
      <c r="D148" s="231" t="s">
        <v>168</v>
      </c>
      <c r="E148" s="254" t="s">
        <v>1</v>
      </c>
      <c r="F148" s="255" t="s">
        <v>1421</v>
      </c>
      <c r="G148" s="253"/>
      <c r="H148" s="254" t="s">
        <v>1</v>
      </c>
      <c r="I148" s="256"/>
      <c r="J148" s="253"/>
      <c r="K148" s="253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168</v>
      </c>
      <c r="AU148" s="261" t="s">
        <v>82</v>
      </c>
      <c r="AV148" s="15" t="s">
        <v>82</v>
      </c>
      <c r="AW148" s="15" t="s">
        <v>31</v>
      </c>
      <c r="AX148" s="15" t="s">
        <v>74</v>
      </c>
      <c r="AY148" s="261" t="s">
        <v>160</v>
      </c>
    </row>
    <row r="149" s="14" customFormat="1">
      <c r="A149" s="14"/>
      <c r="B149" s="241"/>
      <c r="C149" s="242"/>
      <c r="D149" s="231" t="s">
        <v>168</v>
      </c>
      <c r="E149" s="243" t="s">
        <v>1</v>
      </c>
      <c r="F149" s="244" t="s">
        <v>170</v>
      </c>
      <c r="G149" s="242"/>
      <c r="H149" s="245">
        <v>5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168</v>
      </c>
      <c r="AU149" s="251" t="s">
        <v>82</v>
      </c>
      <c r="AV149" s="14" t="s">
        <v>166</v>
      </c>
      <c r="AW149" s="14" t="s">
        <v>31</v>
      </c>
      <c r="AX149" s="14" t="s">
        <v>82</v>
      </c>
      <c r="AY149" s="251" t="s">
        <v>160</v>
      </c>
    </row>
    <row r="150" s="2" customFormat="1" ht="24.15" customHeight="1">
      <c r="A150" s="38"/>
      <c r="B150" s="39"/>
      <c r="C150" s="216" t="s">
        <v>209</v>
      </c>
      <c r="D150" s="216" t="s">
        <v>161</v>
      </c>
      <c r="E150" s="217" t="s">
        <v>1422</v>
      </c>
      <c r="F150" s="218" t="s">
        <v>1423</v>
      </c>
      <c r="G150" s="219" t="s">
        <v>203</v>
      </c>
      <c r="H150" s="220">
        <v>3</v>
      </c>
      <c r="I150" s="221"/>
      <c r="J150" s="222">
        <f>ROUND(I150*H150,2)</f>
        <v>0</v>
      </c>
      <c r="K150" s="218" t="s">
        <v>204</v>
      </c>
      <c r="L150" s="44"/>
      <c r="M150" s="223" t="s">
        <v>1</v>
      </c>
      <c r="N150" s="224" t="s">
        <v>39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243</v>
      </c>
      <c r="AT150" s="227" t="s">
        <v>161</v>
      </c>
      <c r="AU150" s="227" t="s">
        <v>82</v>
      </c>
      <c r="AY150" s="17" t="s">
        <v>160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82</v>
      </c>
      <c r="BK150" s="228">
        <f>ROUND(I150*H150,2)</f>
        <v>0</v>
      </c>
      <c r="BL150" s="17" t="s">
        <v>243</v>
      </c>
      <c r="BM150" s="227" t="s">
        <v>1424</v>
      </c>
    </row>
    <row r="151" s="13" customFormat="1">
      <c r="A151" s="13"/>
      <c r="B151" s="229"/>
      <c r="C151" s="230"/>
      <c r="D151" s="231" t="s">
        <v>168</v>
      </c>
      <c r="E151" s="232" t="s">
        <v>1</v>
      </c>
      <c r="F151" s="233" t="s">
        <v>174</v>
      </c>
      <c r="G151" s="230"/>
      <c r="H151" s="234">
        <v>3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168</v>
      </c>
      <c r="AU151" s="240" t="s">
        <v>82</v>
      </c>
      <c r="AV151" s="13" t="s">
        <v>84</v>
      </c>
      <c r="AW151" s="13" t="s">
        <v>31</v>
      </c>
      <c r="AX151" s="13" t="s">
        <v>74</v>
      </c>
      <c r="AY151" s="240" t="s">
        <v>160</v>
      </c>
    </row>
    <row r="152" s="15" customFormat="1">
      <c r="A152" s="15"/>
      <c r="B152" s="252"/>
      <c r="C152" s="253"/>
      <c r="D152" s="231" t="s">
        <v>168</v>
      </c>
      <c r="E152" s="254" t="s">
        <v>1</v>
      </c>
      <c r="F152" s="255" t="s">
        <v>1425</v>
      </c>
      <c r="G152" s="253"/>
      <c r="H152" s="254" t="s">
        <v>1</v>
      </c>
      <c r="I152" s="256"/>
      <c r="J152" s="253"/>
      <c r="K152" s="253"/>
      <c r="L152" s="257"/>
      <c r="M152" s="258"/>
      <c r="N152" s="259"/>
      <c r="O152" s="259"/>
      <c r="P152" s="259"/>
      <c r="Q152" s="259"/>
      <c r="R152" s="259"/>
      <c r="S152" s="259"/>
      <c r="T152" s="26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1" t="s">
        <v>168</v>
      </c>
      <c r="AU152" s="261" t="s">
        <v>82</v>
      </c>
      <c r="AV152" s="15" t="s">
        <v>82</v>
      </c>
      <c r="AW152" s="15" t="s">
        <v>31</v>
      </c>
      <c r="AX152" s="15" t="s">
        <v>74</v>
      </c>
      <c r="AY152" s="261" t="s">
        <v>160</v>
      </c>
    </row>
    <row r="153" s="14" customFormat="1">
      <c r="A153" s="14"/>
      <c r="B153" s="241"/>
      <c r="C153" s="242"/>
      <c r="D153" s="231" t="s">
        <v>168</v>
      </c>
      <c r="E153" s="243" t="s">
        <v>1</v>
      </c>
      <c r="F153" s="244" t="s">
        <v>170</v>
      </c>
      <c r="G153" s="242"/>
      <c r="H153" s="245">
        <v>3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168</v>
      </c>
      <c r="AU153" s="251" t="s">
        <v>82</v>
      </c>
      <c r="AV153" s="14" t="s">
        <v>166</v>
      </c>
      <c r="AW153" s="14" t="s">
        <v>31</v>
      </c>
      <c r="AX153" s="14" t="s">
        <v>82</v>
      </c>
      <c r="AY153" s="251" t="s">
        <v>160</v>
      </c>
    </row>
    <row r="154" s="2" customFormat="1">
      <c r="A154" s="38"/>
      <c r="B154" s="39"/>
      <c r="C154" s="216" t="s">
        <v>214</v>
      </c>
      <c r="D154" s="216" t="s">
        <v>161</v>
      </c>
      <c r="E154" s="217" t="s">
        <v>1426</v>
      </c>
      <c r="F154" s="218" t="s">
        <v>1427</v>
      </c>
      <c r="G154" s="219" t="s">
        <v>203</v>
      </c>
      <c r="H154" s="220">
        <v>5</v>
      </c>
      <c r="I154" s="221"/>
      <c r="J154" s="222">
        <f>ROUND(I154*H154,2)</f>
        <v>0</v>
      </c>
      <c r="K154" s="218" t="s">
        <v>204</v>
      </c>
      <c r="L154" s="44"/>
      <c r="M154" s="223" t="s">
        <v>1</v>
      </c>
      <c r="N154" s="224" t="s">
        <v>39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243</v>
      </c>
      <c r="AT154" s="227" t="s">
        <v>161</v>
      </c>
      <c r="AU154" s="227" t="s">
        <v>82</v>
      </c>
      <c r="AY154" s="17" t="s">
        <v>160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82</v>
      </c>
      <c r="BK154" s="228">
        <f>ROUND(I154*H154,2)</f>
        <v>0</v>
      </c>
      <c r="BL154" s="17" t="s">
        <v>243</v>
      </c>
      <c r="BM154" s="227" t="s">
        <v>1428</v>
      </c>
    </row>
    <row r="155" s="13" customFormat="1">
      <c r="A155" s="13"/>
      <c r="B155" s="229"/>
      <c r="C155" s="230"/>
      <c r="D155" s="231" t="s">
        <v>168</v>
      </c>
      <c r="E155" s="232" t="s">
        <v>1</v>
      </c>
      <c r="F155" s="233" t="s">
        <v>183</v>
      </c>
      <c r="G155" s="230"/>
      <c r="H155" s="234">
        <v>5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168</v>
      </c>
      <c r="AU155" s="240" t="s">
        <v>82</v>
      </c>
      <c r="AV155" s="13" t="s">
        <v>84</v>
      </c>
      <c r="AW155" s="13" t="s">
        <v>31</v>
      </c>
      <c r="AX155" s="13" t="s">
        <v>74</v>
      </c>
      <c r="AY155" s="240" t="s">
        <v>160</v>
      </c>
    </row>
    <row r="156" s="15" customFormat="1">
      <c r="A156" s="15"/>
      <c r="B156" s="252"/>
      <c r="C156" s="253"/>
      <c r="D156" s="231" t="s">
        <v>168</v>
      </c>
      <c r="E156" s="254" t="s">
        <v>1</v>
      </c>
      <c r="F156" s="255" t="s">
        <v>1429</v>
      </c>
      <c r="G156" s="253"/>
      <c r="H156" s="254" t="s">
        <v>1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168</v>
      </c>
      <c r="AU156" s="261" t="s">
        <v>82</v>
      </c>
      <c r="AV156" s="15" t="s">
        <v>82</v>
      </c>
      <c r="AW156" s="15" t="s">
        <v>31</v>
      </c>
      <c r="AX156" s="15" t="s">
        <v>74</v>
      </c>
      <c r="AY156" s="261" t="s">
        <v>160</v>
      </c>
    </row>
    <row r="157" s="14" customFormat="1">
      <c r="A157" s="14"/>
      <c r="B157" s="241"/>
      <c r="C157" s="242"/>
      <c r="D157" s="231" t="s">
        <v>168</v>
      </c>
      <c r="E157" s="243" t="s">
        <v>1</v>
      </c>
      <c r="F157" s="244" t="s">
        <v>170</v>
      </c>
      <c r="G157" s="242"/>
      <c r="H157" s="245">
        <v>5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168</v>
      </c>
      <c r="AU157" s="251" t="s">
        <v>82</v>
      </c>
      <c r="AV157" s="14" t="s">
        <v>166</v>
      </c>
      <c r="AW157" s="14" t="s">
        <v>31</v>
      </c>
      <c r="AX157" s="14" t="s">
        <v>82</v>
      </c>
      <c r="AY157" s="251" t="s">
        <v>160</v>
      </c>
    </row>
    <row r="158" s="2" customFormat="1" ht="24.15" customHeight="1">
      <c r="A158" s="38"/>
      <c r="B158" s="39"/>
      <c r="C158" s="216" t="s">
        <v>158</v>
      </c>
      <c r="D158" s="216" t="s">
        <v>161</v>
      </c>
      <c r="E158" s="217" t="s">
        <v>1430</v>
      </c>
      <c r="F158" s="218" t="s">
        <v>1431</v>
      </c>
      <c r="G158" s="219" t="s">
        <v>203</v>
      </c>
      <c r="H158" s="220">
        <v>15</v>
      </c>
      <c r="I158" s="221"/>
      <c r="J158" s="222">
        <f>ROUND(I158*H158,2)</f>
        <v>0</v>
      </c>
      <c r="K158" s="218" t="s">
        <v>204</v>
      </c>
      <c r="L158" s="44"/>
      <c r="M158" s="223" t="s">
        <v>1</v>
      </c>
      <c r="N158" s="224" t="s">
        <v>39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243</v>
      </c>
      <c r="AT158" s="227" t="s">
        <v>161</v>
      </c>
      <c r="AU158" s="227" t="s">
        <v>82</v>
      </c>
      <c r="AY158" s="17" t="s">
        <v>160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82</v>
      </c>
      <c r="BK158" s="228">
        <f>ROUND(I158*H158,2)</f>
        <v>0</v>
      </c>
      <c r="BL158" s="17" t="s">
        <v>243</v>
      </c>
      <c r="BM158" s="227" t="s">
        <v>1432</v>
      </c>
    </row>
    <row r="159" s="13" customFormat="1">
      <c r="A159" s="13"/>
      <c r="B159" s="229"/>
      <c r="C159" s="230"/>
      <c r="D159" s="231" t="s">
        <v>168</v>
      </c>
      <c r="E159" s="232" t="s">
        <v>1</v>
      </c>
      <c r="F159" s="233" t="s">
        <v>1433</v>
      </c>
      <c r="G159" s="230"/>
      <c r="H159" s="234">
        <v>15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168</v>
      </c>
      <c r="AU159" s="240" t="s">
        <v>82</v>
      </c>
      <c r="AV159" s="13" t="s">
        <v>84</v>
      </c>
      <c r="AW159" s="13" t="s">
        <v>31</v>
      </c>
      <c r="AX159" s="13" t="s">
        <v>74</v>
      </c>
      <c r="AY159" s="240" t="s">
        <v>160</v>
      </c>
    </row>
    <row r="160" s="15" customFormat="1">
      <c r="A160" s="15"/>
      <c r="B160" s="252"/>
      <c r="C160" s="253"/>
      <c r="D160" s="231" t="s">
        <v>168</v>
      </c>
      <c r="E160" s="254" t="s">
        <v>1</v>
      </c>
      <c r="F160" s="255" t="s">
        <v>1434</v>
      </c>
      <c r="G160" s="253"/>
      <c r="H160" s="254" t="s">
        <v>1</v>
      </c>
      <c r="I160" s="256"/>
      <c r="J160" s="253"/>
      <c r="K160" s="253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168</v>
      </c>
      <c r="AU160" s="261" t="s">
        <v>82</v>
      </c>
      <c r="AV160" s="15" t="s">
        <v>82</v>
      </c>
      <c r="AW160" s="15" t="s">
        <v>31</v>
      </c>
      <c r="AX160" s="15" t="s">
        <v>74</v>
      </c>
      <c r="AY160" s="261" t="s">
        <v>160</v>
      </c>
    </row>
    <row r="161" s="14" customFormat="1">
      <c r="A161" s="14"/>
      <c r="B161" s="241"/>
      <c r="C161" s="242"/>
      <c r="D161" s="231" t="s">
        <v>168</v>
      </c>
      <c r="E161" s="243" t="s">
        <v>1</v>
      </c>
      <c r="F161" s="244" t="s">
        <v>170</v>
      </c>
      <c r="G161" s="242"/>
      <c r="H161" s="245">
        <v>15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168</v>
      </c>
      <c r="AU161" s="251" t="s">
        <v>82</v>
      </c>
      <c r="AV161" s="14" t="s">
        <v>166</v>
      </c>
      <c r="AW161" s="14" t="s">
        <v>31</v>
      </c>
      <c r="AX161" s="14" t="s">
        <v>82</v>
      </c>
      <c r="AY161" s="251" t="s">
        <v>160</v>
      </c>
    </row>
    <row r="162" s="2" customFormat="1" ht="24.15" customHeight="1">
      <c r="A162" s="38"/>
      <c r="B162" s="39"/>
      <c r="C162" s="216" t="s">
        <v>207</v>
      </c>
      <c r="D162" s="216" t="s">
        <v>161</v>
      </c>
      <c r="E162" s="217" t="s">
        <v>1435</v>
      </c>
      <c r="F162" s="218" t="s">
        <v>1436</v>
      </c>
      <c r="G162" s="219" t="s">
        <v>203</v>
      </c>
      <c r="H162" s="220">
        <v>3</v>
      </c>
      <c r="I162" s="221"/>
      <c r="J162" s="222">
        <f>ROUND(I162*H162,2)</f>
        <v>0</v>
      </c>
      <c r="K162" s="218" t="s">
        <v>204</v>
      </c>
      <c r="L162" s="44"/>
      <c r="M162" s="223" t="s">
        <v>1</v>
      </c>
      <c r="N162" s="224" t="s">
        <v>39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243</v>
      </c>
      <c r="AT162" s="227" t="s">
        <v>161</v>
      </c>
      <c r="AU162" s="227" t="s">
        <v>82</v>
      </c>
      <c r="AY162" s="17" t="s">
        <v>160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82</v>
      </c>
      <c r="BK162" s="228">
        <f>ROUND(I162*H162,2)</f>
        <v>0</v>
      </c>
      <c r="BL162" s="17" t="s">
        <v>243</v>
      </c>
      <c r="BM162" s="227" t="s">
        <v>1437</v>
      </c>
    </row>
    <row r="163" s="13" customFormat="1">
      <c r="A163" s="13"/>
      <c r="B163" s="229"/>
      <c r="C163" s="230"/>
      <c r="D163" s="231" t="s">
        <v>168</v>
      </c>
      <c r="E163" s="232" t="s">
        <v>1</v>
      </c>
      <c r="F163" s="233" t="s">
        <v>1438</v>
      </c>
      <c r="G163" s="230"/>
      <c r="H163" s="234">
        <v>3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168</v>
      </c>
      <c r="AU163" s="240" t="s">
        <v>82</v>
      </c>
      <c r="AV163" s="13" t="s">
        <v>84</v>
      </c>
      <c r="AW163" s="13" t="s">
        <v>31</v>
      </c>
      <c r="AX163" s="13" t="s">
        <v>74</v>
      </c>
      <c r="AY163" s="240" t="s">
        <v>160</v>
      </c>
    </row>
    <row r="164" s="14" customFormat="1">
      <c r="A164" s="14"/>
      <c r="B164" s="241"/>
      <c r="C164" s="242"/>
      <c r="D164" s="231" t="s">
        <v>168</v>
      </c>
      <c r="E164" s="243" t="s">
        <v>1</v>
      </c>
      <c r="F164" s="244" t="s">
        <v>170</v>
      </c>
      <c r="G164" s="242"/>
      <c r="H164" s="245">
        <v>3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168</v>
      </c>
      <c r="AU164" s="251" t="s">
        <v>82</v>
      </c>
      <c r="AV164" s="14" t="s">
        <v>166</v>
      </c>
      <c r="AW164" s="14" t="s">
        <v>31</v>
      </c>
      <c r="AX164" s="14" t="s">
        <v>82</v>
      </c>
      <c r="AY164" s="251" t="s">
        <v>160</v>
      </c>
    </row>
    <row r="165" s="2" customFormat="1" ht="24.15" customHeight="1">
      <c r="A165" s="38"/>
      <c r="B165" s="39"/>
      <c r="C165" s="216" t="s">
        <v>220</v>
      </c>
      <c r="D165" s="216" t="s">
        <v>161</v>
      </c>
      <c r="E165" s="217" t="s">
        <v>1439</v>
      </c>
      <c r="F165" s="218" t="s">
        <v>1440</v>
      </c>
      <c r="G165" s="219" t="s">
        <v>203</v>
      </c>
      <c r="H165" s="220">
        <v>4</v>
      </c>
      <c r="I165" s="221"/>
      <c r="J165" s="222">
        <f>ROUND(I165*H165,2)</f>
        <v>0</v>
      </c>
      <c r="K165" s="218" t="s">
        <v>204</v>
      </c>
      <c r="L165" s="44"/>
      <c r="M165" s="223" t="s">
        <v>1</v>
      </c>
      <c r="N165" s="224" t="s">
        <v>39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243</v>
      </c>
      <c r="AT165" s="227" t="s">
        <v>161</v>
      </c>
      <c r="AU165" s="227" t="s">
        <v>82</v>
      </c>
      <c r="AY165" s="17" t="s">
        <v>160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82</v>
      </c>
      <c r="BK165" s="228">
        <f>ROUND(I165*H165,2)</f>
        <v>0</v>
      </c>
      <c r="BL165" s="17" t="s">
        <v>243</v>
      </c>
      <c r="BM165" s="227" t="s">
        <v>1441</v>
      </c>
    </row>
    <row r="166" s="13" customFormat="1">
      <c r="A166" s="13"/>
      <c r="B166" s="229"/>
      <c r="C166" s="230"/>
      <c r="D166" s="231" t="s">
        <v>168</v>
      </c>
      <c r="E166" s="232" t="s">
        <v>1</v>
      </c>
      <c r="F166" s="233" t="s">
        <v>1442</v>
      </c>
      <c r="G166" s="230"/>
      <c r="H166" s="234">
        <v>4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168</v>
      </c>
      <c r="AU166" s="240" t="s">
        <v>82</v>
      </c>
      <c r="AV166" s="13" t="s">
        <v>84</v>
      </c>
      <c r="AW166" s="13" t="s">
        <v>31</v>
      </c>
      <c r="AX166" s="13" t="s">
        <v>74</v>
      </c>
      <c r="AY166" s="240" t="s">
        <v>160</v>
      </c>
    </row>
    <row r="167" s="14" customFormat="1">
      <c r="A167" s="14"/>
      <c r="B167" s="241"/>
      <c r="C167" s="242"/>
      <c r="D167" s="231" t="s">
        <v>168</v>
      </c>
      <c r="E167" s="243" t="s">
        <v>1</v>
      </c>
      <c r="F167" s="244" t="s">
        <v>170</v>
      </c>
      <c r="G167" s="242"/>
      <c r="H167" s="245">
        <v>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168</v>
      </c>
      <c r="AU167" s="251" t="s">
        <v>82</v>
      </c>
      <c r="AV167" s="14" t="s">
        <v>166</v>
      </c>
      <c r="AW167" s="14" t="s">
        <v>31</v>
      </c>
      <c r="AX167" s="14" t="s">
        <v>82</v>
      </c>
      <c r="AY167" s="251" t="s">
        <v>160</v>
      </c>
    </row>
    <row r="168" s="2" customFormat="1" ht="24.15" customHeight="1">
      <c r="A168" s="38"/>
      <c r="B168" s="39"/>
      <c r="C168" s="216" t="s">
        <v>245</v>
      </c>
      <c r="D168" s="216" t="s">
        <v>161</v>
      </c>
      <c r="E168" s="217" t="s">
        <v>1443</v>
      </c>
      <c r="F168" s="218" t="s">
        <v>1444</v>
      </c>
      <c r="G168" s="219" t="s">
        <v>203</v>
      </c>
      <c r="H168" s="220">
        <v>1</v>
      </c>
      <c r="I168" s="221"/>
      <c r="J168" s="222">
        <f>ROUND(I168*H168,2)</f>
        <v>0</v>
      </c>
      <c r="K168" s="218" t="s">
        <v>204</v>
      </c>
      <c r="L168" s="44"/>
      <c r="M168" s="223" t="s">
        <v>1</v>
      </c>
      <c r="N168" s="224" t="s">
        <v>39</v>
      </c>
      <c r="O168" s="91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243</v>
      </c>
      <c r="AT168" s="227" t="s">
        <v>161</v>
      </c>
      <c r="AU168" s="227" t="s">
        <v>82</v>
      </c>
      <c r="AY168" s="17" t="s">
        <v>160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82</v>
      </c>
      <c r="BK168" s="228">
        <f>ROUND(I168*H168,2)</f>
        <v>0</v>
      </c>
      <c r="BL168" s="17" t="s">
        <v>243</v>
      </c>
      <c r="BM168" s="227" t="s">
        <v>1445</v>
      </c>
    </row>
    <row r="169" s="13" customFormat="1">
      <c r="A169" s="13"/>
      <c r="B169" s="229"/>
      <c r="C169" s="230"/>
      <c r="D169" s="231" t="s">
        <v>168</v>
      </c>
      <c r="E169" s="232" t="s">
        <v>1</v>
      </c>
      <c r="F169" s="233" t="s">
        <v>82</v>
      </c>
      <c r="G169" s="230"/>
      <c r="H169" s="234">
        <v>1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168</v>
      </c>
      <c r="AU169" s="240" t="s">
        <v>82</v>
      </c>
      <c r="AV169" s="13" t="s">
        <v>84</v>
      </c>
      <c r="AW169" s="13" t="s">
        <v>31</v>
      </c>
      <c r="AX169" s="13" t="s">
        <v>74</v>
      </c>
      <c r="AY169" s="240" t="s">
        <v>160</v>
      </c>
    </row>
    <row r="170" s="15" customFormat="1">
      <c r="A170" s="15"/>
      <c r="B170" s="252"/>
      <c r="C170" s="253"/>
      <c r="D170" s="231" t="s">
        <v>168</v>
      </c>
      <c r="E170" s="254" t="s">
        <v>1</v>
      </c>
      <c r="F170" s="255" t="s">
        <v>1446</v>
      </c>
      <c r="G170" s="253"/>
      <c r="H170" s="254" t="s">
        <v>1</v>
      </c>
      <c r="I170" s="256"/>
      <c r="J170" s="253"/>
      <c r="K170" s="253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168</v>
      </c>
      <c r="AU170" s="261" t="s">
        <v>82</v>
      </c>
      <c r="AV170" s="15" t="s">
        <v>82</v>
      </c>
      <c r="AW170" s="15" t="s">
        <v>31</v>
      </c>
      <c r="AX170" s="15" t="s">
        <v>74</v>
      </c>
      <c r="AY170" s="261" t="s">
        <v>160</v>
      </c>
    </row>
    <row r="171" s="14" customFormat="1">
      <c r="A171" s="14"/>
      <c r="B171" s="241"/>
      <c r="C171" s="242"/>
      <c r="D171" s="231" t="s">
        <v>168</v>
      </c>
      <c r="E171" s="243" t="s">
        <v>1</v>
      </c>
      <c r="F171" s="244" t="s">
        <v>170</v>
      </c>
      <c r="G171" s="242"/>
      <c r="H171" s="245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168</v>
      </c>
      <c r="AU171" s="251" t="s">
        <v>82</v>
      </c>
      <c r="AV171" s="14" t="s">
        <v>166</v>
      </c>
      <c r="AW171" s="14" t="s">
        <v>31</v>
      </c>
      <c r="AX171" s="14" t="s">
        <v>82</v>
      </c>
      <c r="AY171" s="251" t="s">
        <v>160</v>
      </c>
    </row>
    <row r="172" s="2" customFormat="1">
      <c r="A172" s="38"/>
      <c r="B172" s="39"/>
      <c r="C172" s="216" t="s">
        <v>8</v>
      </c>
      <c r="D172" s="216" t="s">
        <v>161</v>
      </c>
      <c r="E172" s="217" t="s">
        <v>1447</v>
      </c>
      <c r="F172" s="218" t="s">
        <v>1448</v>
      </c>
      <c r="G172" s="219" t="s">
        <v>203</v>
      </c>
      <c r="H172" s="220">
        <v>14</v>
      </c>
      <c r="I172" s="221"/>
      <c r="J172" s="222">
        <f>ROUND(I172*H172,2)</f>
        <v>0</v>
      </c>
      <c r="K172" s="218" t="s">
        <v>204</v>
      </c>
      <c r="L172" s="44"/>
      <c r="M172" s="223" t="s">
        <v>1</v>
      </c>
      <c r="N172" s="224" t="s">
        <v>39</v>
      </c>
      <c r="O172" s="91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7" t="s">
        <v>243</v>
      </c>
      <c r="AT172" s="227" t="s">
        <v>161</v>
      </c>
      <c r="AU172" s="227" t="s">
        <v>82</v>
      </c>
      <c r="AY172" s="17" t="s">
        <v>160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82</v>
      </c>
      <c r="BK172" s="228">
        <f>ROUND(I172*H172,2)</f>
        <v>0</v>
      </c>
      <c r="BL172" s="17" t="s">
        <v>243</v>
      </c>
      <c r="BM172" s="227" t="s">
        <v>1449</v>
      </c>
    </row>
    <row r="173" s="13" customFormat="1">
      <c r="A173" s="13"/>
      <c r="B173" s="229"/>
      <c r="C173" s="230"/>
      <c r="D173" s="231" t="s">
        <v>168</v>
      </c>
      <c r="E173" s="232" t="s">
        <v>1</v>
      </c>
      <c r="F173" s="233" t="s">
        <v>245</v>
      </c>
      <c r="G173" s="230"/>
      <c r="H173" s="234">
        <v>14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168</v>
      </c>
      <c r="AU173" s="240" t="s">
        <v>82</v>
      </c>
      <c r="AV173" s="13" t="s">
        <v>84</v>
      </c>
      <c r="AW173" s="13" t="s">
        <v>31</v>
      </c>
      <c r="AX173" s="13" t="s">
        <v>74</v>
      </c>
      <c r="AY173" s="240" t="s">
        <v>160</v>
      </c>
    </row>
    <row r="174" s="14" customFormat="1">
      <c r="A174" s="14"/>
      <c r="B174" s="241"/>
      <c r="C174" s="242"/>
      <c r="D174" s="231" t="s">
        <v>168</v>
      </c>
      <c r="E174" s="243" t="s">
        <v>1</v>
      </c>
      <c r="F174" s="244" t="s">
        <v>170</v>
      </c>
      <c r="G174" s="242"/>
      <c r="H174" s="245">
        <v>14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168</v>
      </c>
      <c r="AU174" s="251" t="s">
        <v>82</v>
      </c>
      <c r="AV174" s="14" t="s">
        <v>166</v>
      </c>
      <c r="AW174" s="14" t="s">
        <v>31</v>
      </c>
      <c r="AX174" s="14" t="s">
        <v>82</v>
      </c>
      <c r="AY174" s="251" t="s">
        <v>160</v>
      </c>
    </row>
    <row r="175" s="2" customFormat="1">
      <c r="A175" s="38"/>
      <c r="B175" s="39"/>
      <c r="C175" s="216" t="s">
        <v>243</v>
      </c>
      <c r="D175" s="216" t="s">
        <v>161</v>
      </c>
      <c r="E175" s="217" t="s">
        <v>1450</v>
      </c>
      <c r="F175" s="218" t="s">
        <v>1451</v>
      </c>
      <c r="G175" s="219" t="s">
        <v>203</v>
      </c>
      <c r="H175" s="220">
        <v>2</v>
      </c>
      <c r="I175" s="221"/>
      <c r="J175" s="222">
        <f>ROUND(I175*H175,2)</f>
        <v>0</v>
      </c>
      <c r="K175" s="218" t="s">
        <v>204</v>
      </c>
      <c r="L175" s="44"/>
      <c r="M175" s="223" t="s">
        <v>1</v>
      </c>
      <c r="N175" s="224" t="s">
        <v>39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243</v>
      </c>
      <c r="AT175" s="227" t="s">
        <v>161</v>
      </c>
      <c r="AU175" s="227" t="s">
        <v>82</v>
      </c>
      <c r="AY175" s="17" t="s">
        <v>160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82</v>
      </c>
      <c r="BK175" s="228">
        <f>ROUND(I175*H175,2)</f>
        <v>0</v>
      </c>
      <c r="BL175" s="17" t="s">
        <v>243</v>
      </c>
      <c r="BM175" s="227" t="s">
        <v>1452</v>
      </c>
    </row>
    <row r="176" s="13" customFormat="1">
      <c r="A176" s="13"/>
      <c r="B176" s="229"/>
      <c r="C176" s="230"/>
      <c r="D176" s="231" t="s">
        <v>168</v>
      </c>
      <c r="E176" s="232" t="s">
        <v>1</v>
      </c>
      <c r="F176" s="233" t="s">
        <v>84</v>
      </c>
      <c r="G176" s="230"/>
      <c r="H176" s="234">
        <v>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168</v>
      </c>
      <c r="AU176" s="240" t="s">
        <v>82</v>
      </c>
      <c r="AV176" s="13" t="s">
        <v>84</v>
      </c>
      <c r="AW176" s="13" t="s">
        <v>31</v>
      </c>
      <c r="AX176" s="13" t="s">
        <v>74</v>
      </c>
      <c r="AY176" s="240" t="s">
        <v>160</v>
      </c>
    </row>
    <row r="177" s="14" customFormat="1">
      <c r="A177" s="14"/>
      <c r="B177" s="241"/>
      <c r="C177" s="242"/>
      <c r="D177" s="231" t="s">
        <v>168</v>
      </c>
      <c r="E177" s="243" t="s">
        <v>1</v>
      </c>
      <c r="F177" s="244" t="s">
        <v>170</v>
      </c>
      <c r="G177" s="242"/>
      <c r="H177" s="245">
        <v>2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168</v>
      </c>
      <c r="AU177" s="251" t="s">
        <v>82</v>
      </c>
      <c r="AV177" s="14" t="s">
        <v>166</v>
      </c>
      <c r="AW177" s="14" t="s">
        <v>31</v>
      </c>
      <c r="AX177" s="14" t="s">
        <v>82</v>
      </c>
      <c r="AY177" s="251" t="s">
        <v>160</v>
      </c>
    </row>
    <row r="178" s="2" customFormat="1">
      <c r="A178" s="38"/>
      <c r="B178" s="39"/>
      <c r="C178" s="216" t="s">
        <v>256</v>
      </c>
      <c r="D178" s="216" t="s">
        <v>161</v>
      </c>
      <c r="E178" s="217" t="s">
        <v>1453</v>
      </c>
      <c r="F178" s="218" t="s">
        <v>1454</v>
      </c>
      <c r="G178" s="219" t="s">
        <v>203</v>
      </c>
      <c r="H178" s="220">
        <v>3</v>
      </c>
      <c r="I178" s="221"/>
      <c r="J178" s="222">
        <f>ROUND(I178*H178,2)</f>
        <v>0</v>
      </c>
      <c r="K178" s="218" t="s">
        <v>204</v>
      </c>
      <c r="L178" s="44"/>
      <c r="M178" s="223" t="s">
        <v>1</v>
      </c>
      <c r="N178" s="224" t="s">
        <v>39</v>
      </c>
      <c r="O178" s="91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243</v>
      </c>
      <c r="AT178" s="227" t="s">
        <v>161</v>
      </c>
      <c r="AU178" s="227" t="s">
        <v>82</v>
      </c>
      <c r="AY178" s="17" t="s">
        <v>160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82</v>
      </c>
      <c r="BK178" s="228">
        <f>ROUND(I178*H178,2)</f>
        <v>0</v>
      </c>
      <c r="BL178" s="17" t="s">
        <v>243</v>
      </c>
      <c r="BM178" s="227" t="s">
        <v>1455</v>
      </c>
    </row>
    <row r="179" s="13" customFormat="1">
      <c r="A179" s="13"/>
      <c r="B179" s="229"/>
      <c r="C179" s="230"/>
      <c r="D179" s="231" t="s">
        <v>168</v>
      </c>
      <c r="E179" s="232" t="s">
        <v>1</v>
      </c>
      <c r="F179" s="233" t="s">
        <v>174</v>
      </c>
      <c r="G179" s="230"/>
      <c r="H179" s="234">
        <v>3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168</v>
      </c>
      <c r="AU179" s="240" t="s">
        <v>82</v>
      </c>
      <c r="AV179" s="13" t="s">
        <v>84</v>
      </c>
      <c r="AW179" s="13" t="s">
        <v>31</v>
      </c>
      <c r="AX179" s="13" t="s">
        <v>74</v>
      </c>
      <c r="AY179" s="240" t="s">
        <v>160</v>
      </c>
    </row>
    <row r="180" s="14" customFormat="1">
      <c r="A180" s="14"/>
      <c r="B180" s="241"/>
      <c r="C180" s="242"/>
      <c r="D180" s="231" t="s">
        <v>168</v>
      </c>
      <c r="E180" s="243" t="s">
        <v>1</v>
      </c>
      <c r="F180" s="244" t="s">
        <v>170</v>
      </c>
      <c r="G180" s="242"/>
      <c r="H180" s="245">
        <v>3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168</v>
      </c>
      <c r="AU180" s="251" t="s">
        <v>82</v>
      </c>
      <c r="AV180" s="14" t="s">
        <v>166</v>
      </c>
      <c r="AW180" s="14" t="s">
        <v>31</v>
      </c>
      <c r="AX180" s="14" t="s">
        <v>82</v>
      </c>
      <c r="AY180" s="251" t="s">
        <v>160</v>
      </c>
    </row>
    <row r="181" s="2" customFormat="1">
      <c r="A181" s="38"/>
      <c r="B181" s="39"/>
      <c r="C181" s="216" t="s">
        <v>267</v>
      </c>
      <c r="D181" s="216" t="s">
        <v>161</v>
      </c>
      <c r="E181" s="217" t="s">
        <v>1456</v>
      </c>
      <c r="F181" s="218" t="s">
        <v>1457</v>
      </c>
      <c r="G181" s="219" t="s">
        <v>203</v>
      </c>
      <c r="H181" s="220">
        <v>2</v>
      </c>
      <c r="I181" s="221"/>
      <c r="J181" s="222">
        <f>ROUND(I181*H181,2)</f>
        <v>0</v>
      </c>
      <c r="K181" s="218" t="s">
        <v>204</v>
      </c>
      <c r="L181" s="44"/>
      <c r="M181" s="223" t="s">
        <v>1</v>
      </c>
      <c r="N181" s="224" t="s">
        <v>39</v>
      </c>
      <c r="O181" s="91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243</v>
      </c>
      <c r="AT181" s="227" t="s">
        <v>161</v>
      </c>
      <c r="AU181" s="227" t="s">
        <v>82</v>
      </c>
      <c r="AY181" s="17" t="s">
        <v>160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82</v>
      </c>
      <c r="BK181" s="228">
        <f>ROUND(I181*H181,2)</f>
        <v>0</v>
      </c>
      <c r="BL181" s="17" t="s">
        <v>243</v>
      </c>
      <c r="BM181" s="227" t="s">
        <v>1458</v>
      </c>
    </row>
    <row r="182" s="13" customFormat="1">
      <c r="A182" s="13"/>
      <c r="B182" s="229"/>
      <c r="C182" s="230"/>
      <c r="D182" s="231" t="s">
        <v>168</v>
      </c>
      <c r="E182" s="232" t="s">
        <v>1</v>
      </c>
      <c r="F182" s="233" t="s">
        <v>84</v>
      </c>
      <c r="G182" s="230"/>
      <c r="H182" s="234">
        <v>2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168</v>
      </c>
      <c r="AU182" s="240" t="s">
        <v>82</v>
      </c>
      <c r="AV182" s="13" t="s">
        <v>84</v>
      </c>
      <c r="AW182" s="13" t="s">
        <v>31</v>
      </c>
      <c r="AX182" s="13" t="s">
        <v>74</v>
      </c>
      <c r="AY182" s="240" t="s">
        <v>160</v>
      </c>
    </row>
    <row r="183" s="14" customFormat="1">
      <c r="A183" s="14"/>
      <c r="B183" s="241"/>
      <c r="C183" s="242"/>
      <c r="D183" s="231" t="s">
        <v>168</v>
      </c>
      <c r="E183" s="243" t="s">
        <v>1</v>
      </c>
      <c r="F183" s="244" t="s">
        <v>170</v>
      </c>
      <c r="G183" s="242"/>
      <c r="H183" s="245">
        <v>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168</v>
      </c>
      <c r="AU183" s="251" t="s">
        <v>82</v>
      </c>
      <c r="AV183" s="14" t="s">
        <v>166</v>
      </c>
      <c r="AW183" s="14" t="s">
        <v>31</v>
      </c>
      <c r="AX183" s="14" t="s">
        <v>82</v>
      </c>
      <c r="AY183" s="251" t="s">
        <v>160</v>
      </c>
    </row>
    <row r="184" s="2" customFormat="1">
      <c r="A184" s="38"/>
      <c r="B184" s="39"/>
      <c r="C184" s="216" t="s">
        <v>265</v>
      </c>
      <c r="D184" s="216" t="s">
        <v>161</v>
      </c>
      <c r="E184" s="217" t="s">
        <v>1459</v>
      </c>
      <c r="F184" s="218" t="s">
        <v>1460</v>
      </c>
      <c r="G184" s="219" t="s">
        <v>203</v>
      </c>
      <c r="H184" s="220">
        <v>3</v>
      </c>
      <c r="I184" s="221"/>
      <c r="J184" s="222">
        <f>ROUND(I184*H184,2)</f>
        <v>0</v>
      </c>
      <c r="K184" s="218" t="s">
        <v>204</v>
      </c>
      <c r="L184" s="44"/>
      <c r="M184" s="223" t="s">
        <v>1</v>
      </c>
      <c r="N184" s="224" t="s">
        <v>39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243</v>
      </c>
      <c r="AT184" s="227" t="s">
        <v>161</v>
      </c>
      <c r="AU184" s="227" t="s">
        <v>82</v>
      </c>
      <c r="AY184" s="17" t="s">
        <v>160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82</v>
      </c>
      <c r="BK184" s="228">
        <f>ROUND(I184*H184,2)</f>
        <v>0</v>
      </c>
      <c r="BL184" s="17" t="s">
        <v>243</v>
      </c>
      <c r="BM184" s="227" t="s">
        <v>1461</v>
      </c>
    </row>
    <row r="185" s="13" customFormat="1">
      <c r="A185" s="13"/>
      <c r="B185" s="229"/>
      <c r="C185" s="230"/>
      <c r="D185" s="231" t="s">
        <v>168</v>
      </c>
      <c r="E185" s="232" t="s">
        <v>1</v>
      </c>
      <c r="F185" s="233" t="s">
        <v>174</v>
      </c>
      <c r="G185" s="230"/>
      <c r="H185" s="234">
        <v>3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168</v>
      </c>
      <c r="AU185" s="240" t="s">
        <v>82</v>
      </c>
      <c r="AV185" s="13" t="s">
        <v>84</v>
      </c>
      <c r="AW185" s="13" t="s">
        <v>31</v>
      </c>
      <c r="AX185" s="13" t="s">
        <v>74</v>
      </c>
      <c r="AY185" s="240" t="s">
        <v>160</v>
      </c>
    </row>
    <row r="186" s="14" customFormat="1">
      <c r="A186" s="14"/>
      <c r="B186" s="241"/>
      <c r="C186" s="242"/>
      <c r="D186" s="231" t="s">
        <v>168</v>
      </c>
      <c r="E186" s="243" t="s">
        <v>1</v>
      </c>
      <c r="F186" s="244" t="s">
        <v>170</v>
      </c>
      <c r="G186" s="242"/>
      <c r="H186" s="245">
        <v>3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168</v>
      </c>
      <c r="AU186" s="251" t="s">
        <v>82</v>
      </c>
      <c r="AV186" s="14" t="s">
        <v>166</v>
      </c>
      <c r="AW186" s="14" t="s">
        <v>31</v>
      </c>
      <c r="AX186" s="14" t="s">
        <v>82</v>
      </c>
      <c r="AY186" s="251" t="s">
        <v>160</v>
      </c>
    </row>
    <row r="187" s="2" customFormat="1">
      <c r="A187" s="38"/>
      <c r="B187" s="39"/>
      <c r="C187" s="216" t="s">
        <v>279</v>
      </c>
      <c r="D187" s="216" t="s">
        <v>161</v>
      </c>
      <c r="E187" s="217" t="s">
        <v>1462</v>
      </c>
      <c r="F187" s="218" t="s">
        <v>1463</v>
      </c>
      <c r="G187" s="219" t="s">
        <v>203</v>
      </c>
      <c r="H187" s="220">
        <v>3</v>
      </c>
      <c r="I187" s="221"/>
      <c r="J187" s="222">
        <f>ROUND(I187*H187,2)</f>
        <v>0</v>
      </c>
      <c r="K187" s="218" t="s">
        <v>204</v>
      </c>
      <c r="L187" s="44"/>
      <c r="M187" s="223" t="s">
        <v>1</v>
      </c>
      <c r="N187" s="224" t="s">
        <v>39</v>
      </c>
      <c r="O187" s="91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243</v>
      </c>
      <c r="AT187" s="227" t="s">
        <v>161</v>
      </c>
      <c r="AU187" s="227" t="s">
        <v>82</v>
      </c>
      <c r="AY187" s="17" t="s">
        <v>160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82</v>
      </c>
      <c r="BK187" s="228">
        <f>ROUND(I187*H187,2)</f>
        <v>0</v>
      </c>
      <c r="BL187" s="17" t="s">
        <v>243</v>
      </c>
      <c r="BM187" s="227" t="s">
        <v>1464</v>
      </c>
    </row>
    <row r="188" s="13" customFormat="1">
      <c r="A188" s="13"/>
      <c r="B188" s="229"/>
      <c r="C188" s="230"/>
      <c r="D188" s="231" t="s">
        <v>168</v>
      </c>
      <c r="E188" s="232" t="s">
        <v>1</v>
      </c>
      <c r="F188" s="233" t="s">
        <v>174</v>
      </c>
      <c r="G188" s="230"/>
      <c r="H188" s="234">
        <v>3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168</v>
      </c>
      <c r="AU188" s="240" t="s">
        <v>82</v>
      </c>
      <c r="AV188" s="13" t="s">
        <v>84</v>
      </c>
      <c r="AW188" s="13" t="s">
        <v>31</v>
      </c>
      <c r="AX188" s="13" t="s">
        <v>74</v>
      </c>
      <c r="AY188" s="240" t="s">
        <v>160</v>
      </c>
    </row>
    <row r="189" s="14" customFormat="1">
      <c r="A189" s="14"/>
      <c r="B189" s="241"/>
      <c r="C189" s="242"/>
      <c r="D189" s="231" t="s">
        <v>168</v>
      </c>
      <c r="E189" s="243" t="s">
        <v>1</v>
      </c>
      <c r="F189" s="244" t="s">
        <v>170</v>
      </c>
      <c r="G189" s="242"/>
      <c r="H189" s="245">
        <v>3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168</v>
      </c>
      <c r="AU189" s="251" t="s">
        <v>82</v>
      </c>
      <c r="AV189" s="14" t="s">
        <v>166</v>
      </c>
      <c r="AW189" s="14" t="s">
        <v>31</v>
      </c>
      <c r="AX189" s="14" t="s">
        <v>82</v>
      </c>
      <c r="AY189" s="251" t="s">
        <v>160</v>
      </c>
    </row>
    <row r="190" s="2" customFormat="1">
      <c r="A190" s="38"/>
      <c r="B190" s="39"/>
      <c r="C190" s="216" t="s">
        <v>7</v>
      </c>
      <c r="D190" s="216" t="s">
        <v>161</v>
      </c>
      <c r="E190" s="217" t="s">
        <v>1465</v>
      </c>
      <c r="F190" s="218" t="s">
        <v>1466</v>
      </c>
      <c r="G190" s="219" t="s">
        <v>203</v>
      </c>
      <c r="H190" s="220">
        <v>3</v>
      </c>
      <c r="I190" s="221"/>
      <c r="J190" s="222">
        <f>ROUND(I190*H190,2)</f>
        <v>0</v>
      </c>
      <c r="K190" s="218" t="s">
        <v>204</v>
      </c>
      <c r="L190" s="44"/>
      <c r="M190" s="223" t="s">
        <v>1</v>
      </c>
      <c r="N190" s="224" t="s">
        <v>39</v>
      </c>
      <c r="O190" s="91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243</v>
      </c>
      <c r="AT190" s="227" t="s">
        <v>161</v>
      </c>
      <c r="AU190" s="227" t="s">
        <v>82</v>
      </c>
      <c r="AY190" s="17" t="s">
        <v>160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82</v>
      </c>
      <c r="BK190" s="228">
        <f>ROUND(I190*H190,2)</f>
        <v>0</v>
      </c>
      <c r="BL190" s="17" t="s">
        <v>243</v>
      </c>
      <c r="BM190" s="227" t="s">
        <v>1467</v>
      </c>
    </row>
    <row r="191" s="13" customFormat="1">
      <c r="A191" s="13"/>
      <c r="B191" s="229"/>
      <c r="C191" s="230"/>
      <c r="D191" s="231" t="s">
        <v>168</v>
      </c>
      <c r="E191" s="232" t="s">
        <v>1</v>
      </c>
      <c r="F191" s="233" t="s">
        <v>174</v>
      </c>
      <c r="G191" s="230"/>
      <c r="H191" s="234">
        <v>3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168</v>
      </c>
      <c r="AU191" s="240" t="s">
        <v>82</v>
      </c>
      <c r="AV191" s="13" t="s">
        <v>84</v>
      </c>
      <c r="AW191" s="13" t="s">
        <v>31</v>
      </c>
      <c r="AX191" s="13" t="s">
        <v>74</v>
      </c>
      <c r="AY191" s="240" t="s">
        <v>160</v>
      </c>
    </row>
    <row r="192" s="14" customFormat="1">
      <c r="A192" s="14"/>
      <c r="B192" s="241"/>
      <c r="C192" s="242"/>
      <c r="D192" s="231" t="s">
        <v>168</v>
      </c>
      <c r="E192" s="243" t="s">
        <v>1</v>
      </c>
      <c r="F192" s="244" t="s">
        <v>170</v>
      </c>
      <c r="G192" s="242"/>
      <c r="H192" s="245">
        <v>3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168</v>
      </c>
      <c r="AU192" s="251" t="s">
        <v>82</v>
      </c>
      <c r="AV192" s="14" t="s">
        <v>166</v>
      </c>
      <c r="AW192" s="14" t="s">
        <v>31</v>
      </c>
      <c r="AX192" s="14" t="s">
        <v>82</v>
      </c>
      <c r="AY192" s="251" t="s">
        <v>160</v>
      </c>
    </row>
    <row r="193" s="2" customFormat="1" ht="24.15" customHeight="1">
      <c r="A193" s="38"/>
      <c r="B193" s="39"/>
      <c r="C193" s="216" t="s">
        <v>288</v>
      </c>
      <c r="D193" s="216" t="s">
        <v>161</v>
      </c>
      <c r="E193" s="217" t="s">
        <v>1468</v>
      </c>
      <c r="F193" s="218" t="s">
        <v>1469</v>
      </c>
      <c r="G193" s="219" t="s">
        <v>203</v>
      </c>
      <c r="H193" s="220">
        <v>3</v>
      </c>
      <c r="I193" s="221"/>
      <c r="J193" s="222">
        <f>ROUND(I193*H193,2)</f>
        <v>0</v>
      </c>
      <c r="K193" s="218" t="s">
        <v>204</v>
      </c>
      <c r="L193" s="44"/>
      <c r="M193" s="223" t="s">
        <v>1</v>
      </c>
      <c r="N193" s="224" t="s">
        <v>39</v>
      </c>
      <c r="O193" s="91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243</v>
      </c>
      <c r="AT193" s="227" t="s">
        <v>161</v>
      </c>
      <c r="AU193" s="227" t="s">
        <v>82</v>
      </c>
      <c r="AY193" s="17" t="s">
        <v>160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82</v>
      </c>
      <c r="BK193" s="228">
        <f>ROUND(I193*H193,2)</f>
        <v>0</v>
      </c>
      <c r="BL193" s="17" t="s">
        <v>243</v>
      </c>
      <c r="BM193" s="227" t="s">
        <v>1470</v>
      </c>
    </row>
    <row r="194" s="13" customFormat="1">
      <c r="A194" s="13"/>
      <c r="B194" s="229"/>
      <c r="C194" s="230"/>
      <c r="D194" s="231" t="s">
        <v>168</v>
      </c>
      <c r="E194" s="232" t="s">
        <v>1</v>
      </c>
      <c r="F194" s="233" t="s">
        <v>174</v>
      </c>
      <c r="G194" s="230"/>
      <c r="H194" s="234">
        <v>3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168</v>
      </c>
      <c r="AU194" s="240" t="s">
        <v>82</v>
      </c>
      <c r="AV194" s="13" t="s">
        <v>84</v>
      </c>
      <c r="AW194" s="13" t="s">
        <v>31</v>
      </c>
      <c r="AX194" s="13" t="s">
        <v>74</v>
      </c>
      <c r="AY194" s="240" t="s">
        <v>160</v>
      </c>
    </row>
    <row r="195" s="15" customFormat="1">
      <c r="A195" s="15"/>
      <c r="B195" s="252"/>
      <c r="C195" s="253"/>
      <c r="D195" s="231" t="s">
        <v>168</v>
      </c>
      <c r="E195" s="254" t="s">
        <v>1</v>
      </c>
      <c r="F195" s="255" t="s">
        <v>1471</v>
      </c>
      <c r="G195" s="253"/>
      <c r="H195" s="254" t="s">
        <v>1</v>
      </c>
      <c r="I195" s="256"/>
      <c r="J195" s="253"/>
      <c r="K195" s="253"/>
      <c r="L195" s="257"/>
      <c r="M195" s="258"/>
      <c r="N195" s="259"/>
      <c r="O195" s="259"/>
      <c r="P195" s="259"/>
      <c r="Q195" s="259"/>
      <c r="R195" s="259"/>
      <c r="S195" s="259"/>
      <c r="T195" s="26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1" t="s">
        <v>168</v>
      </c>
      <c r="AU195" s="261" t="s">
        <v>82</v>
      </c>
      <c r="AV195" s="15" t="s">
        <v>82</v>
      </c>
      <c r="AW195" s="15" t="s">
        <v>31</v>
      </c>
      <c r="AX195" s="15" t="s">
        <v>74</v>
      </c>
      <c r="AY195" s="261" t="s">
        <v>160</v>
      </c>
    </row>
    <row r="196" s="14" customFormat="1">
      <c r="A196" s="14"/>
      <c r="B196" s="241"/>
      <c r="C196" s="242"/>
      <c r="D196" s="231" t="s">
        <v>168</v>
      </c>
      <c r="E196" s="243" t="s">
        <v>1</v>
      </c>
      <c r="F196" s="244" t="s">
        <v>170</v>
      </c>
      <c r="G196" s="242"/>
      <c r="H196" s="245">
        <v>3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168</v>
      </c>
      <c r="AU196" s="251" t="s">
        <v>82</v>
      </c>
      <c r="AV196" s="14" t="s">
        <v>166</v>
      </c>
      <c r="AW196" s="14" t="s">
        <v>31</v>
      </c>
      <c r="AX196" s="14" t="s">
        <v>82</v>
      </c>
      <c r="AY196" s="251" t="s">
        <v>160</v>
      </c>
    </row>
    <row r="197" s="2" customFormat="1" ht="24.15" customHeight="1">
      <c r="A197" s="38"/>
      <c r="B197" s="39"/>
      <c r="C197" s="216" t="s">
        <v>292</v>
      </c>
      <c r="D197" s="216" t="s">
        <v>161</v>
      </c>
      <c r="E197" s="217" t="s">
        <v>1472</v>
      </c>
      <c r="F197" s="218" t="s">
        <v>1473</v>
      </c>
      <c r="G197" s="219" t="s">
        <v>203</v>
      </c>
      <c r="H197" s="220">
        <v>2</v>
      </c>
      <c r="I197" s="221"/>
      <c r="J197" s="222">
        <f>ROUND(I197*H197,2)</f>
        <v>0</v>
      </c>
      <c r="K197" s="218" t="s">
        <v>204</v>
      </c>
      <c r="L197" s="44"/>
      <c r="M197" s="223" t="s">
        <v>1</v>
      </c>
      <c r="N197" s="224" t="s">
        <v>39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243</v>
      </c>
      <c r="AT197" s="227" t="s">
        <v>161</v>
      </c>
      <c r="AU197" s="227" t="s">
        <v>82</v>
      </c>
      <c r="AY197" s="17" t="s">
        <v>160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82</v>
      </c>
      <c r="BK197" s="228">
        <f>ROUND(I197*H197,2)</f>
        <v>0</v>
      </c>
      <c r="BL197" s="17" t="s">
        <v>243</v>
      </c>
      <c r="BM197" s="227" t="s">
        <v>1474</v>
      </c>
    </row>
    <row r="198" s="13" customFormat="1">
      <c r="A198" s="13"/>
      <c r="B198" s="229"/>
      <c r="C198" s="230"/>
      <c r="D198" s="231" t="s">
        <v>168</v>
      </c>
      <c r="E198" s="232" t="s">
        <v>1</v>
      </c>
      <c r="F198" s="233" t="s">
        <v>84</v>
      </c>
      <c r="G198" s="230"/>
      <c r="H198" s="234">
        <v>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168</v>
      </c>
      <c r="AU198" s="240" t="s">
        <v>82</v>
      </c>
      <c r="AV198" s="13" t="s">
        <v>84</v>
      </c>
      <c r="AW198" s="13" t="s">
        <v>31</v>
      </c>
      <c r="AX198" s="13" t="s">
        <v>74</v>
      </c>
      <c r="AY198" s="240" t="s">
        <v>160</v>
      </c>
    </row>
    <row r="199" s="15" customFormat="1">
      <c r="A199" s="15"/>
      <c r="B199" s="252"/>
      <c r="C199" s="253"/>
      <c r="D199" s="231" t="s">
        <v>168</v>
      </c>
      <c r="E199" s="254" t="s">
        <v>1</v>
      </c>
      <c r="F199" s="255" t="s">
        <v>1475</v>
      </c>
      <c r="G199" s="253"/>
      <c r="H199" s="254" t="s">
        <v>1</v>
      </c>
      <c r="I199" s="256"/>
      <c r="J199" s="253"/>
      <c r="K199" s="253"/>
      <c r="L199" s="257"/>
      <c r="M199" s="258"/>
      <c r="N199" s="259"/>
      <c r="O199" s="259"/>
      <c r="P199" s="259"/>
      <c r="Q199" s="259"/>
      <c r="R199" s="259"/>
      <c r="S199" s="259"/>
      <c r="T199" s="26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1" t="s">
        <v>168</v>
      </c>
      <c r="AU199" s="261" t="s">
        <v>82</v>
      </c>
      <c r="AV199" s="15" t="s">
        <v>82</v>
      </c>
      <c r="AW199" s="15" t="s">
        <v>31</v>
      </c>
      <c r="AX199" s="15" t="s">
        <v>74</v>
      </c>
      <c r="AY199" s="261" t="s">
        <v>160</v>
      </c>
    </row>
    <row r="200" s="14" customFormat="1">
      <c r="A200" s="14"/>
      <c r="B200" s="241"/>
      <c r="C200" s="242"/>
      <c r="D200" s="231" t="s">
        <v>168</v>
      </c>
      <c r="E200" s="243" t="s">
        <v>1</v>
      </c>
      <c r="F200" s="244" t="s">
        <v>170</v>
      </c>
      <c r="G200" s="242"/>
      <c r="H200" s="245">
        <v>2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168</v>
      </c>
      <c r="AU200" s="251" t="s">
        <v>82</v>
      </c>
      <c r="AV200" s="14" t="s">
        <v>166</v>
      </c>
      <c r="AW200" s="14" t="s">
        <v>31</v>
      </c>
      <c r="AX200" s="14" t="s">
        <v>82</v>
      </c>
      <c r="AY200" s="251" t="s">
        <v>160</v>
      </c>
    </row>
    <row r="201" s="2" customFormat="1" ht="24.15" customHeight="1">
      <c r="A201" s="38"/>
      <c r="B201" s="39"/>
      <c r="C201" s="216" t="s">
        <v>297</v>
      </c>
      <c r="D201" s="216" t="s">
        <v>161</v>
      </c>
      <c r="E201" s="217" t="s">
        <v>1476</v>
      </c>
      <c r="F201" s="218" t="s">
        <v>1477</v>
      </c>
      <c r="G201" s="219" t="s">
        <v>203</v>
      </c>
      <c r="H201" s="220">
        <v>1</v>
      </c>
      <c r="I201" s="221"/>
      <c r="J201" s="222">
        <f>ROUND(I201*H201,2)</f>
        <v>0</v>
      </c>
      <c r="K201" s="218" t="s">
        <v>204</v>
      </c>
      <c r="L201" s="44"/>
      <c r="M201" s="223" t="s">
        <v>1</v>
      </c>
      <c r="N201" s="224" t="s">
        <v>39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243</v>
      </c>
      <c r="AT201" s="227" t="s">
        <v>161</v>
      </c>
      <c r="AU201" s="227" t="s">
        <v>82</v>
      </c>
      <c r="AY201" s="17" t="s">
        <v>160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82</v>
      </c>
      <c r="BK201" s="228">
        <f>ROUND(I201*H201,2)</f>
        <v>0</v>
      </c>
      <c r="BL201" s="17" t="s">
        <v>243</v>
      </c>
      <c r="BM201" s="227" t="s">
        <v>1478</v>
      </c>
    </row>
    <row r="202" s="13" customFormat="1">
      <c r="A202" s="13"/>
      <c r="B202" s="229"/>
      <c r="C202" s="230"/>
      <c r="D202" s="231" t="s">
        <v>168</v>
      </c>
      <c r="E202" s="232" t="s">
        <v>1</v>
      </c>
      <c r="F202" s="233" t="s">
        <v>82</v>
      </c>
      <c r="G202" s="230"/>
      <c r="H202" s="234">
        <v>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168</v>
      </c>
      <c r="AU202" s="240" t="s">
        <v>82</v>
      </c>
      <c r="AV202" s="13" t="s">
        <v>84</v>
      </c>
      <c r="AW202" s="13" t="s">
        <v>31</v>
      </c>
      <c r="AX202" s="13" t="s">
        <v>74</v>
      </c>
      <c r="AY202" s="240" t="s">
        <v>160</v>
      </c>
    </row>
    <row r="203" s="15" customFormat="1">
      <c r="A203" s="15"/>
      <c r="B203" s="252"/>
      <c r="C203" s="253"/>
      <c r="D203" s="231" t="s">
        <v>168</v>
      </c>
      <c r="E203" s="254" t="s">
        <v>1</v>
      </c>
      <c r="F203" s="255" t="s">
        <v>1479</v>
      </c>
      <c r="G203" s="253"/>
      <c r="H203" s="254" t="s">
        <v>1</v>
      </c>
      <c r="I203" s="256"/>
      <c r="J203" s="253"/>
      <c r="K203" s="253"/>
      <c r="L203" s="257"/>
      <c r="M203" s="258"/>
      <c r="N203" s="259"/>
      <c r="O203" s="259"/>
      <c r="P203" s="259"/>
      <c r="Q203" s="259"/>
      <c r="R203" s="259"/>
      <c r="S203" s="259"/>
      <c r="T203" s="26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1" t="s">
        <v>168</v>
      </c>
      <c r="AU203" s="261" t="s">
        <v>82</v>
      </c>
      <c r="AV203" s="15" t="s">
        <v>82</v>
      </c>
      <c r="AW203" s="15" t="s">
        <v>31</v>
      </c>
      <c r="AX203" s="15" t="s">
        <v>74</v>
      </c>
      <c r="AY203" s="261" t="s">
        <v>160</v>
      </c>
    </row>
    <row r="204" s="14" customFormat="1">
      <c r="A204" s="14"/>
      <c r="B204" s="241"/>
      <c r="C204" s="242"/>
      <c r="D204" s="231" t="s">
        <v>168</v>
      </c>
      <c r="E204" s="243" t="s">
        <v>1</v>
      </c>
      <c r="F204" s="244" t="s">
        <v>170</v>
      </c>
      <c r="G204" s="242"/>
      <c r="H204" s="245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168</v>
      </c>
      <c r="AU204" s="251" t="s">
        <v>82</v>
      </c>
      <c r="AV204" s="14" t="s">
        <v>166</v>
      </c>
      <c r="AW204" s="14" t="s">
        <v>31</v>
      </c>
      <c r="AX204" s="14" t="s">
        <v>82</v>
      </c>
      <c r="AY204" s="251" t="s">
        <v>160</v>
      </c>
    </row>
    <row r="205" s="2" customFormat="1" ht="24.15" customHeight="1">
      <c r="A205" s="38"/>
      <c r="B205" s="39"/>
      <c r="C205" s="216" t="s">
        <v>302</v>
      </c>
      <c r="D205" s="216" t="s">
        <v>161</v>
      </c>
      <c r="E205" s="217" t="s">
        <v>1480</v>
      </c>
      <c r="F205" s="218" t="s">
        <v>1481</v>
      </c>
      <c r="G205" s="219" t="s">
        <v>203</v>
      </c>
      <c r="H205" s="220">
        <v>4</v>
      </c>
      <c r="I205" s="221"/>
      <c r="J205" s="222">
        <f>ROUND(I205*H205,2)</f>
        <v>0</v>
      </c>
      <c r="K205" s="218" t="s">
        <v>204</v>
      </c>
      <c r="L205" s="44"/>
      <c r="M205" s="223" t="s">
        <v>1</v>
      </c>
      <c r="N205" s="224" t="s">
        <v>39</v>
      </c>
      <c r="O205" s="91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243</v>
      </c>
      <c r="AT205" s="227" t="s">
        <v>161</v>
      </c>
      <c r="AU205" s="227" t="s">
        <v>82</v>
      </c>
      <c r="AY205" s="17" t="s">
        <v>160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82</v>
      </c>
      <c r="BK205" s="228">
        <f>ROUND(I205*H205,2)</f>
        <v>0</v>
      </c>
      <c r="BL205" s="17" t="s">
        <v>243</v>
      </c>
      <c r="BM205" s="227" t="s">
        <v>1482</v>
      </c>
    </row>
    <row r="206" s="13" customFormat="1">
      <c r="A206" s="13"/>
      <c r="B206" s="229"/>
      <c r="C206" s="230"/>
      <c r="D206" s="231" t="s">
        <v>168</v>
      </c>
      <c r="E206" s="232" t="s">
        <v>1</v>
      </c>
      <c r="F206" s="233" t="s">
        <v>166</v>
      </c>
      <c r="G206" s="230"/>
      <c r="H206" s="234">
        <v>4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168</v>
      </c>
      <c r="AU206" s="240" t="s">
        <v>82</v>
      </c>
      <c r="AV206" s="13" t="s">
        <v>84</v>
      </c>
      <c r="AW206" s="13" t="s">
        <v>31</v>
      </c>
      <c r="AX206" s="13" t="s">
        <v>74</v>
      </c>
      <c r="AY206" s="240" t="s">
        <v>160</v>
      </c>
    </row>
    <row r="207" s="15" customFormat="1">
      <c r="A207" s="15"/>
      <c r="B207" s="252"/>
      <c r="C207" s="253"/>
      <c r="D207" s="231" t="s">
        <v>168</v>
      </c>
      <c r="E207" s="254" t="s">
        <v>1</v>
      </c>
      <c r="F207" s="255" t="s">
        <v>1479</v>
      </c>
      <c r="G207" s="253"/>
      <c r="H207" s="254" t="s">
        <v>1</v>
      </c>
      <c r="I207" s="256"/>
      <c r="J207" s="253"/>
      <c r="K207" s="253"/>
      <c r="L207" s="257"/>
      <c r="M207" s="258"/>
      <c r="N207" s="259"/>
      <c r="O207" s="259"/>
      <c r="P207" s="259"/>
      <c r="Q207" s="259"/>
      <c r="R207" s="259"/>
      <c r="S207" s="259"/>
      <c r="T207" s="26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1" t="s">
        <v>168</v>
      </c>
      <c r="AU207" s="261" t="s">
        <v>82</v>
      </c>
      <c r="AV207" s="15" t="s">
        <v>82</v>
      </c>
      <c r="AW207" s="15" t="s">
        <v>31</v>
      </c>
      <c r="AX207" s="15" t="s">
        <v>74</v>
      </c>
      <c r="AY207" s="261" t="s">
        <v>160</v>
      </c>
    </row>
    <row r="208" s="14" customFormat="1">
      <c r="A208" s="14"/>
      <c r="B208" s="241"/>
      <c r="C208" s="242"/>
      <c r="D208" s="231" t="s">
        <v>168</v>
      </c>
      <c r="E208" s="243" t="s">
        <v>1</v>
      </c>
      <c r="F208" s="244" t="s">
        <v>170</v>
      </c>
      <c r="G208" s="242"/>
      <c r="H208" s="245">
        <v>4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168</v>
      </c>
      <c r="AU208" s="251" t="s">
        <v>82</v>
      </c>
      <c r="AV208" s="14" t="s">
        <v>166</v>
      </c>
      <c r="AW208" s="14" t="s">
        <v>31</v>
      </c>
      <c r="AX208" s="14" t="s">
        <v>82</v>
      </c>
      <c r="AY208" s="251" t="s">
        <v>160</v>
      </c>
    </row>
    <row r="209" s="12" customFormat="1" ht="25.92" customHeight="1">
      <c r="A209" s="12"/>
      <c r="B209" s="202"/>
      <c r="C209" s="203"/>
      <c r="D209" s="204" t="s">
        <v>73</v>
      </c>
      <c r="E209" s="205" t="s">
        <v>685</v>
      </c>
      <c r="F209" s="205" t="s">
        <v>686</v>
      </c>
      <c r="G209" s="203"/>
      <c r="H209" s="203"/>
      <c r="I209" s="206"/>
      <c r="J209" s="207">
        <f>BK209</f>
        <v>0</v>
      </c>
      <c r="K209" s="203"/>
      <c r="L209" s="208"/>
      <c r="M209" s="209"/>
      <c r="N209" s="210"/>
      <c r="O209" s="210"/>
      <c r="P209" s="211">
        <f>P210</f>
        <v>0</v>
      </c>
      <c r="Q209" s="210"/>
      <c r="R209" s="211">
        <f>R210</f>
        <v>0</v>
      </c>
      <c r="S209" s="210"/>
      <c r="T209" s="212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84</v>
      </c>
      <c r="AT209" s="214" t="s">
        <v>73</v>
      </c>
      <c r="AU209" s="214" t="s">
        <v>74</v>
      </c>
      <c r="AY209" s="213" t="s">
        <v>160</v>
      </c>
      <c r="BK209" s="215">
        <f>BK210</f>
        <v>0</v>
      </c>
    </row>
    <row r="210" s="12" customFormat="1" ht="22.8" customHeight="1">
      <c r="A210" s="12"/>
      <c r="B210" s="202"/>
      <c r="C210" s="203"/>
      <c r="D210" s="204" t="s">
        <v>73</v>
      </c>
      <c r="E210" s="272" t="s">
        <v>623</v>
      </c>
      <c r="F210" s="272" t="s">
        <v>624</v>
      </c>
      <c r="G210" s="203"/>
      <c r="H210" s="203"/>
      <c r="I210" s="206"/>
      <c r="J210" s="273">
        <f>BK210</f>
        <v>0</v>
      </c>
      <c r="K210" s="203"/>
      <c r="L210" s="208"/>
      <c r="M210" s="209"/>
      <c r="N210" s="210"/>
      <c r="O210" s="210"/>
      <c r="P210" s="211">
        <f>SUM(P211:P212)</f>
        <v>0</v>
      </c>
      <c r="Q210" s="210"/>
      <c r="R210" s="211">
        <f>SUM(R211:R212)</f>
        <v>0</v>
      </c>
      <c r="S210" s="210"/>
      <c r="T210" s="212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84</v>
      </c>
      <c r="AT210" s="214" t="s">
        <v>73</v>
      </c>
      <c r="AU210" s="214" t="s">
        <v>82</v>
      </c>
      <c r="AY210" s="213" t="s">
        <v>160</v>
      </c>
      <c r="BK210" s="215">
        <f>SUM(BK211:BK212)</f>
        <v>0</v>
      </c>
    </row>
    <row r="211" s="2" customFormat="1" ht="24.15" customHeight="1">
      <c r="A211" s="38"/>
      <c r="B211" s="39"/>
      <c r="C211" s="216" t="s">
        <v>308</v>
      </c>
      <c r="D211" s="216" t="s">
        <v>161</v>
      </c>
      <c r="E211" s="217" t="s">
        <v>654</v>
      </c>
      <c r="F211" s="218" t="s">
        <v>655</v>
      </c>
      <c r="G211" s="219" t="s">
        <v>656</v>
      </c>
      <c r="H211" s="274"/>
      <c r="I211" s="221"/>
      <c r="J211" s="222">
        <f>ROUND(I211*H211,2)</f>
        <v>0</v>
      </c>
      <c r="K211" s="218" t="s">
        <v>165</v>
      </c>
      <c r="L211" s="44"/>
      <c r="M211" s="223" t="s">
        <v>1</v>
      </c>
      <c r="N211" s="224" t="s">
        <v>39</v>
      </c>
      <c r="O211" s="91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243</v>
      </c>
      <c r="AT211" s="227" t="s">
        <v>161</v>
      </c>
      <c r="AU211" s="227" t="s">
        <v>84</v>
      </c>
      <c r="AY211" s="17" t="s">
        <v>160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82</v>
      </c>
      <c r="BK211" s="228">
        <f>ROUND(I211*H211,2)</f>
        <v>0</v>
      </c>
      <c r="BL211" s="17" t="s">
        <v>243</v>
      </c>
      <c r="BM211" s="227" t="s">
        <v>1483</v>
      </c>
    </row>
    <row r="212" s="2" customFormat="1" ht="24.15" customHeight="1">
      <c r="A212" s="38"/>
      <c r="B212" s="39"/>
      <c r="C212" s="216" t="s">
        <v>273</v>
      </c>
      <c r="D212" s="216" t="s">
        <v>161</v>
      </c>
      <c r="E212" s="217" t="s">
        <v>659</v>
      </c>
      <c r="F212" s="218" t="s">
        <v>660</v>
      </c>
      <c r="G212" s="219" t="s">
        <v>656</v>
      </c>
      <c r="H212" s="274"/>
      <c r="I212" s="221"/>
      <c r="J212" s="222">
        <f>ROUND(I212*H212,2)</f>
        <v>0</v>
      </c>
      <c r="K212" s="218" t="s">
        <v>165</v>
      </c>
      <c r="L212" s="44"/>
      <c r="M212" s="275" t="s">
        <v>1</v>
      </c>
      <c r="N212" s="276" t="s">
        <v>39</v>
      </c>
      <c r="O212" s="277"/>
      <c r="P212" s="278">
        <f>O212*H212</f>
        <v>0</v>
      </c>
      <c r="Q212" s="278">
        <v>0</v>
      </c>
      <c r="R212" s="278">
        <f>Q212*H212</f>
        <v>0</v>
      </c>
      <c r="S212" s="278">
        <v>0</v>
      </c>
      <c r="T212" s="27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243</v>
      </c>
      <c r="AT212" s="227" t="s">
        <v>161</v>
      </c>
      <c r="AU212" s="227" t="s">
        <v>84</v>
      </c>
      <c r="AY212" s="17" t="s">
        <v>160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82</v>
      </c>
      <c r="BK212" s="228">
        <f>ROUND(I212*H212,2)</f>
        <v>0</v>
      </c>
      <c r="BL212" s="17" t="s">
        <v>243</v>
      </c>
      <c r="BM212" s="227" t="s">
        <v>1484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teCjEZ7kewrdSupEbC+vY+JgXaWORgG75FySC+xXAp2GurCw7K356KtTx7radcUzztYPODT92NZ1V+NfLzeXIg==" hashValue="e/dEThN+OYCZqhDZTddXDBEb0hLnVN7XvIHJRyga4kT1omRUdeHPKZ46BQVZj9gJ0J9D+pvhZanmnXHe7PQHxA==" algorithmName="SHA-512" password="CC35"/>
  <autoFilter ref="C118:K21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ROUND((SUM(BE119:BE148)),  2)</f>
        <v>0</v>
      </c>
      <c r="G33" s="38"/>
      <c r="H33" s="38"/>
      <c r="I33" s="155">
        <v>0.21</v>
      </c>
      <c r="J33" s="154">
        <f>ROUND(((SUM(BE119:BE148))*I33),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ROUND((SUM(BF119:BF148)),  2)</f>
        <v>0</v>
      </c>
      <c r="G34" s="38"/>
      <c r="H34" s="38"/>
      <c r="I34" s="155">
        <v>0.15</v>
      </c>
      <c r="J34" s="154">
        <f>ROUND(((SUM(BF119:BF148))*I34),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ROUND((SUM(BG119:BG148)),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ROUND((SUM(BH119:BH148)),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ROUND((SUM(BI119:BI148)),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SO.M.02 - Dětské hřiště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1486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143</v>
      </c>
      <c r="E98" s="182"/>
      <c r="F98" s="182"/>
      <c r="G98" s="182"/>
      <c r="H98" s="182"/>
      <c r="I98" s="182"/>
      <c r="J98" s="183">
        <f>J145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5"/>
      <c r="C99" s="186"/>
      <c r="D99" s="187" t="s">
        <v>1487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145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Mánesovy sady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SO.M.02 - Dětské hřiště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Ústí nad Labem</v>
      </c>
      <c r="G113" s="40"/>
      <c r="H113" s="40"/>
      <c r="I113" s="32" t="s">
        <v>22</v>
      </c>
      <c r="J113" s="79" t="str">
        <f>IF(J12="","",J12)</f>
        <v>19. 9. 2023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30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32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146</v>
      </c>
      <c r="D118" s="194" t="s">
        <v>59</v>
      </c>
      <c r="E118" s="194" t="s">
        <v>55</v>
      </c>
      <c r="F118" s="194" t="s">
        <v>56</v>
      </c>
      <c r="G118" s="194" t="s">
        <v>147</v>
      </c>
      <c r="H118" s="194" t="s">
        <v>148</v>
      </c>
      <c r="I118" s="194" t="s">
        <v>149</v>
      </c>
      <c r="J118" s="194" t="s">
        <v>117</v>
      </c>
      <c r="K118" s="195" t="s">
        <v>150</v>
      </c>
      <c r="L118" s="196"/>
      <c r="M118" s="100" t="s">
        <v>1</v>
      </c>
      <c r="N118" s="101" t="s">
        <v>38</v>
      </c>
      <c r="O118" s="101" t="s">
        <v>151</v>
      </c>
      <c r="P118" s="101" t="s">
        <v>152</v>
      </c>
      <c r="Q118" s="101" t="s">
        <v>153</v>
      </c>
      <c r="R118" s="101" t="s">
        <v>154</v>
      </c>
      <c r="S118" s="101" t="s">
        <v>155</v>
      </c>
      <c r="T118" s="102" t="s">
        <v>156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157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P120+P145</f>
        <v>0</v>
      </c>
      <c r="Q119" s="104"/>
      <c r="R119" s="199">
        <f>R120+R145</f>
        <v>0</v>
      </c>
      <c r="S119" s="104"/>
      <c r="T119" s="200">
        <f>T120+T145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73</v>
      </c>
      <c r="AU119" s="17" t="s">
        <v>119</v>
      </c>
      <c r="BK119" s="201">
        <f>BK120+BK145</f>
        <v>0</v>
      </c>
    </row>
    <row r="120" s="12" customFormat="1" ht="25.92" customHeight="1">
      <c r="A120" s="12"/>
      <c r="B120" s="202"/>
      <c r="C120" s="203"/>
      <c r="D120" s="204" t="s">
        <v>73</v>
      </c>
      <c r="E120" s="205" t="s">
        <v>1488</v>
      </c>
      <c r="F120" s="205" t="s">
        <v>1489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SUM(P121:P144)</f>
        <v>0</v>
      </c>
      <c r="Q120" s="210"/>
      <c r="R120" s="211">
        <f>SUM(R121:R144)</f>
        <v>0</v>
      </c>
      <c r="S120" s="210"/>
      <c r="T120" s="212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73</v>
      </c>
      <c r="AU120" s="214" t="s">
        <v>74</v>
      </c>
      <c r="AY120" s="213" t="s">
        <v>160</v>
      </c>
      <c r="BK120" s="215">
        <f>SUM(BK121:BK144)</f>
        <v>0</v>
      </c>
    </row>
    <row r="121" s="2" customFormat="1" ht="24.15" customHeight="1">
      <c r="A121" s="38"/>
      <c r="B121" s="39"/>
      <c r="C121" s="216" t="s">
        <v>82</v>
      </c>
      <c r="D121" s="216" t="s">
        <v>161</v>
      </c>
      <c r="E121" s="217" t="s">
        <v>1490</v>
      </c>
      <c r="F121" s="218" t="s">
        <v>1491</v>
      </c>
      <c r="G121" s="219" t="s">
        <v>1492</v>
      </c>
      <c r="H121" s="220">
        <v>1</v>
      </c>
      <c r="I121" s="221"/>
      <c r="J121" s="222">
        <f>ROUND(I121*H121,2)</f>
        <v>0</v>
      </c>
      <c r="K121" s="218" t="s">
        <v>204</v>
      </c>
      <c r="L121" s="44"/>
      <c r="M121" s="223" t="s">
        <v>1</v>
      </c>
      <c r="N121" s="224" t="s">
        <v>39</v>
      </c>
      <c r="O121" s="91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7" t="s">
        <v>166</v>
      </c>
      <c r="AT121" s="227" t="s">
        <v>161</v>
      </c>
      <c r="AU121" s="227" t="s">
        <v>82</v>
      </c>
      <c r="AY121" s="17" t="s">
        <v>160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82</v>
      </c>
      <c r="BK121" s="228">
        <f>ROUND(I121*H121,2)</f>
        <v>0</v>
      </c>
      <c r="BL121" s="17" t="s">
        <v>166</v>
      </c>
      <c r="BM121" s="227" t="s">
        <v>1493</v>
      </c>
    </row>
    <row r="122" s="13" customFormat="1">
      <c r="A122" s="13"/>
      <c r="B122" s="229"/>
      <c r="C122" s="230"/>
      <c r="D122" s="231" t="s">
        <v>168</v>
      </c>
      <c r="E122" s="232" t="s">
        <v>1</v>
      </c>
      <c r="F122" s="233" t="s">
        <v>1494</v>
      </c>
      <c r="G122" s="230"/>
      <c r="H122" s="234">
        <v>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168</v>
      </c>
      <c r="AU122" s="240" t="s">
        <v>82</v>
      </c>
      <c r="AV122" s="13" t="s">
        <v>84</v>
      </c>
      <c r="AW122" s="13" t="s">
        <v>31</v>
      </c>
      <c r="AX122" s="13" t="s">
        <v>74</v>
      </c>
      <c r="AY122" s="240" t="s">
        <v>160</v>
      </c>
    </row>
    <row r="123" s="14" customFormat="1">
      <c r="A123" s="14"/>
      <c r="B123" s="241"/>
      <c r="C123" s="242"/>
      <c r="D123" s="231" t="s">
        <v>168</v>
      </c>
      <c r="E123" s="243" t="s">
        <v>1</v>
      </c>
      <c r="F123" s="244" t="s">
        <v>170</v>
      </c>
      <c r="G123" s="242"/>
      <c r="H123" s="245">
        <v>1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168</v>
      </c>
      <c r="AU123" s="251" t="s">
        <v>82</v>
      </c>
      <c r="AV123" s="14" t="s">
        <v>166</v>
      </c>
      <c r="AW123" s="14" t="s">
        <v>31</v>
      </c>
      <c r="AX123" s="14" t="s">
        <v>82</v>
      </c>
      <c r="AY123" s="251" t="s">
        <v>160</v>
      </c>
    </row>
    <row r="124" s="2" customFormat="1" ht="24.15" customHeight="1">
      <c r="A124" s="38"/>
      <c r="B124" s="39"/>
      <c r="C124" s="216" t="s">
        <v>84</v>
      </c>
      <c r="D124" s="216" t="s">
        <v>161</v>
      </c>
      <c r="E124" s="217" t="s">
        <v>1495</v>
      </c>
      <c r="F124" s="218" t="s">
        <v>1496</v>
      </c>
      <c r="G124" s="219" t="s">
        <v>1492</v>
      </c>
      <c r="H124" s="220">
        <v>1</v>
      </c>
      <c r="I124" s="221"/>
      <c r="J124" s="222">
        <f>ROUND(I124*H124,2)</f>
        <v>0</v>
      </c>
      <c r="K124" s="218" t="s">
        <v>204</v>
      </c>
      <c r="L124" s="44"/>
      <c r="M124" s="223" t="s">
        <v>1</v>
      </c>
      <c r="N124" s="224" t="s">
        <v>39</v>
      </c>
      <c r="O124" s="91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7" t="s">
        <v>166</v>
      </c>
      <c r="AT124" s="227" t="s">
        <v>161</v>
      </c>
      <c r="AU124" s="227" t="s">
        <v>82</v>
      </c>
      <c r="AY124" s="17" t="s">
        <v>160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82</v>
      </c>
      <c r="BK124" s="228">
        <f>ROUND(I124*H124,2)</f>
        <v>0</v>
      </c>
      <c r="BL124" s="17" t="s">
        <v>166</v>
      </c>
      <c r="BM124" s="227" t="s">
        <v>1497</v>
      </c>
    </row>
    <row r="125" s="13" customFormat="1">
      <c r="A125" s="13"/>
      <c r="B125" s="229"/>
      <c r="C125" s="230"/>
      <c r="D125" s="231" t="s">
        <v>168</v>
      </c>
      <c r="E125" s="232" t="s">
        <v>1</v>
      </c>
      <c r="F125" s="233" t="s">
        <v>1498</v>
      </c>
      <c r="G125" s="230"/>
      <c r="H125" s="234">
        <v>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168</v>
      </c>
      <c r="AU125" s="240" t="s">
        <v>82</v>
      </c>
      <c r="AV125" s="13" t="s">
        <v>84</v>
      </c>
      <c r="AW125" s="13" t="s">
        <v>31</v>
      </c>
      <c r="AX125" s="13" t="s">
        <v>74</v>
      </c>
      <c r="AY125" s="240" t="s">
        <v>160</v>
      </c>
    </row>
    <row r="126" s="14" customFormat="1">
      <c r="A126" s="14"/>
      <c r="B126" s="241"/>
      <c r="C126" s="242"/>
      <c r="D126" s="231" t="s">
        <v>168</v>
      </c>
      <c r="E126" s="243" t="s">
        <v>1</v>
      </c>
      <c r="F126" s="244" t="s">
        <v>170</v>
      </c>
      <c r="G126" s="242"/>
      <c r="H126" s="245">
        <v>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168</v>
      </c>
      <c r="AU126" s="251" t="s">
        <v>82</v>
      </c>
      <c r="AV126" s="14" t="s">
        <v>166</v>
      </c>
      <c r="AW126" s="14" t="s">
        <v>31</v>
      </c>
      <c r="AX126" s="14" t="s">
        <v>82</v>
      </c>
      <c r="AY126" s="251" t="s">
        <v>160</v>
      </c>
    </row>
    <row r="127" s="2" customFormat="1" ht="24.15" customHeight="1">
      <c r="A127" s="38"/>
      <c r="B127" s="39"/>
      <c r="C127" s="216" t="s">
        <v>174</v>
      </c>
      <c r="D127" s="216" t="s">
        <v>161</v>
      </c>
      <c r="E127" s="217" t="s">
        <v>1499</v>
      </c>
      <c r="F127" s="218" t="s">
        <v>1500</v>
      </c>
      <c r="G127" s="219" t="s">
        <v>1492</v>
      </c>
      <c r="H127" s="220">
        <v>1</v>
      </c>
      <c r="I127" s="221"/>
      <c r="J127" s="222">
        <f>ROUND(I127*H127,2)</f>
        <v>0</v>
      </c>
      <c r="K127" s="218" t="s">
        <v>204</v>
      </c>
      <c r="L127" s="44"/>
      <c r="M127" s="223" t="s">
        <v>1</v>
      </c>
      <c r="N127" s="224" t="s">
        <v>39</v>
      </c>
      <c r="O127" s="91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7" t="s">
        <v>166</v>
      </c>
      <c r="AT127" s="227" t="s">
        <v>161</v>
      </c>
      <c r="AU127" s="227" t="s">
        <v>82</v>
      </c>
      <c r="AY127" s="17" t="s">
        <v>160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82</v>
      </c>
      <c r="BK127" s="228">
        <f>ROUND(I127*H127,2)</f>
        <v>0</v>
      </c>
      <c r="BL127" s="17" t="s">
        <v>166</v>
      </c>
      <c r="BM127" s="227" t="s">
        <v>1501</v>
      </c>
    </row>
    <row r="128" s="13" customFormat="1">
      <c r="A128" s="13"/>
      <c r="B128" s="229"/>
      <c r="C128" s="230"/>
      <c r="D128" s="231" t="s">
        <v>168</v>
      </c>
      <c r="E128" s="232" t="s">
        <v>1</v>
      </c>
      <c r="F128" s="233" t="s">
        <v>1498</v>
      </c>
      <c r="G128" s="230"/>
      <c r="H128" s="234">
        <v>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168</v>
      </c>
      <c r="AU128" s="240" t="s">
        <v>82</v>
      </c>
      <c r="AV128" s="13" t="s">
        <v>84</v>
      </c>
      <c r="AW128" s="13" t="s">
        <v>31</v>
      </c>
      <c r="AX128" s="13" t="s">
        <v>74</v>
      </c>
      <c r="AY128" s="240" t="s">
        <v>160</v>
      </c>
    </row>
    <row r="129" s="14" customFormat="1">
      <c r="A129" s="14"/>
      <c r="B129" s="241"/>
      <c r="C129" s="242"/>
      <c r="D129" s="231" t="s">
        <v>168</v>
      </c>
      <c r="E129" s="243" t="s">
        <v>1</v>
      </c>
      <c r="F129" s="244" t="s">
        <v>170</v>
      </c>
      <c r="G129" s="242"/>
      <c r="H129" s="245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168</v>
      </c>
      <c r="AU129" s="251" t="s">
        <v>82</v>
      </c>
      <c r="AV129" s="14" t="s">
        <v>166</v>
      </c>
      <c r="AW129" s="14" t="s">
        <v>31</v>
      </c>
      <c r="AX129" s="14" t="s">
        <v>82</v>
      </c>
      <c r="AY129" s="251" t="s">
        <v>160</v>
      </c>
    </row>
    <row r="130" s="2" customFormat="1" ht="33" customHeight="1">
      <c r="A130" s="38"/>
      <c r="B130" s="39"/>
      <c r="C130" s="216" t="s">
        <v>166</v>
      </c>
      <c r="D130" s="216" t="s">
        <v>161</v>
      </c>
      <c r="E130" s="217" t="s">
        <v>1502</v>
      </c>
      <c r="F130" s="218" t="s">
        <v>1503</v>
      </c>
      <c r="G130" s="219" t="s">
        <v>1492</v>
      </c>
      <c r="H130" s="220">
        <v>1</v>
      </c>
      <c r="I130" s="221"/>
      <c r="J130" s="222">
        <f>ROUND(I130*H130,2)</f>
        <v>0</v>
      </c>
      <c r="K130" s="218" t="s">
        <v>204</v>
      </c>
      <c r="L130" s="44"/>
      <c r="M130" s="223" t="s">
        <v>1</v>
      </c>
      <c r="N130" s="224" t="s">
        <v>39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166</v>
      </c>
      <c r="AT130" s="227" t="s">
        <v>161</v>
      </c>
      <c r="AU130" s="227" t="s">
        <v>82</v>
      </c>
      <c r="AY130" s="17" t="s">
        <v>160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82</v>
      </c>
      <c r="BK130" s="228">
        <f>ROUND(I130*H130,2)</f>
        <v>0</v>
      </c>
      <c r="BL130" s="17" t="s">
        <v>166</v>
      </c>
      <c r="BM130" s="227" t="s">
        <v>1504</v>
      </c>
    </row>
    <row r="131" s="13" customFormat="1">
      <c r="A131" s="13"/>
      <c r="B131" s="229"/>
      <c r="C131" s="230"/>
      <c r="D131" s="231" t="s">
        <v>168</v>
      </c>
      <c r="E131" s="232" t="s">
        <v>1</v>
      </c>
      <c r="F131" s="233" t="s">
        <v>1505</v>
      </c>
      <c r="G131" s="230"/>
      <c r="H131" s="234">
        <v>1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168</v>
      </c>
      <c r="AU131" s="240" t="s">
        <v>82</v>
      </c>
      <c r="AV131" s="13" t="s">
        <v>84</v>
      </c>
      <c r="AW131" s="13" t="s">
        <v>31</v>
      </c>
      <c r="AX131" s="13" t="s">
        <v>74</v>
      </c>
      <c r="AY131" s="240" t="s">
        <v>160</v>
      </c>
    </row>
    <row r="132" s="14" customFormat="1">
      <c r="A132" s="14"/>
      <c r="B132" s="241"/>
      <c r="C132" s="242"/>
      <c r="D132" s="231" t="s">
        <v>168</v>
      </c>
      <c r="E132" s="243" t="s">
        <v>1</v>
      </c>
      <c r="F132" s="244" t="s">
        <v>170</v>
      </c>
      <c r="G132" s="242"/>
      <c r="H132" s="245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168</v>
      </c>
      <c r="AU132" s="251" t="s">
        <v>82</v>
      </c>
      <c r="AV132" s="14" t="s">
        <v>166</v>
      </c>
      <c r="AW132" s="14" t="s">
        <v>31</v>
      </c>
      <c r="AX132" s="14" t="s">
        <v>82</v>
      </c>
      <c r="AY132" s="251" t="s">
        <v>160</v>
      </c>
    </row>
    <row r="133" s="2" customFormat="1" ht="24.15" customHeight="1">
      <c r="A133" s="38"/>
      <c r="B133" s="39"/>
      <c r="C133" s="216" t="s">
        <v>183</v>
      </c>
      <c r="D133" s="216" t="s">
        <v>161</v>
      </c>
      <c r="E133" s="217" t="s">
        <v>1506</v>
      </c>
      <c r="F133" s="218" t="s">
        <v>1507</v>
      </c>
      <c r="G133" s="219" t="s">
        <v>1492</v>
      </c>
      <c r="H133" s="220">
        <v>1</v>
      </c>
      <c r="I133" s="221"/>
      <c r="J133" s="222">
        <f>ROUND(I133*H133,2)</f>
        <v>0</v>
      </c>
      <c r="K133" s="218" t="s">
        <v>204</v>
      </c>
      <c r="L133" s="44"/>
      <c r="M133" s="223" t="s">
        <v>1</v>
      </c>
      <c r="N133" s="224" t="s">
        <v>39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166</v>
      </c>
      <c r="AT133" s="227" t="s">
        <v>161</v>
      </c>
      <c r="AU133" s="227" t="s">
        <v>82</v>
      </c>
      <c r="AY133" s="17" t="s">
        <v>160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82</v>
      </c>
      <c r="BK133" s="228">
        <f>ROUND(I133*H133,2)</f>
        <v>0</v>
      </c>
      <c r="BL133" s="17" t="s">
        <v>166</v>
      </c>
      <c r="BM133" s="227" t="s">
        <v>1508</v>
      </c>
    </row>
    <row r="134" s="13" customFormat="1">
      <c r="A134" s="13"/>
      <c r="B134" s="229"/>
      <c r="C134" s="230"/>
      <c r="D134" s="231" t="s">
        <v>168</v>
      </c>
      <c r="E134" s="232" t="s">
        <v>1</v>
      </c>
      <c r="F134" s="233" t="s">
        <v>1498</v>
      </c>
      <c r="G134" s="230"/>
      <c r="H134" s="234">
        <v>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168</v>
      </c>
      <c r="AU134" s="240" t="s">
        <v>82</v>
      </c>
      <c r="AV134" s="13" t="s">
        <v>84</v>
      </c>
      <c r="AW134" s="13" t="s">
        <v>31</v>
      </c>
      <c r="AX134" s="13" t="s">
        <v>74</v>
      </c>
      <c r="AY134" s="240" t="s">
        <v>160</v>
      </c>
    </row>
    <row r="135" s="14" customFormat="1">
      <c r="A135" s="14"/>
      <c r="B135" s="241"/>
      <c r="C135" s="242"/>
      <c r="D135" s="231" t="s">
        <v>168</v>
      </c>
      <c r="E135" s="243" t="s">
        <v>1</v>
      </c>
      <c r="F135" s="244" t="s">
        <v>170</v>
      </c>
      <c r="G135" s="242"/>
      <c r="H135" s="245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168</v>
      </c>
      <c r="AU135" s="251" t="s">
        <v>82</v>
      </c>
      <c r="AV135" s="14" t="s">
        <v>166</v>
      </c>
      <c r="AW135" s="14" t="s">
        <v>31</v>
      </c>
      <c r="AX135" s="14" t="s">
        <v>82</v>
      </c>
      <c r="AY135" s="251" t="s">
        <v>160</v>
      </c>
    </row>
    <row r="136" s="2" customFormat="1" ht="33" customHeight="1">
      <c r="A136" s="38"/>
      <c r="B136" s="39"/>
      <c r="C136" s="216" t="s">
        <v>188</v>
      </c>
      <c r="D136" s="216" t="s">
        <v>161</v>
      </c>
      <c r="E136" s="217" t="s">
        <v>1509</v>
      </c>
      <c r="F136" s="218" t="s">
        <v>1510</v>
      </c>
      <c r="G136" s="219" t="s">
        <v>1492</v>
      </c>
      <c r="H136" s="220">
        <v>1</v>
      </c>
      <c r="I136" s="221"/>
      <c r="J136" s="222">
        <f>ROUND(I136*H136,2)</f>
        <v>0</v>
      </c>
      <c r="K136" s="218" t="s">
        <v>204</v>
      </c>
      <c r="L136" s="44"/>
      <c r="M136" s="223" t="s">
        <v>1</v>
      </c>
      <c r="N136" s="224" t="s">
        <v>39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166</v>
      </c>
      <c r="AT136" s="227" t="s">
        <v>161</v>
      </c>
      <c r="AU136" s="227" t="s">
        <v>82</v>
      </c>
      <c r="AY136" s="17" t="s">
        <v>160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82</v>
      </c>
      <c r="BK136" s="228">
        <f>ROUND(I136*H136,2)</f>
        <v>0</v>
      </c>
      <c r="BL136" s="17" t="s">
        <v>166</v>
      </c>
      <c r="BM136" s="227" t="s">
        <v>1511</v>
      </c>
    </row>
    <row r="137" s="13" customFormat="1">
      <c r="A137" s="13"/>
      <c r="B137" s="229"/>
      <c r="C137" s="230"/>
      <c r="D137" s="231" t="s">
        <v>168</v>
      </c>
      <c r="E137" s="232" t="s">
        <v>1</v>
      </c>
      <c r="F137" s="233" t="s">
        <v>1512</v>
      </c>
      <c r="G137" s="230"/>
      <c r="H137" s="234">
        <v>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168</v>
      </c>
      <c r="AU137" s="240" t="s">
        <v>82</v>
      </c>
      <c r="AV137" s="13" t="s">
        <v>84</v>
      </c>
      <c r="AW137" s="13" t="s">
        <v>31</v>
      </c>
      <c r="AX137" s="13" t="s">
        <v>74</v>
      </c>
      <c r="AY137" s="240" t="s">
        <v>160</v>
      </c>
    </row>
    <row r="138" s="14" customFormat="1">
      <c r="A138" s="14"/>
      <c r="B138" s="241"/>
      <c r="C138" s="242"/>
      <c r="D138" s="231" t="s">
        <v>168</v>
      </c>
      <c r="E138" s="243" t="s">
        <v>1</v>
      </c>
      <c r="F138" s="244" t="s">
        <v>170</v>
      </c>
      <c r="G138" s="242"/>
      <c r="H138" s="245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168</v>
      </c>
      <c r="AU138" s="251" t="s">
        <v>82</v>
      </c>
      <c r="AV138" s="14" t="s">
        <v>166</v>
      </c>
      <c r="AW138" s="14" t="s">
        <v>31</v>
      </c>
      <c r="AX138" s="14" t="s">
        <v>82</v>
      </c>
      <c r="AY138" s="251" t="s">
        <v>160</v>
      </c>
    </row>
    <row r="139" s="2" customFormat="1" ht="37.8" customHeight="1">
      <c r="A139" s="38"/>
      <c r="B139" s="39"/>
      <c r="C139" s="216" t="s">
        <v>194</v>
      </c>
      <c r="D139" s="216" t="s">
        <v>161</v>
      </c>
      <c r="E139" s="217" t="s">
        <v>1513</v>
      </c>
      <c r="F139" s="218" t="s">
        <v>1514</v>
      </c>
      <c r="G139" s="219" t="s">
        <v>1492</v>
      </c>
      <c r="H139" s="220">
        <v>1</v>
      </c>
      <c r="I139" s="221"/>
      <c r="J139" s="222">
        <f>ROUND(I139*H139,2)</f>
        <v>0</v>
      </c>
      <c r="K139" s="218" t="s">
        <v>204</v>
      </c>
      <c r="L139" s="44"/>
      <c r="M139" s="223" t="s">
        <v>1</v>
      </c>
      <c r="N139" s="224" t="s">
        <v>39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166</v>
      </c>
      <c r="AT139" s="227" t="s">
        <v>161</v>
      </c>
      <c r="AU139" s="227" t="s">
        <v>82</v>
      </c>
      <c r="AY139" s="17" t="s">
        <v>160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82</v>
      </c>
      <c r="BK139" s="228">
        <f>ROUND(I139*H139,2)</f>
        <v>0</v>
      </c>
      <c r="BL139" s="17" t="s">
        <v>166</v>
      </c>
      <c r="BM139" s="227" t="s">
        <v>1515</v>
      </c>
    </row>
    <row r="140" s="13" customFormat="1">
      <c r="A140" s="13"/>
      <c r="B140" s="229"/>
      <c r="C140" s="230"/>
      <c r="D140" s="231" t="s">
        <v>168</v>
      </c>
      <c r="E140" s="232" t="s">
        <v>1</v>
      </c>
      <c r="F140" s="233" t="s">
        <v>1512</v>
      </c>
      <c r="G140" s="230"/>
      <c r="H140" s="234">
        <v>1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168</v>
      </c>
      <c r="AU140" s="240" t="s">
        <v>82</v>
      </c>
      <c r="AV140" s="13" t="s">
        <v>84</v>
      </c>
      <c r="AW140" s="13" t="s">
        <v>31</v>
      </c>
      <c r="AX140" s="13" t="s">
        <v>74</v>
      </c>
      <c r="AY140" s="240" t="s">
        <v>160</v>
      </c>
    </row>
    <row r="141" s="14" customFormat="1">
      <c r="A141" s="14"/>
      <c r="B141" s="241"/>
      <c r="C141" s="242"/>
      <c r="D141" s="231" t="s">
        <v>168</v>
      </c>
      <c r="E141" s="243" t="s">
        <v>1</v>
      </c>
      <c r="F141" s="244" t="s">
        <v>170</v>
      </c>
      <c r="G141" s="242"/>
      <c r="H141" s="245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168</v>
      </c>
      <c r="AU141" s="251" t="s">
        <v>82</v>
      </c>
      <c r="AV141" s="14" t="s">
        <v>166</v>
      </c>
      <c r="AW141" s="14" t="s">
        <v>31</v>
      </c>
      <c r="AX141" s="14" t="s">
        <v>82</v>
      </c>
      <c r="AY141" s="251" t="s">
        <v>160</v>
      </c>
    </row>
    <row r="142" s="2" customFormat="1" ht="24.15" customHeight="1">
      <c r="A142" s="38"/>
      <c r="B142" s="39"/>
      <c r="C142" s="216" t="s">
        <v>200</v>
      </c>
      <c r="D142" s="216" t="s">
        <v>161</v>
      </c>
      <c r="E142" s="217" t="s">
        <v>1516</v>
      </c>
      <c r="F142" s="218" t="s">
        <v>1517</v>
      </c>
      <c r="G142" s="219" t="s">
        <v>203</v>
      </c>
      <c r="H142" s="220">
        <v>7</v>
      </c>
      <c r="I142" s="221"/>
      <c r="J142" s="222">
        <f>ROUND(I142*H142,2)</f>
        <v>0</v>
      </c>
      <c r="K142" s="218" t="s">
        <v>204</v>
      </c>
      <c r="L142" s="44"/>
      <c r="M142" s="223" t="s">
        <v>1</v>
      </c>
      <c r="N142" s="224" t="s">
        <v>39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166</v>
      </c>
      <c r="AT142" s="227" t="s">
        <v>161</v>
      </c>
      <c r="AU142" s="227" t="s">
        <v>82</v>
      </c>
      <c r="AY142" s="17" t="s">
        <v>160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82</v>
      </c>
      <c r="BK142" s="228">
        <f>ROUND(I142*H142,2)</f>
        <v>0</v>
      </c>
      <c r="BL142" s="17" t="s">
        <v>166</v>
      </c>
      <c r="BM142" s="227" t="s">
        <v>1518</v>
      </c>
    </row>
    <row r="143" s="13" customFormat="1">
      <c r="A143" s="13"/>
      <c r="B143" s="229"/>
      <c r="C143" s="230"/>
      <c r="D143" s="231" t="s">
        <v>168</v>
      </c>
      <c r="E143" s="232" t="s">
        <v>1</v>
      </c>
      <c r="F143" s="233" t="s">
        <v>194</v>
      </c>
      <c r="G143" s="230"/>
      <c r="H143" s="234">
        <v>7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168</v>
      </c>
      <c r="AU143" s="240" t="s">
        <v>82</v>
      </c>
      <c r="AV143" s="13" t="s">
        <v>84</v>
      </c>
      <c r="AW143" s="13" t="s">
        <v>31</v>
      </c>
      <c r="AX143" s="13" t="s">
        <v>74</v>
      </c>
      <c r="AY143" s="240" t="s">
        <v>160</v>
      </c>
    </row>
    <row r="144" s="14" customFormat="1">
      <c r="A144" s="14"/>
      <c r="B144" s="241"/>
      <c r="C144" s="242"/>
      <c r="D144" s="231" t="s">
        <v>168</v>
      </c>
      <c r="E144" s="243" t="s">
        <v>1</v>
      </c>
      <c r="F144" s="244" t="s">
        <v>170</v>
      </c>
      <c r="G144" s="242"/>
      <c r="H144" s="245">
        <v>7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168</v>
      </c>
      <c r="AU144" s="251" t="s">
        <v>82</v>
      </c>
      <c r="AV144" s="14" t="s">
        <v>166</v>
      </c>
      <c r="AW144" s="14" t="s">
        <v>31</v>
      </c>
      <c r="AX144" s="14" t="s">
        <v>82</v>
      </c>
      <c r="AY144" s="251" t="s">
        <v>160</v>
      </c>
    </row>
    <row r="145" s="12" customFormat="1" ht="25.92" customHeight="1">
      <c r="A145" s="12"/>
      <c r="B145" s="202"/>
      <c r="C145" s="203"/>
      <c r="D145" s="204" t="s">
        <v>73</v>
      </c>
      <c r="E145" s="205" t="s">
        <v>685</v>
      </c>
      <c r="F145" s="205" t="s">
        <v>686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P146</f>
        <v>0</v>
      </c>
      <c r="Q145" s="210"/>
      <c r="R145" s="211">
        <f>R146</f>
        <v>0</v>
      </c>
      <c r="S145" s="210"/>
      <c r="T145" s="21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84</v>
      </c>
      <c r="AT145" s="214" t="s">
        <v>73</v>
      </c>
      <c r="AU145" s="214" t="s">
        <v>74</v>
      </c>
      <c r="AY145" s="213" t="s">
        <v>160</v>
      </c>
      <c r="BK145" s="215">
        <f>BK146</f>
        <v>0</v>
      </c>
    </row>
    <row r="146" s="12" customFormat="1" ht="22.8" customHeight="1">
      <c r="A146" s="12"/>
      <c r="B146" s="202"/>
      <c r="C146" s="203"/>
      <c r="D146" s="204" t="s">
        <v>73</v>
      </c>
      <c r="E146" s="272" t="s">
        <v>662</v>
      </c>
      <c r="F146" s="272" t="s">
        <v>663</v>
      </c>
      <c r="G146" s="203"/>
      <c r="H146" s="203"/>
      <c r="I146" s="206"/>
      <c r="J146" s="273">
        <f>BK146</f>
        <v>0</v>
      </c>
      <c r="K146" s="203"/>
      <c r="L146" s="208"/>
      <c r="M146" s="209"/>
      <c r="N146" s="210"/>
      <c r="O146" s="210"/>
      <c r="P146" s="211">
        <f>SUM(P147:P148)</f>
        <v>0</v>
      </c>
      <c r="Q146" s="210"/>
      <c r="R146" s="211">
        <f>SUM(R147:R148)</f>
        <v>0</v>
      </c>
      <c r="S146" s="210"/>
      <c r="T146" s="21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84</v>
      </c>
      <c r="AT146" s="214" t="s">
        <v>73</v>
      </c>
      <c r="AU146" s="214" t="s">
        <v>82</v>
      </c>
      <c r="AY146" s="213" t="s">
        <v>160</v>
      </c>
      <c r="BK146" s="215">
        <f>SUM(BK147:BK148)</f>
        <v>0</v>
      </c>
    </row>
    <row r="147" s="2" customFormat="1" ht="24.15" customHeight="1">
      <c r="A147" s="38"/>
      <c r="B147" s="39"/>
      <c r="C147" s="216" t="s">
        <v>209</v>
      </c>
      <c r="D147" s="216" t="s">
        <v>161</v>
      </c>
      <c r="E147" s="217" t="s">
        <v>673</v>
      </c>
      <c r="F147" s="218" t="s">
        <v>674</v>
      </c>
      <c r="G147" s="219" t="s">
        <v>656</v>
      </c>
      <c r="H147" s="274"/>
      <c r="I147" s="221"/>
      <c r="J147" s="222">
        <f>ROUND(I147*H147,2)</f>
        <v>0</v>
      </c>
      <c r="K147" s="218" t="s">
        <v>165</v>
      </c>
      <c r="L147" s="44"/>
      <c r="M147" s="223" t="s">
        <v>1</v>
      </c>
      <c r="N147" s="224" t="s">
        <v>39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243</v>
      </c>
      <c r="AT147" s="227" t="s">
        <v>161</v>
      </c>
      <c r="AU147" s="227" t="s">
        <v>84</v>
      </c>
      <c r="AY147" s="17" t="s">
        <v>160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82</v>
      </c>
      <c r="BK147" s="228">
        <f>ROUND(I147*H147,2)</f>
        <v>0</v>
      </c>
      <c r="BL147" s="17" t="s">
        <v>243</v>
      </c>
      <c r="BM147" s="227" t="s">
        <v>1519</v>
      </c>
    </row>
    <row r="148" s="2" customFormat="1" ht="24.15" customHeight="1">
      <c r="A148" s="38"/>
      <c r="B148" s="39"/>
      <c r="C148" s="216" t="s">
        <v>214</v>
      </c>
      <c r="D148" s="216" t="s">
        <v>161</v>
      </c>
      <c r="E148" s="217" t="s">
        <v>677</v>
      </c>
      <c r="F148" s="218" t="s">
        <v>678</v>
      </c>
      <c r="G148" s="219" t="s">
        <v>656</v>
      </c>
      <c r="H148" s="274"/>
      <c r="I148" s="221"/>
      <c r="J148" s="222">
        <f>ROUND(I148*H148,2)</f>
        <v>0</v>
      </c>
      <c r="K148" s="218" t="s">
        <v>165</v>
      </c>
      <c r="L148" s="44"/>
      <c r="M148" s="275" t="s">
        <v>1</v>
      </c>
      <c r="N148" s="276" t="s">
        <v>39</v>
      </c>
      <c r="O148" s="277"/>
      <c r="P148" s="278">
        <f>O148*H148</f>
        <v>0</v>
      </c>
      <c r="Q148" s="278">
        <v>0</v>
      </c>
      <c r="R148" s="278">
        <f>Q148*H148</f>
        <v>0</v>
      </c>
      <c r="S148" s="278">
        <v>0</v>
      </c>
      <c r="T148" s="27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243</v>
      </c>
      <c r="AT148" s="227" t="s">
        <v>161</v>
      </c>
      <c r="AU148" s="227" t="s">
        <v>84</v>
      </c>
      <c r="AY148" s="17" t="s">
        <v>160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82</v>
      </c>
      <c r="BK148" s="228">
        <f>ROUND(I148*H148,2)</f>
        <v>0</v>
      </c>
      <c r="BL148" s="17" t="s">
        <v>243</v>
      </c>
      <c r="BM148" s="227" t="s">
        <v>1520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c+M5zWNJjuAVewvuiX32FS9LY1h9CLPmaY5ldZFnKcuD5GwIHAwdsYWsNdGN0AjXl1L+E7g/gxrdtV8qdtMrnw==" hashValue="qlUwIVwEIB59LUUy7V+jmE9GZCS+ncPpXNRkUp5Qh6eO6WqYkVu/322/ptta08BVgpJGfw7gLUMZZ2qvCIgBvA==" algorithmName="SHA-512" password="CC35"/>
  <autoFilter ref="C118:K14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1521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ROUND((SUM(BE127:BE271)),  2)</f>
        <v>0</v>
      </c>
      <c r="G33" s="38"/>
      <c r="H33" s="38"/>
      <c r="I33" s="155">
        <v>0.21</v>
      </c>
      <c r="J33" s="154">
        <f>ROUND(((SUM(BE127:BE271))*I33),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ROUND((SUM(BF127:BF271)),  2)</f>
        <v>0</v>
      </c>
      <c r="G34" s="38"/>
      <c r="H34" s="38"/>
      <c r="I34" s="155">
        <v>0.15</v>
      </c>
      <c r="J34" s="154">
        <f>ROUND(((SUM(BF127:BF271))*I34),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ROUND((SUM(BG127:BG271)),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ROUND((SUM(BH127:BH271)),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ROUND((SUM(BI127:BI271)),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SO.M.03 - Sportoviště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1522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121</v>
      </c>
      <c r="E98" s="182"/>
      <c r="F98" s="182"/>
      <c r="G98" s="182"/>
      <c r="H98" s="182"/>
      <c r="I98" s="182"/>
      <c r="J98" s="183">
        <f>J132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123</v>
      </c>
      <c r="E99" s="182"/>
      <c r="F99" s="182"/>
      <c r="G99" s="182"/>
      <c r="H99" s="182"/>
      <c r="I99" s="182"/>
      <c r="J99" s="183">
        <f>J136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126</v>
      </c>
      <c r="E100" s="182"/>
      <c r="F100" s="182"/>
      <c r="G100" s="182"/>
      <c r="H100" s="182"/>
      <c r="I100" s="182"/>
      <c r="J100" s="183">
        <f>J143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127</v>
      </c>
      <c r="E101" s="182"/>
      <c r="F101" s="182"/>
      <c r="G101" s="182"/>
      <c r="H101" s="182"/>
      <c r="I101" s="182"/>
      <c r="J101" s="183">
        <f>J150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1523</v>
      </c>
      <c r="E102" s="182"/>
      <c r="F102" s="182"/>
      <c r="G102" s="182"/>
      <c r="H102" s="182"/>
      <c r="I102" s="182"/>
      <c r="J102" s="183">
        <f>J157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130</v>
      </c>
      <c r="E103" s="182"/>
      <c r="F103" s="182"/>
      <c r="G103" s="182"/>
      <c r="H103" s="182"/>
      <c r="I103" s="182"/>
      <c r="J103" s="183">
        <f>J197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1524</v>
      </c>
      <c r="E104" s="182"/>
      <c r="F104" s="182"/>
      <c r="G104" s="182"/>
      <c r="H104" s="182"/>
      <c r="I104" s="182"/>
      <c r="J104" s="183">
        <f>J201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133</v>
      </c>
      <c r="E105" s="182"/>
      <c r="F105" s="182"/>
      <c r="G105" s="182"/>
      <c r="H105" s="182"/>
      <c r="I105" s="182"/>
      <c r="J105" s="183">
        <f>J224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136</v>
      </c>
      <c r="E106" s="188"/>
      <c r="F106" s="188"/>
      <c r="G106" s="188"/>
      <c r="H106" s="188"/>
      <c r="I106" s="188"/>
      <c r="J106" s="189">
        <f>J225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1525</v>
      </c>
      <c r="E107" s="182"/>
      <c r="F107" s="182"/>
      <c r="G107" s="182"/>
      <c r="H107" s="182"/>
      <c r="I107" s="182"/>
      <c r="J107" s="183">
        <f>J235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145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Mánesovy sady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SO.M.03 - Sportoviště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Ústí nad Labem</v>
      </c>
      <c r="G121" s="40"/>
      <c r="H121" s="40"/>
      <c r="I121" s="32" t="s">
        <v>22</v>
      </c>
      <c r="J121" s="79" t="str">
        <f>IF(J12="","",J12)</f>
        <v>19. 9. 2023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30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146</v>
      </c>
      <c r="D126" s="194" t="s">
        <v>59</v>
      </c>
      <c r="E126" s="194" t="s">
        <v>55</v>
      </c>
      <c r="F126" s="194" t="s">
        <v>56</v>
      </c>
      <c r="G126" s="194" t="s">
        <v>147</v>
      </c>
      <c r="H126" s="194" t="s">
        <v>148</v>
      </c>
      <c r="I126" s="194" t="s">
        <v>149</v>
      </c>
      <c r="J126" s="194" t="s">
        <v>117</v>
      </c>
      <c r="K126" s="195" t="s">
        <v>150</v>
      </c>
      <c r="L126" s="196"/>
      <c r="M126" s="100" t="s">
        <v>1</v>
      </c>
      <c r="N126" s="101" t="s">
        <v>38</v>
      </c>
      <c r="O126" s="101" t="s">
        <v>151</v>
      </c>
      <c r="P126" s="101" t="s">
        <v>152</v>
      </c>
      <c r="Q126" s="101" t="s">
        <v>153</v>
      </c>
      <c r="R126" s="101" t="s">
        <v>154</v>
      </c>
      <c r="S126" s="101" t="s">
        <v>155</v>
      </c>
      <c r="T126" s="102" t="s">
        <v>156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157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P128+P132+P136+P143+P150+P157+P197+P201+P224+P235</f>
        <v>0</v>
      </c>
      <c r="Q127" s="104"/>
      <c r="R127" s="199">
        <f>R128+R132+R136+R143+R150+R157+R197+R201+R224+R235</f>
        <v>213.74818</v>
      </c>
      <c r="S127" s="104"/>
      <c r="T127" s="200">
        <f>T128+T132+T136+T143+T150+T157+T197+T201+T224+T235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73</v>
      </c>
      <c r="AU127" s="17" t="s">
        <v>119</v>
      </c>
      <c r="BK127" s="201">
        <f>BK128+BK132+BK136+BK143+BK150+BK157+BK197+BK201+BK224+BK235</f>
        <v>0</v>
      </c>
    </row>
    <row r="128" s="12" customFormat="1" ht="25.92" customHeight="1">
      <c r="A128" s="12"/>
      <c r="B128" s="202"/>
      <c r="C128" s="203"/>
      <c r="D128" s="204" t="s">
        <v>73</v>
      </c>
      <c r="E128" s="205" t="s">
        <v>82</v>
      </c>
      <c r="F128" s="205" t="s">
        <v>510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SUM(P129:P131)</f>
        <v>0</v>
      </c>
      <c r="Q128" s="210"/>
      <c r="R128" s="211">
        <f>SUM(R129:R131)</f>
        <v>0</v>
      </c>
      <c r="S128" s="210"/>
      <c r="T128" s="21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73</v>
      </c>
      <c r="AU128" s="214" t="s">
        <v>74</v>
      </c>
      <c r="AY128" s="213" t="s">
        <v>160</v>
      </c>
      <c r="BK128" s="215">
        <f>SUM(BK129:BK131)</f>
        <v>0</v>
      </c>
    </row>
    <row r="129" s="2" customFormat="1" ht="37.8" customHeight="1">
      <c r="A129" s="38"/>
      <c r="B129" s="39"/>
      <c r="C129" s="216" t="s">
        <v>82</v>
      </c>
      <c r="D129" s="216" t="s">
        <v>161</v>
      </c>
      <c r="E129" s="217" t="s">
        <v>1526</v>
      </c>
      <c r="F129" s="218" t="s">
        <v>1527</v>
      </c>
      <c r="G129" s="219" t="s">
        <v>164</v>
      </c>
      <c r="H129" s="220">
        <v>494</v>
      </c>
      <c r="I129" s="221"/>
      <c r="J129" s="222">
        <f>ROUND(I129*H129,2)</f>
        <v>0</v>
      </c>
      <c r="K129" s="218" t="s">
        <v>165</v>
      </c>
      <c r="L129" s="44"/>
      <c r="M129" s="223" t="s">
        <v>1</v>
      </c>
      <c r="N129" s="224" t="s">
        <v>39</v>
      </c>
      <c r="O129" s="91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7" t="s">
        <v>166</v>
      </c>
      <c r="AT129" s="227" t="s">
        <v>161</v>
      </c>
      <c r="AU129" s="227" t="s">
        <v>82</v>
      </c>
      <c r="AY129" s="17" t="s">
        <v>160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82</v>
      </c>
      <c r="BK129" s="228">
        <f>ROUND(I129*H129,2)</f>
        <v>0</v>
      </c>
      <c r="BL129" s="17" t="s">
        <v>166</v>
      </c>
      <c r="BM129" s="227" t="s">
        <v>1528</v>
      </c>
    </row>
    <row r="130" s="13" customFormat="1">
      <c r="A130" s="13"/>
      <c r="B130" s="229"/>
      <c r="C130" s="230"/>
      <c r="D130" s="231" t="s">
        <v>168</v>
      </c>
      <c r="E130" s="232" t="s">
        <v>1</v>
      </c>
      <c r="F130" s="233" t="s">
        <v>1529</v>
      </c>
      <c r="G130" s="230"/>
      <c r="H130" s="234">
        <v>494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168</v>
      </c>
      <c r="AU130" s="240" t="s">
        <v>82</v>
      </c>
      <c r="AV130" s="13" t="s">
        <v>84</v>
      </c>
      <c r="AW130" s="13" t="s">
        <v>31</v>
      </c>
      <c r="AX130" s="13" t="s">
        <v>74</v>
      </c>
      <c r="AY130" s="240" t="s">
        <v>160</v>
      </c>
    </row>
    <row r="131" s="14" customFormat="1">
      <c r="A131" s="14"/>
      <c r="B131" s="241"/>
      <c r="C131" s="242"/>
      <c r="D131" s="231" t="s">
        <v>168</v>
      </c>
      <c r="E131" s="243" t="s">
        <v>1</v>
      </c>
      <c r="F131" s="244" t="s">
        <v>170</v>
      </c>
      <c r="G131" s="242"/>
      <c r="H131" s="245">
        <v>494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168</v>
      </c>
      <c r="AU131" s="251" t="s">
        <v>82</v>
      </c>
      <c r="AV131" s="14" t="s">
        <v>166</v>
      </c>
      <c r="AW131" s="14" t="s">
        <v>31</v>
      </c>
      <c r="AX131" s="14" t="s">
        <v>82</v>
      </c>
      <c r="AY131" s="251" t="s">
        <v>160</v>
      </c>
    </row>
    <row r="132" s="12" customFormat="1" ht="25.92" customHeight="1">
      <c r="A132" s="12"/>
      <c r="B132" s="202"/>
      <c r="C132" s="203"/>
      <c r="D132" s="204" t="s">
        <v>73</v>
      </c>
      <c r="E132" s="205" t="s">
        <v>207</v>
      </c>
      <c r="F132" s="205" t="s">
        <v>208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SUM(P133:P135)</f>
        <v>0</v>
      </c>
      <c r="Q132" s="210"/>
      <c r="R132" s="211">
        <f>SUM(R133:R135)</f>
        <v>0</v>
      </c>
      <c r="S132" s="210"/>
      <c r="T132" s="212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82</v>
      </c>
      <c r="AT132" s="214" t="s">
        <v>73</v>
      </c>
      <c r="AU132" s="214" t="s">
        <v>74</v>
      </c>
      <c r="AY132" s="213" t="s">
        <v>160</v>
      </c>
      <c r="BK132" s="215">
        <f>SUM(BK133:BK135)</f>
        <v>0</v>
      </c>
    </row>
    <row r="133" s="2" customFormat="1" ht="24.15" customHeight="1">
      <c r="A133" s="38"/>
      <c r="B133" s="39"/>
      <c r="C133" s="216" t="s">
        <v>84</v>
      </c>
      <c r="D133" s="216" t="s">
        <v>161</v>
      </c>
      <c r="E133" s="217" t="s">
        <v>1530</v>
      </c>
      <c r="F133" s="218" t="s">
        <v>1531</v>
      </c>
      <c r="G133" s="219" t="s">
        <v>191</v>
      </c>
      <c r="H133" s="220">
        <v>98.8</v>
      </c>
      <c r="I133" s="221"/>
      <c r="J133" s="222">
        <f>ROUND(I133*H133,2)</f>
        <v>0</v>
      </c>
      <c r="K133" s="218" t="s">
        <v>165</v>
      </c>
      <c r="L133" s="44"/>
      <c r="M133" s="223" t="s">
        <v>1</v>
      </c>
      <c r="N133" s="224" t="s">
        <v>39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166</v>
      </c>
      <c r="AT133" s="227" t="s">
        <v>161</v>
      </c>
      <c r="AU133" s="227" t="s">
        <v>82</v>
      </c>
      <c r="AY133" s="17" t="s">
        <v>160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82</v>
      </c>
      <c r="BK133" s="228">
        <f>ROUND(I133*H133,2)</f>
        <v>0</v>
      </c>
      <c r="BL133" s="17" t="s">
        <v>166</v>
      </c>
      <c r="BM133" s="227" t="s">
        <v>1532</v>
      </c>
    </row>
    <row r="134" s="13" customFormat="1">
      <c r="A134" s="13"/>
      <c r="B134" s="229"/>
      <c r="C134" s="230"/>
      <c r="D134" s="231" t="s">
        <v>168</v>
      </c>
      <c r="E134" s="232" t="s">
        <v>1</v>
      </c>
      <c r="F134" s="233" t="s">
        <v>1533</v>
      </c>
      <c r="G134" s="230"/>
      <c r="H134" s="234">
        <v>98.8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168</v>
      </c>
      <c r="AU134" s="240" t="s">
        <v>82</v>
      </c>
      <c r="AV134" s="13" t="s">
        <v>84</v>
      </c>
      <c r="AW134" s="13" t="s">
        <v>31</v>
      </c>
      <c r="AX134" s="13" t="s">
        <v>74</v>
      </c>
      <c r="AY134" s="240" t="s">
        <v>160</v>
      </c>
    </row>
    <row r="135" s="14" customFormat="1">
      <c r="A135" s="14"/>
      <c r="B135" s="241"/>
      <c r="C135" s="242"/>
      <c r="D135" s="231" t="s">
        <v>168</v>
      </c>
      <c r="E135" s="243" t="s">
        <v>1</v>
      </c>
      <c r="F135" s="244" t="s">
        <v>170</v>
      </c>
      <c r="G135" s="242"/>
      <c r="H135" s="245">
        <v>98.8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168</v>
      </c>
      <c r="AU135" s="251" t="s">
        <v>82</v>
      </c>
      <c r="AV135" s="14" t="s">
        <v>166</v>
      </c>
      <c r="AW135" s="14" t="s">
        <v>31</v>
      </c>
      <c r="AX135" s="14" t="s">
        <v>82</v>
      </c>
      <c r="AY135" s="251" t="s">
        <v>160</v>
      </c>
    </row>
    <row r="136" s="12" customFormat="1" ht="25.92" customHeight="1">
      <c r="A136" s="12"/>
      <c r="B136" s="202"/>
      <c r="C136" s="203"/>
      <c r="D136" s="204" t="s">
        <v>73</v>
      </c>
      <c r="E136" s="205" t="s">
        <v>243</v>
      </c>
      <c r="F136" s="205" t="s">
        <v>244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SUM(P137:P142)</f>
        <v>0</v>
      </c>
      <c r="Q136" s="210"/>
      <c r="R136" s="211">
        <f>SUM(R137:R142)</f>
        <v>0</v>
      </c>
      <c r="S136" s="210"/>
      <c r="T136" s="212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82</v>
      </c>
      <c r="AT136" s="214" t="s">
        <v>73</v>
      </c>
      <c r="AU136" s="214" t="s">
        <v>74</v>
      </c>
      <c r="AY136" s="213" t="s">
        <v>160</v>
      </c>
      <c r="BK136" s="215">
        <f>SUM(BK137:BK142)</f>
        <v>0</v>
      </c>
    </row>
    <row r="137" s="2" customFormat="1" ht="37.8" customHeight="1">
      <c r="A137" s="38"/>
      <c r="B137" s="39"/>
      <c r="C137" s="216" t="s">
        <v>174</v>
      </c>
      <c r="D137" s="216" t="s">
        <v>161</v>
      </c>
      <c r="E137" s="217" t="s">
        <v>1534</v>
      </c>
      <c r="F137" s="218" t="s">
        <v>1535</v>
      </c>
      <c r="G137" s="219" t="s">
        <v>191</v>
      </c>
      <c r="H137" s="220">
        <v>98.8</v>
      </c>
      <c r="I137" s="221"/>
      <c r="J137" s="222">
        <f>ROUND(I137*H137,2)</f>
        <v>0</v>
      </c>
      <c r="K137" s="218" t="s">
        <v>165</v>
      </c>
      <c r="L137" s="44"/>
      <c r="M137" s="223" t="s">
        <v>1</v>
      </c>
      <c r="N137" s="224" t="s">
        <v>39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166</v>
      </c>
      <c r="AT137" s="227" t="s">
        <v>161</v>
      </c>
      <c r="AU137" s="227" t="s">
        <v>82</v>
      </c>
      <c r="AY137" s="17" t="s">
        <v>160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82</v>
      </c>
      <c r="BK137" s="228">
        <f>ROUND(I137*H137,2)</f>
        <v>0</v>
      </c>
      <c r="BL137" s="17" t="s">
        <v>166</v>
      </c>
      <c r="BM137" s="227" t="s">
        <v>1536</v>
      </c>
    </row>
    <row r="138" s="13" customFormat="1">
      <c r="A138" s="13"/>
      <c r="B138" s="229"/>
      <c r="C138" s="230"/>
      <c r="D138" s="231" t="s">
        <v>168</v>
      </c>
      <c r="E138" s="232" t="s">
        <v>1</v>
      </c>
      <c r="F138" s="233" t="s">
        <v>1537</v>
      </c>
      <c r="G138" s="230"/>
      <c r="H138" s="234">
        <v>98.8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168</v>
      </c>
      <c r="AU138" s="240" t="s">
        <v>82</v>
      </c>
      <c r="AV138" s="13" t="s">
        <v>84</v>
      </c>
      <c r="AW138" s="13" t="s">
        <v>31</v>
      </c>
      <c r="AX138" s="13" t="s">
        <v>74</v>
      </c>
      <c r="AY138" s="240" t="s">
        <v>160</v>
      </c>
    </row>
    <row r="139" s="14" customFormat="1">
      <c r="A139" s="14"/>
      <c r="B139" s="241"/>
      <c r="C139" s="242"/>
      <c r="D139" s="231" t="s">
        <v>168</v>
      </c>
      <c r="E139" s="243" t="s">
        <v>1</v>
      </c>
      <c r="F139" s="244" t="s">
        <v>170</v>
      </c>
      <c r="G139" s="242"/>
      <c r="H139" s="245">
        <v>98.8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168</v>
      </c>
      <c r="AU139" s="251" t="s">
        <v>82</v>
      </c>
      <c r="AV139" s="14" t="s">
        <v>166</v>
      </c>
      <c r="AW139" s="14" t="s">
        <v>31</v>
      </c>
      <c r="AX139" s="14" t="s">
        <v>82</v>
      </c>
      <c r="AY139" s="251" t="s">
        <v>160</v>
      </c>
    </row>
    <row r="140" s="2" customFormat="1" ht="24.15" customHeight="1">
      <c r="A140" s="38"/>
      <c r="B140" s="39"/>
      <c r="C140" s="216" t="s">
        <v>166</v>
      </c>
      <c r="D140" s="216" t="s">
        <v>161</v>
      </c>
      <c r="E140" s="217" t="s">
        <v>748</v>
      </c>
      <c r="F140" s="218" t="s">
        <v>749</v>
      </c>
      <c r="G140" s="219" t="s">
        <v>191</v>
      </c>
      <c r="H140" s="220">
        <v>98.8</v>
      </c>
      <c r="I140" s="221"/>
      <c r="J140" s="222">
        <f>ROUND(I140*H140,2)</f>
        <v>0</v>
      </c>
      <c r="K140" s="218" t="s">
        <v>165</v>
      </c>
      <c r="L140" s="44"/>
      <c r="M140" s="223" t="s">
        <v>1</v>
      </c>
      <c r="N140" s="224" t="s">
        <v>39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166</v>
      </c>
      <c r="AT140" s="227" t="s">
        <v>161</v>
      </c>
      <c r="AU140" s="227" t="s">
        <v>82</v>
      </c>
      <c r="AY140" s="17" t="s">
        <v>160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82</v>
      </c>
      <c r="BK140" s="228">
        <f>ROUND(I140*H140,2)</f>
        <v>0</v>
      </c>
      <c r="BL140" s="17" t="s">
        <v>166</v>
      </c>
      <c r="BM140" s="227" t="s">
        <v>1538</v>
      </c>
    </row>
    <row r="141" s="13" customFormat="1">
      <c r="A141" s="13"/>
      <c r="B141" s="229"/>
      <c r="C141" s="230"/>
      <c r="D141" s="231" t="s">
        <v>168</v>
      </c>
      <c r="E141" s="232" t="s">
        <v>1</v>
      </c>
      <c r="F141" s="233" t="s">
        <v>1537</v>
      </c>
      <c r="G141" s="230"/>
      <c r="H141" s="234">
        <v>98.8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168</v>
      </c>
      <c r="AU141" s="240" t="s">
        <v>82</v>
      </c>
      <c r="AV141" s="13" t="s">
        <v>84</v>
      </c>
      <c r="AW141" s="13" t="s">
        <v>31</v>
      </c>
      <c r="AX141" s="13" t="s">
        <v>74</v>
      </c>
      <c r="AY141" s="240" t="s">
        <v>160</v>
      </c>
    </row>
    <row r="142" s="14" customFormat="1">
      <c r="A142" s="14"/>
      <c r="B142" s="241"/>
      <c r="C142" s="242"/>
      <c r="D142" s="231" t="s">
        <v>168</v>
      </c>
      <c r="E142" s="243" t="s">
        <v>1</v>
      </c>
      <c r="F142" s="244" t="s">
        <v>170</v>
      </c>
      <c r="G142" s="242"/>
      <c r="H142" s="245">
        <v>98.8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168</v>
      </c>
      <c r="AU142" s="251" t="s">
        <v>82</v>
      </c>
      <c r="AV142" s="14" t="s">
        <v>166</v>
      </c>
      <c r="AW142" s="14" t="s">
        <v>31</v>
      </c>
      <c r="AX142" s="14" t="s">
        <v>82</v>
      </c>
      <c r="AY142" s="251" t="s">
        <v>160</v>
      </c>
    </row>
    <row r="143" s="12" customFormat="1" ht="25.92" customHeight="1">
      <c r="A143" s="12"/>
      <c r="B143" s="202"/>
      <c r="C143" s="203"/>
      <c r="D143" s="204" t="s">
        <v>73</v>
      </c>
      <c r="E143" s="205" t="s">
        <v>273</v>
      </c>
      <c r="F143" s="205" t="s">
        <v>274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SUM(P144:P149)</f>
        <v>0</v>
      </c>
      <c r="Q143" s="210"/>
      <c r="R143" s="211">
        <f>SUM(R144:R149)</f>
        <v>1.56468</v>
      </c>
      <c r="S143" s="210"/>
      <c r="T143" s="21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82</v>
      </c>
      <c r="AT143" s="214" t="s">
        <v>73</v>
      </c>
      <c r="AU143" s="214" t="s">
        <v>74</v>
      </c>
      <c r="AY143" s="213" t="s">
        <v>160</v>
      </c>
      <c r="BK143" s="215">
        <f>SUM(BK144:BK149)</f>
        <v>0</v>
      </c>
    </row>
    <row r="144" s="2" customFormat="1" ht="24.15" customHeight="1">
      <c r="A144" s="38"/>
      <c r="B144" s="39"/>
      <c r="C144" s="216" t="s">
        <v>183</v>
      </c>
      <c r="D144" s="216" t="s">
        <v>161</v>
      </c>
      <c r="E144" s="217" t="s">
        <v>1539</v>
      </c>
      <c r="F144" s="218" t="s">
        <v>1540</v>
      </c>
      <c r="G144" s="219" t="s">
        <v>203</v>
      </c>
      <c r="H144" s="220">
        <v>2</v>
      </c>
      <c r="I144" s="221"/>
      <c r="J144" s="222">
        <f>ROUND(I144*H144,2)</f>
        <v>0</v>
      </c>
      <c r="K144" s="218" t="s">
        <v>165</v>
      </c>
      <c r="L144" s="44"/>
      <c r="M144" s="223" t="s">
        <v>1</v>
      </c>
      <c r="N144" s="224" t="s">
        <v>39</v>
      </c>
      <c r="O144" s="91"/>
      <c r="P144" s="225">
        <f>O144*H144</f>
        <v>0</v>
      </c>
      <c r="Q144" s="225">
        <v>0.11984</v>
      </c>
      <c r="R144" s="225">
        <f>Q144*H144</f>
        <v>0.23968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166</v>
      </c>
      <c r="AT144" s="227" t="s">
        <v>161</v>
      </c>
      <c r="AU144" s="227" t="s">
        <v>82</v>
      </c>
      <c r="AY144" s="17" t="s">
        <v>160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82</v>
      </c>
      <c r="BK144" s="228">
        <f>ROUND(I144*H144,2)</f>
        <v>0</v>
      </c>
      <c r="BL144" s="17" t="s">
        <v>166</v>
      </c>
      <c r="BM144" s="227" t="s">
        <v>1541</v>
      </c>
    </row>
    <row r="145" s="13" customFormat="1">
      <c r="A145" s="13"/>
      <c r="B145" s="229"/>
      <c r="C145" s="230"/>
      <c r="D145" s="231" t="s">
        <v>168</v>
      </c>
      <c r="E145" s="232" t="s">
        <v>1</v>
      </c>
      <c r="F145" s="233" t="s">
        <v>84</v>
      </c>
      <c r="G145" s="230"/>
      <c r="H145" s="234">
        <v>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168</v>
      </c>
      <c r="AU145" s="240" t="s">
        <v>82</v>
      </c>
      <c r="AV145" s="13" t="s">
        <v>84</v>
      </c>
      <c r="AW145" s="13" t="s">
        <v>31</v>
      </c>
      <c r="AX145" s="13" t="s">
        <v>74</v>
      </c>
      <c r="AY145" s="240" t="s">
        <v>160</v>
      </c>
    </row>
    <row r="146" s="14" customFormat="1">
      <c r="A146" s="14"/>
      <c r="B146" s="241"/>
      <c r="C146" s="242"/>
      <c r="D146" s="231" t="s">
        <v>168</v>
      </c>
      <c r="E146" s="243" t="s">
        <v>1</v>
      </c>
      <c r="F146" s="244" t="s">
        <v>170</v>
      </c>
      <c r="G146" s="242"/>
      <c r="H146" s="245">
        <v>2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168</v>
      </c>
      <c r="AU146" s="251" t="s">
        <v>82</v>
      </c>
      <c r="AV146" s="14" t="s">
        <v>166</v>
      </c>
      <c r="AW146" s="14" t="s">
        <v>31</v>
      </c>
      <c r="AX146" s="14" t="s">
        <v>82</v>
      </c>
      <c r="AY146" s="251" t="s">
        <v>160</v>
      </c>
    </row>
    <row r="147" s="2" customFormat="1" ht="24.15" customHeight="1">
      <c r="A147" s="38"/>
      <c r="B147" s="39"/>
      <c r="C147" s="262" t="s">
        <v>188</v>
      </c>
      <c r="D147" s="262" t="s">
        <v>359</v>
      </c>
      <c r="E147" s="263" t="s">
        <v>1542</v>
      </c>
      <c r="F147" s="264" t="s">
        <v>1543</v>
      </c>
      <c r="G147" s="265" t="s">
        <v>191</v>
      </c>
      <c r="H147" s="266">
        <v>0.5</v>
      </c>
      <c r="I147" s="267"/>
      <c r="J147" s="268">
        <f>ROUND(I147*H147,2)</f>
        <v>0</v>
      </c>
      <c r="K147" s="264" t="s">
        <v>165</v>
      </c>
      <c r="L147" s="269"/>
      <c r="M147" s="270" t="s">
        <v>1</v>
      </c>
      <c r="N147" s="271" t="s">
        <v>39</v>
      </c>
      <c r="O147" s="91"/>
      <c r="P147" s="225">
        <f>O147*H147</f>
        <v>0</v>
      </c>
      <c r="Q147" s="225">
        <v>2.65</v>
      </c>
      <c r="R147" s="225">
        <f>Q147*H147</f>
        <v>1.325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200</v>
      </c>
      <c r="AT147" s="227" t="s">
        <v>359</v>
      </c>
      <c r="AU147" s="227" t="s">
        <v>82</v>
      </c>
      <c r="AY147" s="17" t="s">
        <v>160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82</v>
      </c>
      <c r="BK147" s="228">
        <f>ROUND(I147*H147,2)</f>
        <v>0</v>
      </c>
      <c r="BL147" s="17" t="s">
        <v>166</v>
      </c>
      <c r="BM147" s="227" t="s">
        <v>1544</v>
      </c>
    </row>
    <row r="148" s="13" customFormat="1">
      <c r="A148" s="13"/>
      <c r="B148" s="229"/>
      <c r="C148" s="230"/>
      <c r="D148" s="231" t="s">
        <v>168</v>
      </c>
      <c r="E148" s="232" t="s">
        <v>1</v>
      </c>
      <c r="F148" s="233" t="s">
        <v>1545</v>
      </c>
      <c r="G148" s="230"/>
      <c r="H148" s="234">
        <v>0.5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82</v>
      </c>
      <c r="AV148" s="13" t="s">
        <v>84</v>
      </c>
      <c r="AW148" s="13" t="s">
        <v>31</v>
      </c>
      <c r="AX148" s="13" t="s">
        <v>74</v>
      </c>
      <c r="AY148" s="240" t="s">
        <v>160</v>
      </c>
    </row>
    <row r="149" s="14" customFormat="1">
      <c r="A149" s="14"/>
      <c r="B149" s="241"/>
      <c r="C149" s="242"/>
      <c r="D149" s="231" t="s">
        <v>168</v>
      </c>
      <c r="E149" s="243" t="s">
        <v>1</v>
      </c>
      <c r="F149" s="244" t="s">
        <v>170</v>
      </c>
      <c r="G149" s="242"/>
      <c r="H149" s="245">
        <v>0.5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168</v>
      </c>
      <c r="AU149" s="251" t="s">
        <v>82</v>
      </c>
      <c r="AV149" s="14" t="s">
        <v>166</v>
      </c>
      <c r="AW149" s="14" t="s">
        <v>31</v>
      </c>
      <c r="AX149" s="14" t="s">
        <v>82</v>
      </c>
      <c r="AY149" s="251" t="s">
        <v>160</v>
      </c>
    </row>
    <row r="150" s="12" customFormat="1" ht="25.92" customHeight="1">
      <c r="A150" s="12"/>
      <c r="B150" s="202"/>
      <c r="C150" s="203"/>
      <c r="D150" s="204" t="s">
        <v>73</v>
      </c>
      <c r="E150" s="205" t="s">
        <v>327</v>
      </c>
      <c r="F150" s="205" t="s">
        <v>328</v>
      </c>
      <c r="G150" s="203"/>
      <c r="H150" s="203"/>
      <c r="I150" s="206"/>
      <c r="J150" s="207">
        <f>BK150</f>
        <v>0</v>
      </c>
      <c r="K150" s="203"/>
      <c r="L150" s="208"/>
      <c r="M150" s="209"/>
      <c r="N150" s="210"/>
      <c r="O150" s="210"/>
      <c r="P150" s="211">
        <f>SUM(P151:P156)</f>
        <v>0</v>
      </c>
      <c r="Q150" s="210"/>
      <c r="R150" s="211">
        <f>SUM(R151:R156)</f>
        <v>185.104</v>
      </c>
      <c r="S150" s="210"/>
      <c r="T150" s="212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82</v>
      </c>
      <c r="AT150" s="214" t="s">
        <v>73</v>
      </c>
      <c r="AU150" s="214" t="s">
        <v>74</v>
      </c>
      <c r="AY150" s="213" t="s">
        <v>160</v>
      </c>
      <c r="BK150" s="215">
        <f>SUM(BK151:BK156)</f>
        <v>0</v>
      </c>
    </row>
    <row r="151" s="2" customFormat="1" ht="21.75" customHeight="1">
      <c r="A151" s="38"/>
      <c r="B151" s="39"/>
      <c r="C151" s="216" t="s">
        <v>194</v>
      </c>
      <c r="D151" s="216" t="s">
        <v>161</v>
      </c>
      <c r="E151" s="217" t="s">
        <v>1546</v>
      </c>
      <c r="F151" s="218" t="s">
        <v>1547</v>
      </c>
      <c r="G151" s="219" t="s">
        <v>164</v>
      </c>
      <c r="H151" s="220">
        <v>503</v>
      </c>
      <c r="I151" s="221"/>
      <c r="J151" s="222">
        <f>ROUND(I151*H151,2)</f>
        <v>0</v>
      </c>
      <c r="K151" s="218" t="s">
        <v>165</v>
      </c>
      <c r="L151" s="44"/>
      <c r="M151" s="223" t="s">
        <v>1</v>
      </c>
      <c r="N151" s="224" t="s">
        <v>39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166</v>
      </c>
      <c r="AT151" s="227" t="s">
        <v>161</v>
      </c>
      <c r="AU151" s="227" t="s">
        <v>82</v>
      </c>
      <c r="AY151" s="17" t="s">
        <v>160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82</v>
      </c>
      <c r="BK151" s="228">
        <f>ROUND(I151*H151,2)</f>
        <v>0</v>
      </c>
      <c r="BL151" s="17" t="s">
        <v>166</v>
      </c>
      <c r="BM151" s="227" t="s">
        <v>1548</v>
      </c>
    </row>
    <row r="152" s="13" customFormat="1">
      <c r="A152" s="13"/>
      <c r="B152" s="229"/>
      <c r="C152" s="230"/>
      <c r="D152" s="231" t="s">
        <v>168</v>
      </c>
      <c r="E152" s="232" t="s">
        <v>1</v>
      </c>
      <c r="F152" s="233" t="s">
        <v>1549</v>
      </c>
      <c r="G152" s="230"/>
      <c r="H152" s="234">
        <v>503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168</v>
      </c>
      <c r="AU152" s="240" t="s">
        <v>82</v>
      </c>
      <c r="AV152" s="13" t="s">
        <v>84</v>
      </c>
      <c r="AW152" s="13" t="s">
        <v>31</v>
      </c>
      <c r="AX152" s="13" t="s">
        <v>74</v>
      </c>
      <c r="AY152" s="240" t="s">
        <v>160</v>
      </c>
    </row>
    <row r="153" s="14" customFormat="1">
      <c r="A153" s="14"/>
      <c r="B153" s="241"/>
      <c r="C153" s="242"/>
      <c r="D153" s="231" t="s">
        <v>168</v>
      </c>
      <c r="E153" s="243" t="s">
        <v>1</v>
      </c>
      <c r="F153" s="244" t="s">
        <v>170</v>
      </c>
      <c r="G153" s="242"/>
      <c r="H153" s="245">
        <v>503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168</v>
      </c>
      <c r="AU153" s="251" t="s">
        <v>82</v>
      </c>
      <c r="AV153" s="14" t="s">
        <v>166</v>
      </c>
      <c r="AW153" s="14" t="s">
        <v>31</v>
      </c>
      <c r="AX153" s="14" t="s">
        <v>82</v>
      </c>
      <c r="AY153" s="251" t="s">
        <v>160</v>
      </c>
    </row>
    <row r="154" s="2" customFormat="1" ht="24.15" customHeight="1">
      <c r="A154" s="38"/>
      <c r="B154" s="39"/>
      <c r="C154" s="216" t="s">
        <v>200</v>
      </c>
      <c r="D154" s="216" t="s">
        <v>161</v>
      </c>
      <c r="E154" s="217" t="s">
        <v>1550</v>
      </c>
      <c r="F154" s="218" t="s">
        <v>1551</v>
      </c>
      <c r="G154" s="219" t="s">
        <v>164</v>
      </c>
      <c r="H154" s="220">
        <v>503</v>
      </c>
      <c r="I154" s="221"/>
      <c r="J154" s="222">
        <f>ROUND(I154*H154,2)</f>
        <v>0</v>
      </c>
      <c r="K154" s="218" t="s">
        <v>165</v>
      </c>
      <c r="L154" s="44"/>
      <c r="M154" s="223" t="s">
        <v>1</v>
      </c>
      <c r="N154" s="224" t="s">
        <v>39</v>
      </c>
      <c r="O154" s="91"/>
      <c r="P154" s="225">
        <f>O154*H154</f>
        <v>0</v>
      </c>
      <c r="Q154" s="225">
        <v>0.368</v>
      </c>
      <c r="R154" s="225">
        <f>Q154*H154</f>
        <v>185.104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166</v>
      </c>
      <c r="AT154" s="227" t="s">
        <v>161</v>
      </c>
      <c r="AU154" s="227" t="s">
        <v>82</v>
      </c>
      <c r="AY154" s="17" t="s">
        <v>160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82</v>
      </c>
      <c r="BK154" s="228">
        <f>ROUND(I154*H154,2)</f>
        <v>0</v>
      </c>
      <c r="BL154" s="17" t="s">
        <v>166</v>
      </c>
      <c r="BM154" s="227" t="s">
        <v>1552</v>
      </c>
    </row>
    <row r="155" s="13" customFormat="1">
      <c r="A155" s="13"/>
      <c r="B155" s="229"/>
      <c r="C155" s="230"/>
      <c r="D155" s="231" t="s">
        <v>168</v>
      </c>
      <c r="E155" s="232" t="s">
        <v>1</v>
      </c>
      <c r="F155" s="233" t="s">
        <v>1549</v>
      </c>
      <c r="G155" s="230"/>
      <c r="H155" s="234">
        <v>503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168</v>
      </c>
      <c r="AU155" s="240" t="s">
        <v>82</v>
      </c>
      <c r="AV155" s="13" t="s">
        <v>84</v>
      </c>
      <c r="AW155" s="13" t="s">
        <v>31</v>
      </c>
      <c r="AX155" s="13" t="s">
        <v>74</v>
      </c>
      <c r="AY155" s="240" t="s">
        <v>160</v>
      </c>
    </row>
    <row r="156" s="14" customFormat="1">
      <c r="A156" s="14"/>
      <c r="B156" s="241"/>
      <c r="C156" s="242"/>
      <c r="D156" s="231" t="s">
        <v>168</v>
      </c>
      <c r="E156" s="243" t="s">
        <v>1</v>
      </c>
      <c r="F156" s="244" t="s">
        <v>170</v>
      </c>
      <c r="G156" s="242"/>
      <c r="H156" s="245">
        <v>503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168</v>
      </c>
      <c r="AU156" s="251" t="s">
        <v>82</v>
      </c>
      <c r="AV156" s="14" t="s">
        <v>166</v>
      </c>
      <c r="AW156" s="14" t="s">
        <v>31</v>
      </c>
      <c r="AX156" s="14" t="s">
        <v>82</v>
      </c>
      <c r="AY156" s="251" t="s">
        <v>160</v>
      </c>
    </row>
    <row r="157" s="12" customFormat="1" ht="25.92" customHeight="1">
      <c r="A157" s="12"/>
      <c r="B157" s="202"/>
      <c r="C157" s="203"/>
      <c r="D157" s="204" t="s">
        <v>73</v>
      </c>
      <c r="E157" s="205" t="s">
        <v>486</v>
      </c>
      <c r="F157" s="205" t="s">
        <v>1553</v>
      </c>
      <c r="G157" s="203"/>
      <c r="H157" s="203"/>
      <c r="I157" s="206"/>
      <c r="J157" s="207">
        <f>BK157</f>
        <v>0</v>
      </c>
      <c r="K157" s="203"/>
      <c r="L157" s="208"/>
      <c r="M157" s="209"/>
      <c r="N157" s="210"/>
      <c r="O157" s="210"/>
      <c r="P157" s="211">
        <f>SUM(P158:P196)</f>
        <v>0</v>
      </c>
      <c r="Q157" s="210"/>
      <c r="R157" s="211">
        <f>SUM(R158:R196)</f>
        <v>0</v>
      </c>
      <c r="S157" s="210"/>
      <c r="T157" s="212">
        <f>SUM(T158:T196)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82</v>
      </c>
      <c r="AT157" s="214" t="s">
        <v>73</v>
      </c>
      <c r="AU157" s="214" t="s">
        <v>74</v>
      </c>
      <c r="AY157" s="213" t="s">
        <v>160</v>
      </c>
      <c r="BK157" s="215">
        <f>SUM(BK158:BK196)</f>
        <v>0</v>
      </c>
    </row>
    <row r="158" s="2" customFormat="1" ht="16.5" customHeight="1">
      <c r="A158" s="38"/>
      <c r="B158" s="39"/>
      <c r="C158" s="216" t="s">
        <v>209</v>
      </c>
      <c r="D158" s="216" t="s">
        <v>161</v>
      </c>
      <c r="E158" s="217" t="s">
        <v>1554</v>
      </c>
      <c r="F158" s="218" t="s">
        <v>1555</v>
      </c>
      <c r="G158" s="219" t="s">
        <v>164</v>
      </c>
      <c r="H158" s="220">
        <v>587</v>
      </c>
      <c r="I158" s="221"/>
      <c r="J158" s="222">
        <f>ROUND(I158*H158,2)</f>
        <v>0</v>
      </c>
      <c r="K158" s="218" t="s">
        <v>934</v>
      </c>
      <c r="L158" s="44"/>
      <c r="M158" s="223" t="s">
        <v>1</v>
      </c>
      <c r="N158" s="224" t="s">
        <v>39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166</v>
      </c>
      <c r="AT158" s="227" t="s">
        <v>161</v>
      </c>
      <c r="AU158" s="227" t="s">
        <v>82</v>
      </c>
      <c r="AY158" s="17" t="s">
        <v>160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82</v>
      </c>
      <c r="BK158" s="228">
        <f>ROUND(I158*H158,2)</f>
        <v>0</v>
      </c>
      <c r="BL158" s="17" t="s">
        <v>166</v>
      </c>
      <c r="BM158" s="227" t="s">
        <v>1556</v>
      </c>
    </row>
    <row r="159" s="13" customFormat="1">
      <c r="A159" s="13"/>
      <c r="B159" s="229"/>
      <c r="C159" s="230"/>
      <c r="D159" s="231" t="s">
        <v>168</v>
      </c>
      <c r="E159" s="232" t="s">
        <v>1</v>
      </c>
      <c r="F159" s="233" t="s">
        <v>1557</v>
      </c>
      <c r="G159" s="230"/>
      <c r="H159" s="234">
        <v>587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168</v>
      </c>
      <c r="AU159" s="240" t="s">
        <v>82</v>
      </c>
      <c r="AV159" s="13" t="s">
        <v>84</v>
      </c>
      <c r="AW159" s="13" t="s">
        <v>31</v>
      </c>
      <c r="AX159" s="13" t="s">
        <v>74</v>
      </c>
      <c r="AY159" s="240" t="s">
        <v>160</v>
      </c>
    </row>
    <row r="160" s="14" customFormat="1">
      <c r="A160" s="14"/>
      <c r="B160" s="241"/>
      <c r="C160" s="242"/>
      <c r="D160" s="231" t="s">
        <v>168</v>
      </c>
      <c r="E160" s="243" t="s">
        <v>1</v>
      </c>
      <c r="F160" s="244" t="s">
        <v>170</v>
      </c>
      <c r="G160" s="242"/>
      <c r="H160" s="245">
        <v>587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168</v>
      </c>
      <c r="AU160" s="251" t="s">
        <v>82</v>
      </c>
      <c r="AV160" s="14" t="s">
        <v>166</v>
      </c>
      <c r="AW160" s="14" t="s">
        <v>31</v>
      </c>
      <c r="AX160" s="14" t="s">
        <v>82</v>
      </c>
      <c r="AY160" s="251" t="s">
        <v>160</v>
      </c>
    </row>
    <row r="161" s="2" customFormat="1" ht="16.5" customHeight="1">
      <c r="A161" s="38"/>
      <c r="B161" s="39"/>
      <c r="C161" s="216" t="s">
        <v>214</v>
      </c>
      <c r="D161" s="216" t="s">
        <v>161</v>
      </c>
      <c r="E161" s="217" t="s">
        <v>1558</v>
      </c>
      <c r="F161" s="218" t="s">
        <v>1559</v>
      </c>
      <c r="G161" s="219" t="s">
        <v>164</v>
      </c>
      <c r="H161" s="220">
        <v>9</v>
      </c>
      <c r="I161" s="221"/>
      <c r="J161" s="222">
        <f>ROUND(I161*H161,2)</f>
        <v>0</v>
      </c>
      <c r="K161" s="218" t="s">
        <v>934</v>
      </c>
      <c r="L161" s="44"/>
      <c r="M161" s="223" t="s">
        <v>1</v>
      </c>
      <c r="N161" s="224" t="s">
        <v>39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166</v>
      </c>
      <c r="AT161" s="227" t="s">
        <v>161</v>
      </c>
      <c r="AU161" s="227" t="s">
        <v>82</v>
      </c>
      <c r="AY161" s="17" t="s">
        <v>160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82</v>
      </c>
      <c r="BK161" s="228">
        <f>ROUND(I161*H161,2)</f>
        <v>0</v>
      </c>
      <c r="BL161" s="17" t="s">
        <v>166</v>
      </c>
      <c r="BM161" s="227" t="s">
        <v>1560</v>
      </c>
    </row>
    <row r="162" s="13" customFormat="1">
      <c r="A162" s="13"/>
      <c r="B162" s="229"/>
      <c r="C162" s="230"/>
      <c r="D162" s="231" t="s">
        <v>168</v>
      </c>
      <c r="E162" s="232" t="s">
        <v>1</v>
      </c>
      <c r="F162" s="233" t="s">
        <v>1561</v>
      </c>
      <c r="G162" s="230"/>
      <c r="H162" s="234">
        <v>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168</v>
      </c>
      <c r="AU162" s="240" t="s">
        <v>82</v>
      </c>
      <c r="AV162" s="13" t="s">
        <v>84</v>
      </c>
      <c r="AW162" s="13" t="s">
        <v>31</v>
      </c>
      <c r="AX162" s="13" t="s">
        <v>74</v>
      </c>
      <c r="AY162" s="240" t="s">
        <v>160</v>
      </c>
    </row>
    <row r="163" s="14" customFormat="1">
      <c r="A163" s="14"/>
      <c r="B163" s="241"/>
      <c r="C163" s="242"/>
      <c r="D163" s="231" t="s">
        <v>168</v>
      </c>
      <c r="E163" s="243" t="s">
        <v>1</v>
      </c>
      <c r="F163" s="244" t="s">
        <v>170</v>
      </c>
      <c r="G163" s="242"/>
      <c r="H163" s="245">
        <v>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168</v>
      </c>
      <c r="AU163" s="251" t="s">
        <v>82</v>
      </c>
      <c r="AV163" s="14" t="s">
        <v>166</v>
      </c>
      <c r="AW163" s="14" t="s">
        <v>31</v>
      </c>
      <c r="AX163" s="14" t="s">
        <v>82</v>
      </c>
      <c r="AY163" s="251" t="s">
        <v>160</v>
      </c>
    </row>
    <row r="164" s="2" customFormat="1" ht="16.5" customHeight="1">
      <c r="A164" s="38"/>
      <c r="B164" s="39"/>
      <c r="C164" s="216" t="s">
        <v>158</v>
      </c>
      <c r="D164" s="216" t="s">
        <v>161</v>
      </c>
      <c r="E164" s="217" t="s">
        <v>1562</v>
      </c>
      <c r="F164" s="218" t="s">
        <v>1563</v>
      </c>
      <c r="G164" s="219" t="s">
        <v>164</v>
      </c>
      <c r="H164" s="220">
        <v>98</v>
      </c>
      <c r="I164" s="221"/>
      <c r="J164" s="222">
        <f>ROUND(I164*H164,2)</f>
        <v>0</v>
      </c>
      <c r="K164" s="218" t="s">
        <v>934</v>
      </c>
      <c r="L164" s="44"/>
      <c r="M164" s="223" t="s">
        <v>1</v>
      </c>
      <c r="N164" s="224" t="s">
        <v>39</v>
      </c>
      <c r="O164" s="91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166</v>
      </c>
      <c r="AT164" s="227" t="s">
        <v>161</v>
      </c>
      <c r="AU164" s="227" t="s">
        <v>82</v>
      </c>
      <c r="AY164" s="17" t="s">
        <v>160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82</v>
      </c>
      <c r="BK164" s="228">
        <f>ROUND(I164*H164,2)</f>
        <v>0</v>
      </c>
      <c r="BL164" s="17" t="s">
        <v>166</v>
      </c>
      <c r="BM164" s="227" t="s">
        <v>1564</v>
      </c>
    </row>
    <row r="165" s="13" customFormat="1">
      <c r="A165" s="13"/>
      <c r="B165" s="229"/>
      <c r="C165" s="230"/>
      <c r="D165" s="231" t="s">
        <v>168</v>
      </c>
      <c r="E165" s="232" t="s">
        <v>1</v>
      </c>
      <c r="F165" s="233" t="s">
        <v>1565</v>
      </c>
      <c r="G165" s="230"/>
      <c r="H165" s="234">
        <v>98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168</v>
      </c>
      <c r="AU165" s="240" t="s">
        <v>82</v>
      </c>
      <c r="AV165" s="13" t="s">
        <v>84</v>
      </c>
      <c r="AW165" s="13" t="s">
        <v>31</v>
      </c>
      <c r="AX165" s="13" t="s">
        <v>74</v>
      </c>
      <c r="AY165" s="240" t="s">
        <v>160</v>
      </c>
    </row>
    <row r="166" s="14" customFormat="1">
      <c r="A166" s="14"/>
      <c r="B166" s="241"/>
      <c r="C166" s="242"/>
      <c r="D166" s="231" t="s">
        <v>168</v>
      </c>
      <c r="E166" s="243" t="s">
        <v>1</v>
      </c>
      <c r="F166" s="244" t="s">
        <v>170</v>
      </c>
      <c r="G166" s="242"/>
      <c r="H166" s="245">
        <v>98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168</v>
      </c>
      <c r="AU166" s="251" t="s">
        <v>82</v>
      </c>
      <c r="AV166" s="14" t="s">
        <v>166</v>
      </c>
      <c r="AW166" s="14" t="s">
        <v>31</v>
      </c>
      <c r="AX166" s="14" t="s">
        <v>82</v>
      </c>
      <c r="AY166" s="251" t="s">
        <v>160</v>
      </c>
    </row>
    <row r="167" s="2" customFormat="1" ht="16.5" customHeight="1">
      <c r="A167" s="38"/>
      <c r="B167" s="39"/>
      <c r="C167" s="216" t="s">
        <v>207</v>
      </c>
      <c r="D167" s="216" t="s">
        <v>161</v>
      </c>
      <c r="E167" s="217" t="s">
        <v>1566</v>
      </c>
      <c r="F167" s="218" t="s">
        <v>1567</v>
      </c>
      <c r="G167" s="219" t="s">
        <v>1492</v>
      </c>
      <c r="H167" s="220">
        <v>1</v>
      </c>
      <c r="I167" s="221"/>
      <c r="J167" s="222">
        <f>ROUND(I167*H167,2)</f>
        <v>0</v>
      </c>
      <c r="K167" s="218" t="s">
        <v>934</v>
      </c>
      <c r="L167" s="44"/>
      <c r="M167" s="223" t="s">
        <v>1</v>
      </c>
      <c r="N167" s="224" t="s">
        <v>39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166</v>
      </c>
      <c r="AT167" s="227" t="s">
        <v>161</v>
      </c>
      <c r="AU167" s="227" t="s">
        <v>82</v>
      </c>
      <c r="AY167" s="17" t="s">
        <v>160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82</v>
      </c>
      <c r="BK167" s="228">
        <f>ROUND(I167*H167,2)</f>
        <v>0</v>
      </c>
      <c r="BL167" s="17" t="s">
        <v>166</v>
      </c>
      <c r="BM167" s="227" t="s">
        <v>1568</v>
      </c>
    </row>
    <row r="168" s="13" customFormat="1">
      <c r="A168" s="13"/>
      <c r="B168" s="229"/>
      <c r="C168" s="230"/>
      <c r="D168" s="231" t="s">
        <v>168</v>
      </c>
      <c r="E168" s="232" t="s">
        <v>1</v>
      </c>
      <c r="F168" s="233" t="s">
        <v>82</v>
      </c>
      <c r="G168" s="230"/>
      <c r="H168" s="234">
        <v>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168</v>
      </c>
      <c r="AU168" s="240" t="s">
        <v>82</v>
      </c>
      <c r="AV168" s="13" t="s">
        <v>84</v>
      </c>
      <c r="AW168" s="13" t="s">
        <v>31</v>
      </c>
      <c r="AX168" s="13" t="s">
        <v>74</v>
      </c>
      <c r="AY168" s="240" t="s">
        <v>160</v>
      </c>
    </row>
    <row r="169" s="14" customFormat="1">
      <c r="A169" s="14"/>
      <c r="B169" s="241"/>
      <c r="C169" s="242"/>
      <c r="D169" s="231" t="s">
        <v>168</v>
      </c>
      <c r="E169" s="243" t="s">
        <v>1</v>
      </c>
      <c r="F169" s="244" t="s">
        <v>170</v>
      </c>
      <c r="G169" s="242"/>
      <c r="H169" s="245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168</v>
      </c>
      <c r="AU169" s="251" t="s">
        <v>82</v>
      </c>
      <c r="AV169" s="14" t="s">
        <v>166</v>
      </c>
      <c r="AW169" s="14" t="s">
        <v>31</v>
      </c>
      <c r="AX169" s="14" t="s">
        <v>82</v>
      </c>
      <c r="AY169" s="251" t="s">
        <v>160</v>
      </c>
    </row>
    <row r="170" s="2" customFormat="1" ht="21.75" customHeight="1">
      <c r="A170" s="38"/>
      <c r="B170" s="39"/>
      <c r="C170" s="216" t="s">
        <v>220</v>
      </c>
      <c r="D170" s="216" t="s">
        <v>161</v>
      </c>
      <c r="E170" s="217" t="s">
        <v>1569</v>
      </c>
      <c r="F170" s="218" t="s">
        <v>1570</v>
      </c>
      <c r="G170" s="219" t="s">
        <v>1492</v>
      </c>
      <c r="H170" s="220">
        <v>1</v>
      </c>
      <c r="I170" s="221"/>
      <c r="J170" s="222">
        <f>ROUND(I170*H170,2)</f>
        <v>0</v>
      </c>
      <c r="K170" s="218" t="s">
        <v>934</v>
      </c>
      <c r="L170" s="44"/>
      <c r="M170" s="223" t="s">
        <v>1</v>
      </c>
      <c r="N170" s="224" t="s">
        <v>39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166</v>
      </c>
      <c r="AT170" s="227" t="s">
        <v>161</v>
      </c>
      <c r="AU170" s="227" t="s">
        <v>82</v>
      </c>
      <c r="AY170" s="17" t="s">
        <v>160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82</v>
      </c>
      <c r="BK170" s="228">
        <f>ROUND(I170*H170,2)</f>
        <v>0</v>
      </c>
      <c r="BL170" s="17" t="s">
        <v>166</v>
      </c>
      <c r="BM170" s="227" t="s">
        <v>1571</v>
      </c>
    </row>
    <row r="171" s="13" customFormat="1">
      <c r="A171" s="13"/>
      <c r="B171" s="229"/>
      <c r="C171" s="230"/>
      <c r="D171" s="231" t="s">
        <v>168</v>
      </c>
      <c r="E171" s="232" t="s">
        <v>1</v>
      </c>
      <c r="F171" s="233" t="s">
        <v>1572</v>
      </c>
      <c r="G171" s="230"/>
      <c r="H171" s="234">
        <v>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168</v>
      </c>
      <c r="AU171" s="240" t="s">
        <v>82</v>
      </c>
      <c r="AV171" s="13" t="s">
        <v>84</v>
      </c>
      <c r="AW171" s="13" t="s">
        <v>31</v>
      </c>
      <c r="AX171" s="13" t="s">
        <v>74</v>
      </c>
      <c r="AY171" s="240" t="s">
        <v>160</v>
      </c>
    </row>
    <row r="172" s="15" customFormat="1">
      <c r="A172" s="15"/>
      <c r="B172" s="252"/>
      <c r="C172" s="253"/>
      <c r="D172" s="231" t="s">
        <v>168</v>
      </c>
      <c r="E172" s="254" t="s">
        <v>1</v>
      </c>
      <c r="F172" s="255" t="s">
        <v>1573</v>
      </c>
      <c r="G172" s="253"/>
      <c r="H172" s="254" t="s">
        <v>1</v>
      </c>
      <c r="I172" s="256"/>
      <c r="J172" s="253"/>
      <c r="K172" s="253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168</v>
      </c>
      <c r="AU172" s="261" t="s">
        <v>82</v>
      </c>
      <c r="AV172" s="15" t="s">
        <v>82</v>
      </c>
      <c r="AW172" s="15" t="s">
        <v>31</v>
      </c>
      <c r="AX172" s="15" t="s">
        <v>74</v>
      </c>
      <c r="AY172" s="261" t="s">
        <v>160</v>
      </c>
    </row>
    <row r="173" s="14" customFormat="1">
      <c r="A173" s="14"/>
      <c r="B173" s="241"/>
      <c r="C173" s="242"/>
      <c r="D173" s="231" t="s">
        <v>168</v>
      </c>
      <c r="E173" s="243" t="s">
        <v>1</v>
      </c>
      <c r="F173" s="244" t="s">
        <v>170</v>
      </c>
      <c r="G173" s="242"/>
      <c r="H173" s="245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168</v>
      </c>
      <c r="AU173" s="251" t="s">
        <v>82</v>
      </c>
      <c r="AV173" s="14" t="s">
        <v>166</v>
      </c>
      <c r="AW173" s="14" t="s">
        <v>31</v>
      </c>
      <c r="AX173" s="14" t="s">
        <v>82</v>
      </c>
      <c r="AY173" s="251" t="s">
        <v>160</v>
      </c>
    </row>
    <row r="174" s="2" customFormat="1" ht="16.5" customHeight="1">
      <c r="A174" s="38"/>
      <c r="B174" s="39"/>
      <c r="C174" s="216" t="s">
        <v>245</v>
      </c>
      <c r="D174" s="216" t="s">
        <v>161</v>
      </c>
      <c r="E174" s="217" t="s">
        <v>1574</v>
      </c>
      <c r="F174" s="218" t="s">
        <v>1575</v>
      </c>
      <c r="G174" s="219" t="s">
        <v>203</v>
      </c>
      <c r="H174" s="220">
        <v>1</v>
      </c>
      <c r="I174" s="221"/>
      <c r="J174" s="222">
        <f>ROUND(I174*H174,2)</f>
        <v>0</v>
      </c>
      <c r="K174" s="218" t="s">
        <v>934</v>
      </c>
      <c r="L174" s="44"/>
      <c r="M174" s="223" t="s">
        <v>1</v>
      </c>
      <c r="N174" s="224" t="s">
        <v>39</v>
      </c>
      <c r="O174" s="91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166</v>
      </c>
      <c r="AT174" s="227" t="s">
        <v>161</v>
      </c>
      <c r="AU174" s="227" t="s">
        <v>82</v>
      </c>
      <c r="AY174" s="17" t="s">
        <v>160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82</v>
      </c>
      <c r="BK174" s="228">
        <f>ROUND(I174*H174,2)</f>
        <v>0</v>
      </c>
      <c r="BL174" s="17" t="s">
        <v>166</v>
      </c>
      <c r="BM174" s="227" t="s">
        <v>1576</v>
      </c>
    </row>
    <row r="175" s="13" customFormat="1">
      <c r="A175" s="13"/>
      <c r="B175" s="229"/>
      <c r="C175" s="230"/>
      <c r="D175" s="231" t="s">
        <v>168</v>
      </c>
      <c r="E175" s="232" t="s">
        <v>1</v>
      </c>
      <c r="F175" s="233" t="s">
        <v>1577</v>
      </c>
      <c r="G175" s="230"/>
      <c r="H175" s="234">
        <v>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168</v>
      </c>
      <c r="AU175" s="240" t="s">
        <v>82</v>
      </c>
      <c r="AV175" s="13" t="s">
        <v>84</v>
      </c>
      <c r="AW175" s="13" t="s">
        <v>31</v>
      </c>
      <c r="AX175" s="13" t="s">
        <v>74</v>
      </c>
      <c r="AY175" s="240" t="s">
        <v>160</v>
      </c>
    </row>
    <row r="176" s="14" customFormat="1">
      <c r="A176" s="14"/>
      <c r="B176" s="241"/>
      <c r="C176" s="242"/>
      <c r="D176" s="231" t="s">
        <v>168</v>
      </c>
      <c r="E176" s="243" t="s">
        <v>1</v>
      </c>
      <c r="F176" s="244" t="s">
        <v>170</v>
      </c>
      <c r="G176" s="242"/>
      <c r="H176" s="245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168</v>
      </c>
      <c r="AU176" s="251" t="s">
        <v>82</v>
      </c>
      <c r="AV176" s="14" t="s">
        <v>166</v>
      </c>
      <c r="AW176" s="14" t="s">
        <v>31</v>
      </c>
      <c r="AX176" s="14" t="s">
        <v>82</v>
      </c>
      <c r="AY176" s="251" t="s">
        <v>160</v>
      </c>
    </row>
    <row r="177" s="2" customFormat="1" ht="24.15" customHeight="1">
      <c r="A177" s="38"/>
      <c r="B177" s="39"/>
      <c r="C177" s="216" t="s">
        <v>8</v>
      </c>
      <c r="D177" s="216" t="s">
        <v>161</v>
      </c>
      <c r="E177" s="217" t="s">
        <v>1578</v>
      </c>
      <c r="F177" s="218" t="s">
        <v>1579</v>
      </c>
      <c r="G177" s="219" t="s">
        <v>203</v>
      </c>
      <c r="H177" s="220">
        <v>1</v>
      </c>
      <c r="I177" s="221"/>
      <c r="J177" s="222">
        <f>ROUND(I177*H177,2)</f>
        <v>0</v>
      </c>
      <c r="K177" s="218" t="s">
        <v>934</v>
      </c>
      <c r="L177" s="44"/>
      <c r="M177" s="223" t="s">
        <v>1</v>
      </c>
      <c r="N177" s="224" t="s">
        <v>39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166</v>
      </c>
      <c r="AT177" s="227" t="s">
        <v>161</v>
      </c>
      <c r="AU177" s="227" t="s">
        <v>82</v>
      </c>
      <c r="AY177" s="17" t="s">
        <v>160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82</v>
      </c>
      <c r="BK177" s="228">
        <f>ROUND(I177*H177,2)</f>
        <v>0</v>
      </c>
      <c r="BL177" s="17" t="s">
        <v>166</v>
      </c>
      <c r="BM177" s="227" t="s">
        <v>1580</v>
      </c>
    </row>
    <row r="178" s="13" customFormat="1">
      <c r="A178" s="13"/>
      <c r="B178" s="229"/>
      <c r="C178" s="230"/>
      <c r="D178" s="231" t="s">
        <v>168</v>
      </c>
      <c r="E178" s="232" t="s">
        <v>1</v>
      </c>
      <c r="F178" s="233" t="s">
        <v>1577</v>
      </c>
      <c r="G178" s="230"/>
      <c r="H178" s="234">
        <v>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82</v>
      </c>
      <c r="AV178" s="13" t="s">
        <v>84</v>
      </c>
      <c r="AW178" s="13" t="s">
        <v>31</v>
      </c>
      <c r="AX178" s="13" t="s">
        <v>74</v>
      </c>
      <c r="AY178" s="240" t="s">
        <v>160</v>
      </c>
    </row>
    <row r="179" s="14" customFormat="1">
      <c r="A179" s="14"/>
      <c r="B179" s="241"/>
      <c r="C179" s="242"/>
      <c r="D179" s="231" t="s">
        <v>168</v>
      </c>
      <c r="E179" s="243" t="s">
        <v>1</v>
      </c>
      <c r="F179" s="244" t="s">
        <v>170</v>
      </c>
      <c r="G179" s="242"/>
      <c r="H179" s="245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168</v>
      </c>
      <c r="AU179" s="251" t="s">
        <v>82</v>
      </c>
      <c r="AV179" s="14" t="s">
        <v>166</v>
      </c>
      <c r="AW179" s="14" t="s">
        <v>31</v>
      </c>
      <c r="AX179" s="14" t="s">
        <v>82</v>
      </c>
      <c r="AY179" s="251" t="s">
        <v>160</v>
      </c>
    </row>
    <row r="180" s="2" customFormat="1" ht="16.5" customHeight="1">
      <c r="A180" s="38"/>
      <c r="B180" s="39"/>
      <c r="C180" s="216" t="s">
        <v>243</v>
      </c>
      <c r="D180" s="216" t="s">
        <v>161</v>
      </c>
      <c r="E180" s="217" t="s">
        <v>1581</v>
      </c>
      <c r="F180" s="218" t="s">
        <v>1582</v>
      </c>
      <c r="G180" s="219" t="s">
        <v>203</v>
      </c>
      <c r="H180" s="220">
        <v>1</v>
      </c>
      <c r="I180" s="221"/>
      <c r="J180" s="222">
        <f>ROUND(I180*H180,2)</f>
        <v>0</v>
      </c>
      <c r="K180" s="218" t="s">
        <v>934</v>
      </c>
      <c r="L180" s="44"/>
      <c r="M180" s="223" t="s">
        <v>1</v>
      </c>
      <c r="N180" s="224" t="s">
        <v>39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166</v>
      </c>
      <c r="AT180" s="227" t="s">
        <v>161</v>
      </c>
      <c r="AU180" s="227" t="s">
        <v>82</v>
      </c>
      <c r="AY180" s="17" t="s">
        <v>160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82</v>
      </c>
      <c r="BK180" s="228">
        <f>ROUND(I180*H180,2)</f>
        <v>0</v>
      </c>
      <c r="BL180" s="17" t="s">
        <v>166</v>
      </c>
      <c r="BM180" s="227" t="s">
        <v>1583</v>
      </c>
    </row>
    <row r="181" s="13" customFormat="1">
      <c r="A181" s="13"/>
      <c r="B181" s="229"/>
      <c r="C181" s="230"/>
      <c r="D181" s="231" t="s">
        <v>168</v>
      </c>
      <c r="E181" s="232" t="s">
        <v>1</v>
      </c>
      <c r="F181" s="233" t="s">
        <v>1584</v>
      </c>
      <c r="G181" s="230"/>
      <c r="H181" s="234">
        <v>1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168</v>
      </c>
      <c r="AU181" s="240" t="s">
        <v>82</v>
      </c>
      <c r="AV181" s="13" t="s">
        <v>84</v>
      </c>
      <c r="AW181" s="13" t="s">
        <v>31</v>
      </c>
      <c r="AX181" s="13" t="s">
        <v>74</v>
      </c>
      <c r="AY181" s="240" t="s">
        <v>160</v>
      </c>
    </row>
    <row r="182" s="14" customFormat="1">
      <c r="A182" s="14"/>
      <c r="B182" s="241"/>
      <c r="C182" s="242"/>
      <c r="D182" s="231" t="s">
        <v>168</v>
      </c>
      <c r="E182" s="243" t="s">
        <v>1</v>
      </c>
      <c r="F182" s="244" t="s">
        <v>170</v>
      </c>
      <c r="G182" s="242"/>
      <c r="H182" s="245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168</v>
      </c>
      <c r="AU182" s="251" t="s">
        <v>82</v>
      </c>
      <c r="AV182" s="14" t="s">
        <v>166</v>
      </c>
      <c r="AW182" s="14" t="s">
        <v>31</v>
      </c>
      <c r="AX182" s="14" t="s">
        <v>82</v>
      </c>
      <c r="AY182" s="251" t="s">
        <v>160</v>
      </c>
    </row>
    <row r="183" s="2" customFormat="1" ht="21.75" customHeight="1">
      <c r="A183" s="38"/>
      <c r="B183" s="39"/>
      <c r="C183" s="216" t="s">
        <v>256</v>
      </c>
      <c r="D183" s="216" t="s">
        <v>161</v>
      </c>
      <c r="E183" s="217" t="s">
        <v>1585</v>
      </c>
      <c r="F183" s="218" t="s">
        <v>1586</v>
      </c>
      <c r="G183" s="219" t="s">
        <v>203</v>
      </c>
      <c r="H183" s="220">
        <v>11</v>
      </c>
      <c r="I183" s="221"/>
      <c r="J183" s="222">
        <f>ROUND(I183*H183,2)</f>
        <v>0</v>
      </c>
      <c r="K183" s="218" t="s">
        <v>934</v>
      </c>
      <c r="L183" s="44"/>
      <c r="M183" s="223" t="s">
        <v>1</v>
      </c>
      <c r="N183" s="224" t="s">
        <v>39</v>
      </c>
      <c r="O183" s="91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7" t="s">
        <v>166</v>
      </c>
      <c r="AT183" s="227" t="s">
        <v>161</v>
      </c>
      <c r="AU183" s="227" t="s">
        <v>82</v>
      </c>
      <c r="AY183" s="17" t="s">
        <v>160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82</v>
      </c>
      <c r="BK183" s="228">
        <f>ROUND(I183*H183,2)</f>
        <v>0</v>
      </c>
      <c r="BL183" s="17" t="s">
        <v>166</v>
      </c>
      <c r="BM183" s="227" t="s">
        <v>1587</v>
      </c>
    </row>
    <row r="184" s="13" customFormat="1">
      <c r="A184" s="13"/>
      <c r="B184" s="229"/>
      <c r="C184" s="230"/>
      <c r="D184" s="231" t="s">
        <v>168</v>
      </c>
      <c r="E184" s="232" t="s">
        <v>1</v>
      </c>
      <c r="F184" s="233" t="s">
        <v>1588</v>
      </c>
      <c r="G184" s="230"/>
      <c r="H184" s="234">
        <v>11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168</v>
      </c>
      <c r="AU184" s="240" t="s">
        <v>82</v>
      </c>
      <c r="AV184" s="13" t="s">
        <v>84</v>
      </c>
      <c r="AW184" s="13" t="s">
        <v>31</v>
      </c>
      <c r="AX184" s="13" t="s">
        <v>74</v>
      </c>
      <c r="AY184" s="240" t="s">
        <v>160</v>
      </c>
    </row>
    <row r="185" s="14" customFormat="1">
      <c r="A185" s="14"/>
      <c r="B185" s="241"/>
      <c r="C185" s="242"/>
      <c r="D185" s="231" t="s">
        <v>168</v>
      </c>
      <c r="E185" s="243" t="s">
        <v>1</v>
      </c>
      <c r="F185" s="244" t="s">
        <v>170</v>
      </c>
      <c r="G185" s="242"/>
      <c r="H185" s="245">
        <v>11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168</v>
      </c>
      <c r="AU185" s="251" t="s">
        <v>82</v>
      </c>
      <c r="AV185" s="14" t="s">
        <v>166</v>
      </c>
      <c r="AW185" s="14" t="s">
        <v>31</v>
      </c>
      <c r="AX185" s="14" t="s">
        <v>82</v>
      </c>
      <c r="AY185" s="251" t="s">
        <v>160</v>
      </c>
    </row>
    <row r="186" s="2" customFormat="1" ht="16.5" customHeight="1">
      <c r="A186" s="38"/>
      <c r="B186" s="39"/>
      <c r="C186" s="216" t="s">
        <v>267</v>
      </c>
      <c r="D186" s="216" t="s">
        <v>161</v>
      </c>
      <c r="E186" s="217" t="s">
        <v>1589</v>
      </c>
      <c r="F186" s="218" t="s">
        <v>1590</v>
      </c>
      <c r="G186" s="219" t="s">
        <v>203</v>
      </c>
      <c r="H186" s="220">
        <v>2</v>
      </c>
      <c r="I186" s="221"/>
      <c r="J186" s="222">
        <f>ROUND(I186*H186,2)</f>
        <v>0</v>
      </c>
      <c r="K186" s="218" t="s">
        <v>934</v>
      </c>
      <c r="L186" s="44"/>
      <c r="M186" s="223" t="s">
        <v>1</v>
      </c>
      <c r="N186" s="224" t="s">
        <v>39</v>
      </c>
      <c r="O186" s="91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166</v>
      </c>
      <c r="AT186" s="227" t="s">
        <v>161</v>
      </c>
      <c r="AU186" s="227" t="s">
        <v>82</v>
      </c>
      <c r="AY186" s="17" t="s">
        <v>160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82</v>
      </c>
      <c r="BK186" s="228">
        <f>ROUND(I186*H186,2)</f>
        <v>0</v>
      </c>
      <c r="BL186" s="17" t="s">
        <v>166</v>
      </c>
      <c r="BM186" s="227" t="s">
        <v>1591</v>
      </c>
    </row>
    <row r="187" s="13" customFormat="1">
      <c r="A187" s="13"/>
      <c r="B187" s="229"/>
      <c r="C187" s="230"/>
      <c r="D187" s="231" t="s">
        <v>168</v>
      </c>
      <c r="E187" s="232" t="s">
        <v>1</v>
      </c>
      <c r="F187" s="233" t="s">
        <v>1592</v>
      </c>
      <c r="G187" s="230"/>
      <c r="H187" s="234">
        <v>2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168</v>
      </c>
      <c r="AU187" s="240" t="s">
        <v>82</v>
      </c>
      <c r="AV187" s="13" t="s">
        <v>84</v>
      </c>
      <c r="AW187" s="13" t="s">
        <v>31</v>
      </c>
      <c r="AX187" s="13" t="s">
        <v>74</v>
      </c>
      <c r="AY187" s="240" t="s">
        <v>160</v>
      </c>
    </row>
    <row r="188" s="14" customFormat="1">
      <c r="A188" s="14"/>
      <c r="B188" s="241"/>
      <c r="C188" s="242"/>
      <c r="D188" s="231" t="s">
        <v>168</v>
      </c>
      <c r="E188" s="243" t="s">
        <v>1</v>
      </c>
      <c r="F188" s="244" t="s">
        <v>170</v>
      </c>
      <c r="G188" s="242"/>
      <c r="H188" s="245">
        <v>2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168</v>
      </c>
      <c r="AU188" s="251" t="s">
        <v>82</v>
      </c>
      <c r="AV188" s="14" t="s">
        <v>166</v>
      </c>
      <c r="AW188" s="14" t="s">
        <v>31</v>
      </c>
      <c r="AX188" s="14" t="s">
        <v>82</v>
      </c>
      <c r="AY188" s="251" t="s">
        <v>160</v>
      </c>
    </row>
    <row r="189" s="2" customFormat="1" ht="24.15" customHeight="1">
      <c r="A189" s="38"/>
      <c r="B189" s="39"/>
      <c r="C189" s="216" t="s">
        <v>265</v>
      </c>
      <c r="D189" s="216" t="s">
        <v>161</v>
      </c>
      <c r="E189" s="217" t="s">
        <v>1593</v>
      </c>
      <c r="F189" s="218" t="s">
        <v>1594</v>
      </c>
      <c r="G189" s="219" t="s">
        <v>197</v>
      </c>
      <c r="H189" s="220">
        <v>130</v>
      </c>
      <c r="I189" s="221"/>
      <c r="J189" s="222">
        <f>ROUND(I189*H189,2)</f>
        <v>0</v>
      </c>
      <c r="K189" s="218" t="s">
        <v>934</v>
      </c>
      <c r="L189" s="44"/>
      <c r="M189" s="223" t="s">
        <v>1</v>
      </c>
      <c r="N189" s="224" t="s">
        <v>39</v>
      </c>
      <c r="O189" s="91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166</v>
      </c>
      <c r="AT189" s="227" t="s">
        <v>161</v>
      </c>
      <c r="AU189" s="227" t="s">
        <v>82</v>
      </c>
      <c r="AY189" s="17" t="s">
        <v>160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82</v>
      </c>
      <c r="BK189" s="228">
        <f>ROUND(I189*H189,2)</f>
        <v>0</v>
      </c>
      <c r="BL189" s="17" t="s">
        <v>166</v>
      </c>
      <c r="BM189" s="227" t="s">
        <v>1595</v>
      </c>
    </row>
    <row r="190" s="13" customFormat="1">
      <c r="A190" s="13"/>
      <c r="B190" s="229"/>
      <c r="C190" s="230"/>
      <c r="D190" s="231" t="s">
        <v>168</v>
      </c>
      <c r="E190" s="232" t="s">
        <v>1</v>
      </c>
      <c r="F190" s="233" t="s">
        <v>1596</v>
      </c>
      <c r="G190" s="230"/>
      <c r="H190" s="234">
        <v>130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168</v>
      </c>
      <c r="AU190" s="240" t="s">
        <v>82</v>
      </c>
      <c r="AV190" s="13" t="s">
        <v>84</v>
      </c>
      <c r="AW190" s="13" t="s">
        <v>31</v>
      </c>
      <c r="AX190" s="13" t="s">
        <v>74</v>
      </c>
      <c r="AY190" s="240" t="s">
        <v>160</v>
      </c>
    </row>
    <row r="191" s="14" customFormat="1">
      <c r="A191" s="14"/>
      <c r="B191" s="241"/>
      <c r="C191" s="242"/>
      <c r="D191" s="231" t="s">
        <v>168</v>
      </c>
      <c r="E191" s="243" t="s">
        <v>1</v>
      </c>
      <c r="F191" s="244" t="s">
        <v>170</v>
      </c>
      <c r="G191" s="242"/>
      <c r="H191" s="245">
        <v>130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168</v>
      </c>
      <c r="AU191" s="251" t="s">
        <v>82</v>
      </c>
      <c r="AV191" s="14" t="s">
        <v>166</v>
      </c>
      <c r="AW191" s="14" t="s">
        <v>31</v>
      </c>
      <c r="AX191" s="14" t="s">
        <v>82</v>
      </c>
      <c r="AY191" s="251" t="s">
        <v>160</v>
      </c>
    </row>
    <row r="192" s="2" customFormat="1" ht="16.5" customHeight="1">
      <c r="A192" s="38"/>
      <c r="B192" s="39"/>
      <c r="C192" s="216" t="s">
        <v>279</v>
      </c>
      <c r="D192" s="216" t="s">
        <v>161</v>
      </c>
      <c r="E192" s="217" t="s">
        <v>1597</v>
      </c>
      <c r="F192" s="218" t="s">
        <v>1598</v>
      </c>
      <c r="G192" s="219" t="s">
        <v>203</v>
      </c>
      <c r="H192" s="220">
        <v>14</v>
      </c>
      <c r="I192" s="221"/>
      <c r="J192" s="222">
        <f>ROUND(I192*H192,2)</f>
        <v>0</v>
      </c>
      <c r="K192" s="218" t="s">
        <v>934</v>
      </c>
      <c r="L192" s="44"/>
      <c r="M192" s="223" t="s">
        <v>1</v>
      </c>
      <c r="N192" s="224" t="s">
        <v>39</v>
      </c>
      <c r="O192" s="91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166</v>
      </c>
      <c r="AT192" s="227" t="s">
        <v>161</v>
      </c>
      <c r="AU192" s="227" t="s">
        <v>82</v>
      </c>
      <c r="AY192" s="17" t="s">
        <v>160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82</v>
      </c>
      <c r="BK192" s="228">
        <f>ROUND(I192*H192,2)</f>
        <v>0</v>
      </c>
      <c r="BL192" s="17" t="s">
        <v>166</v>
      </c>
      <c r="BM192" s="227" t="s">
        <v>1599</v>
      </c>
    </row>
    <row r="193" s="13" customFormat="1">
      <c r="A193" s="13"/>
      <c r="B193" s="229"/>
      <c r="C193" s="230"/>
      <c r="D193" s="231" t="s">
        <v>168</v>
      </c>
      <c r="E193" s="232" t="s">
        <v>1</v>
      </c>
      <c r="F193" s="233" t="s">
        <v>1600</v>
      </c>
      <c r="G193" s="230"/>
      <c r="H193" s="234">
        <v>14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168</v>
      </c>
      <c r="AU193" s="240" t="s">
        <v>82</v>
      </c>
      <c r="AV193" s="13" t="s">
        <v>84</v>
      </c>
      <c r="AW193" s="13" t="s">
        <v>31</v>
      </c>
      <c r="AX193" s="13" t="s">
        <v>74</v>
      </c>
      <c r="AY193" s="240" t="s">
        <v>160</v>
      </c>
    </row>
    <row r="194" s="14" customFormat="1">
      <c r="A194" s="14"/>
      <c r="B194" s="241"/>
      <c r="C194" s="242"/>
      <c r="D194" s="231" t="s">
        <v>168</v>
      </c>
      <c r="E194" s="243" t="s">
        <v>1</v>
      </c>
      <c r="F194" s="244" t="s">
        <v>170</v>
      </c>
      <c r="G194" s="242"/>
      <c r="H194" s="245">
        <v>14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168</v>
      </c>
      <c r="AU194" s="251" t="s">
        <v>82</v>
      </c>
      <c r="AV194" s="14" t="s">
        <v>166</v>
      </c>
      <c r="AW194" s="14" t="s">
        <v>31</v>
      </c>
      <c r="AX194" s="14" t="s">
        <v>82</v>
      </c>
      <c r="AY194" s="251" t="s">
        <v>160</v>
      </c>
    </row>
    <row r="195" s="2" customFormat="1" ht="16.5" customHeight="1">
      <c r="A195" s="38"/>
      <c r="B195" s="39"/>
      <c r="C195" s="216" t="s">
        <v>7</v>
      </c>
      <c r="D195" s="216" t="s">
        <v>161</v>
      </c>
      <c r="E195" s="217" t="s">
        <v>1601</v>
      </c>
      <c r="F195" s="218" t="s">
        <v>1602</v>
      </c>
      <c r="G195" s="219" t="s">
        <v>656</v>
      </c>
      <c r="H195" s="274"/>
      <c r="I195" s="221"/>
      <c r="J195" s="222">
        <f>ROUND(I195*H195,2)</f>
        <v>0</v>
      </c>
      <c r="K195" s="218" t="s">
        <v>934</v>
      </c>
      <c r="L195" s="44"/>
      <c r="M195" s="223" t="s">
        <v>1</v>
      </c>
      <c r="N195" s="224" t="s">
        <v>39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166</v>
      </c>
      <c r="AT195" s="227" t="s">
        <v>161</v>
      </c>
      <c r="AU195" s="227" t="s">
        <v>82</v>
      </c>
      <c r="AY195" s="17" t="s">
        <v>160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82</v>
      </c>
      <c r="BK195" s="228">
        <f>ROUND(I195*H195,2)</f>
        <v>0</v>
      </c>
      <c r="BL195" s="17" t="s">
        <v>166</v>
      </c>
      <c r="BM195" s="227" t="s">
        <v>1603</v>
      </c>
    </row>
    <row r="196" s="13" customFormat="1">
      <c r="A196" s="13"/>
      <c r="B196" s="229"/>
      <c r="C196" s="230"/>
      <c r="D196" s="231" t="s">
        <v>168</v>
      </c>
      <c r="E196" s="232" t="s">
        <v>1</v>
      </c>
      <c r="F196" s="233" t="s">
        <v>174</v>
      </c>
      <c r="G196" s="230"/>
      <c r="H196" s="234">
        <v>3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168</v>
      </c>
      <c r="AU196" s="240" t="s">
        <v>82</v>
      </c>
      <c r="AV196" s="13" t="s">
        <v>84</v>
      </c>
      <c r="AW196" s="13" t="s">
        <v>31</v>
      </c>
      <c r="AX196" s="13" t="s">
        <v>82</v>
      </c>
      <c r="AY196" s="240" t="s">
        <v>160</v>
      </c>
    </row>
    <row r="197" s="12" customFormat="1" ht="25.92" customHeight="1">
      <c r="A197" s="12"/>
      <c r="B197" s="202"/>
      <c r="C197" s="203"/>
      <c r="D197" s="204" t="s">
        <v>73</v>
      </c>
      <c r="E197" s="205" t="s">
        <v>436</v>
      </c>
      <c r="F197" s="205" t="s">
        <v>437</v>
      </c>
      <c r="G197" s="203"/>
      <c r="H197" s="203"/>
      <c r="I197" s="206"/>
      <c r="J197" s="207">
        <f>BK197</f>
        <v>0</v>
      </c>
      <c r="K197" s="203"/>
      <c r="L197" s="208"/>
      <c r="M197" s="209"/>
      <c r="N197" s="210"/>
      <c r="O197" s="210"/>
      <c r="P197" s="211">
        <f>SUM(P198:P200)</f>
        <v>0</v>
      </c>
      <c r="Q197" s="210"/>
      <c r="R197" s="211">
        <f>SUM(R198:R200)</f>
        <v>27.079500000000004</v>
      </c>
      <c r="S197" s="210"/>
      <c r="T197" s="212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82</v>
      </c>
      <c r="AT197" s="214" t="s">
        <v>73</v>
      </c>
      <c r="AU197" s="214" t="s">
        <v>74</v>
      </c>
      <c r="AY197" s="213" t="s">
        <v>160</v>
      </c>
      <c r="BK197" s="215">
        <f>SUM(BK198:BK200)</f>
        <v>0</v>
      </c>
    </row>
    <row r="198" s="2" customFormat="1" ht="24.15" customHeight="1">
      <c r="A198" s="38"/>
      <c r="B198" s="39"/>
      <c r="C198" s="216" t="s">
        <v>288</v>
      </c>
      <c r="D198" s="216" t="s">
        <v>161</v>
      </c>
      <c r="E198" s="217" t="s">
        <v>1604</v>
      </c>
      <c r="F198" s="218" t="s">
        <v>1605</v>
      </c>
      <c r="G198" s="219" t="s">
        <v>197</v>
      </c>
      <c r="H198" s="220">
        <v>210</v>
      </c>
      <c r="I198" s="221"/>
      <c r="J198" s="222">
        <f>ROUND(I198*H198,2)</f>
        <v>0</v>
      </c>
      <c r="K198" s="218" t="s">
        <v>165</v>
      </c>
      <c r="L198" s="44"/>
      <c r="M198" s="223" t="s">
        <v>1</v>
      </c>
      <c r="N198" s="224" t="s">
        <v>39</v>
      </c>
      <c r="O198" s="91"/>
      <c r="P198" s="225">
        <f>O198*H198</f>
        <v>0</v>
      </c>
      <c r="Q198" s="225">
        <v>0.12895000000000002</v>
      </c>
      <c r="R198" s="225">
        <f>Q198*H198</f>
        <v>27.079500000000004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166</v>
      </c>
      <c r="AT198" s="227" t="s">
        <v>161</v>
      </c>
      <c r="AU198" s="227" t="s">
        <v>82</v>
      </c>
      <c r="AY198" s="17" t="s">
        <v>160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82</v>
      </c>
      <c r="BK198" s="228">
        <f>ROUND(I198*H198,2)</f>
        <v>0</v>
      </c>
      <c r="BL198" s="17" t="s">
        <v>166</v>
      </c>
      <c r="BM198" s="227" t="s">
        <v>1606</v>
      </c>
    </row>
    <row r="199" s="13" customFormat="1">
      <c r="A199" s="13"/>
      <c r="B199" s="229"/>
      <c r="C199" s="230"/>
      <c r="D199" s="231" t="s">
        <v>168</v>
      </c>
      <c r="E199" s="232" t="s">
        <v>1</v>
      </c>
      <c r="F199" s="233" t="s">
        <v>1607</v>
      </c>
      <c r="G199" s="230"/>
      <c r="H199" s="234">
        <v>210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168</v>
      </c>
      <c r="AU199" s="240" t="s">
        <v>82</v>
      </c>
      <c r="AV199" s="13" t="s">
        <v>84</v>
      </c>
      <c r="AW199" s="13" t="s">
        <v>31</v>
      </c>
      <c r="AX199" s="13" t="s">
        <v>74</v>
      </c>
      <c r="AY199" s="240" t="s">
        <v>160</v>
      </c>
    </row>
    <row r="200" s="14" customFormat="1">
      <c r="A200" s="14"/>
      <c r="B200" s="241"/>
      <c r="C200" s="242"/>
      <c r="D200" s="231" t="s">
        <v>168</v>
      </c>
      <c r="E200" s="243" t="s">
        <v>1</v>
      </c>
      <c r="F200" s="244" t="s">
        <v>170</v>
      </c>
      <c r="G200" s="242"/>
      <c r="H200" s="245">
        <v>210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168</v>
      </c>
      <c r="AU200" s="251" t="s">
        <v>82</v>
      </c>
      <c r="AV200" s="14" t="s">
        <v>166</v>
      </c>
      <c r="AW200" s="14" t="s">
        <v>31</v>
      </c>
      <c r="AX200" s="14" t="s">
        <v>82</v>
      </c>
      <c r="AY200" s="251" t="s">
        <v>160</v>
      </c>
    </row>
    <row r="201" s="12" customFormat="1" ht="25.92" customHeight="1">
      <c r="A201" s="12"/>
      <c r="B201" s="202"/>
      <c r="C201" s="203"/>
      <c r="D201" s="204" t="s">
        <v>73</v>
      </c>
      <c r="E201" s="205" t="s">
        <v>1608</v>
      </c>
      <c r="F201" s="205" t="s">
        <v>1609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SUM(P202:P223)</f>
        <v>0</v>
      </c>
      <c r="Q201" s="210"/>
      <c r="R201" s="211">
        <f>SUM(R202:R223)</f>
        <v>0</v>
      </c>
      <c r="S201" s="210"/>
      <c r="T201" s="212">
        <f>SUM(T202:T223)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82</v>
      </c>
      <c r="AT201" s="214" t="s">
        <v>73</v>
      </c>
      <c r="AU201" s="214" t="s">
        <v>74</v>
      </c>
      <c r="AY201" s="213" t="s">
        <v>160</v>
      </c>
      <c r="BK201" s="215">
        <f>SUM(BK202:BK223)</f>
        <v>0</v>
      </c>
    </row>
    <row r="202" s="2" customFormat="1" ht="24.15" customHeight="1">
      <c r="A202" s="38"/>
      <c r="B202" s="39"/>
      <c r="C202" s="216" t="s">
        <v>292</v>
      </c>
      <c r="D202" s="216" t="s">
        <v>161</v>
      </c>
      <c r="E202" s="217" t="s">
        <v>1610</v>
      </c>
      <c r="F202" s="218" t="s">
        <v>1611</v>
      </c>
      <c r="G202" s="219" t="s">
        <v>203</v>
      </c>
      <c r="H202" s="220">
        <v>2</v>
      </c>
      <c r="I202" s="221"/>
      <c r="J202" s="222">
        <f>ROUND(I202*H202,2)</f>
        <v>0</v>
      </c>
      <c r="K202" s="218" t="s">
        <v>934</v>
      </c>
      <c r="L202" s="44"/>
      <c r="M202" s="223" t="s">
        <v>1</v>
      </c>
      <c r="N202" s="224" t="s">
        <v>39</v>
      </c>
      <c r="O202" s="91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166</v>
      </c>
      <c r="AT202" s="227" t="s">
        <v>161</v>
      </c>
      <c r="AU202" s="227" t="s">
        <v>82</v>
      </c>
      <c r="AY202" s="17" t="s">
        <v>160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82</v>
      </c>
      <c r="BK202" s="228">
        <f>ROUND(I202*H202,2)</f>
        <v>0</v>
      </c>
      <c r="BL202" s="17" t="s">
        <v>166</v>
      </c>
      <c r="BM202" s="227" t="s">
        <v>1612</v>
      </c>
    </row>
    <row r="203" s="13" customFormat="1">
      <c r="A203" s="13"/>
      <c r="B203" s="229"/>
      <c r="C203" s="230"/>
      <c r="D203" s="231" t="s">
        <v>168</v>
      </c>
      <c r="E203" s="232" t="s">
        <v>1</v>
      </c>
      <c r="F203" s="233" t="s">
        <v>84</v>
      </c>
      <c r="G203" s="230"/>
      <c r="H203" s="234">
        <v>2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168</v>
      </c>
      <c r="AU203" s="240" t="s">
        <v>82</v>
      </c>
      <c r="AV203" s="13" t="s">
        <v>84</v>
      </c>
      <c r="AW203" s="13" t="s">
        <v>31</v>
      </c>
      <c r="AX203" s="13" t="s">
        <v>74</v>
      </c>
      <c r="AY203" s="240" t="s">
        <v>160</v>
      </c>
    </row>
    <row r="204" s="14" customFormat="1">
      <c r="A204" s="14"/>
      <c r="B204" s="241"/>
      <c r="C204" s="242"/>
      <c r="D204" s="231" t="s">
        <v>168</v>
      </c>
      <c r="E204" s="243" t="s">
        <v>1</v>
      </c>
      <c r="F204" s="244" t="s">
        <v>170</v>
      </c>
      <c r="G204" s="242"/>
      <c r="H204" s="245">
        <v>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168</v>
      </c>
      <c r="AU204" s="251" t="s">
        <v>82</v>
      </c>
      <c r="AV204" s="14" t="s">
        <v>166</v>
      </c>
      <c r="AW204" s="14" t="s">
        <v>31</v>
      </c>
      <c r="AX204" s="14" t="s">
        <v>82</v>
      </c>
      <c r="AY204" s="251" t="s">
        <v>160</v>
      </c>
    </row>
    <row r="205" s="2" customFormat="1" ht="16.5" customHeight="1">
      <c r="A205" s="38"/>
      <c r="B205" s="39"/>
      <c r="C205" s="216" t="s">
        <v>297</v>
      </c>
      <c r="D205" s="216" t="s">
        <v>161</v>
      </c>
      <c r="E205" s="217" t="s">
        <v>1613</v>
      </c>
      <c r="F205" s="218" t="s">
        <v>1614</v>
      </c>
      <c r="G205" s="219" t="s">
        <v>203</v>
      </c>
      <c r="H205" s="220">
        <v>17</v>
      </c>
      <c r="I205" s="221"/>
      <c r="J205" s="222">
        <f>ROUND(I205*H205,2)</f>
        <v>0</v>
      </c>
      <c r="K205" s="218" t="s">
        <v>934</v>
      </c>
      <c r="L205" s="44"/>
      <c r="M205" s="223" t="s">
        <v>1</v>
      </c>
      <c r="N205" s="224" t="s">
        <v>39</v>
      </c>
      <c r="O205" s="91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166</v>
      </c>
      <c r="AT205" s="227" t="s">
        <v>161</v>
      </c>
      <c r="AU205" s="227" t="s">
        <v>82</v>
      </c>
      <c r="AY205" s="17" t="s">
        <v>160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82</v>
      </c>
      <c r="BK205" s="228">
        <f>ROUND(I205*H205,2)</f>
        <v>0</v>
      </c>
      <c r="BL205" s="17" t="s">
        <v>166</v>
      </c>
      <c r="BM205" s="227" t="s">
        <v>1615</v>
      </c>
    </row>
    <row r="206" s="13" customFormat="1">
      <c r="A206" s="13"/>
      <c r="B206" s="229"/>
      <c r="C206" s="230"/>
      <c r="D206" s="231" t="s">
        <v>168</v>
      </c>
      <c r="E206" s="232" t="s">
        <v>1</v>
      </c>
      <c r="F206" s="233" t="s">
        <v>1616</v>
      </c>
      <c r="G206" s="230"/>
      <c r="H206" s="234">
        <v>17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168</v>
      </c>
      <c r="AU206" s="240" t="s">
        <v>82</v>
      </c>
      <c r="AV206" s="13" t="s">
        <v>84</v>
      </c>
      <c r="AW206" s="13" t="s">
        <v>31</v>
      </c>
      <c r="AX206" s="13" t="s">
        <v>74</v>
      </c>
      <c r="AY206" s="240" t="s">
        <v>160</v>
      </c>
    </row>
    <row r="207" s="15" customFormat="1">
      <c r="A207" s="15"/>
      <c r="B207" s="252"/>
      <c r="C207" s="253"/>
      <c r="D207" s="231" t="s">
        <v>168</v>
      </c>
      <c r="E207" s="254" t="s">
        <v>1</v>
      </c>
      <c r="F207" s="255" t="s">
        <v>1617</v>
      </c>
      <c r="G207" s="253"/>
      <c r="H207" s="254" t="s">
        <v>1</v>
      </c>
      <c r="I207" s="256"/>
      <c r="J207" s="253"/>
      <c r="K207" s="253"/>
      <c r="L207" s="257"/>
      <c r="M207" s="258"/>
      <c r="N207" s="259"/>
      <c r="O207" s="259"/>
      <c r="P207" s="259"/>
      <c r="Q207" s="259"/>
      <c r="R207" s="259"/>
      <c r="S207" s="259"/>
      <c r="T207" s="26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1" t="s">
        <v>168</v>
      </c>
      <c r="AU207" s="261" t="s">
        <v>82</v>
      </c>
      <c r="AV207" s="15" t="s">
        <v>82</v>
      </c>
      <c r="AW207" s="15" t="s">
        <v>31</v>
      </c>
      <c r="AX207" s="15" t="s">
        <v>74</v>
      </c>
      <c r="AY207" s="261" t="s">
        <v>160</v>
      </c>
    </row>
    <row r="208" s="14" customFormat="1">
      <c r="A208" s="14"/>
      <c r="B208" s="241"/>
      <c r="C208" s="242"/>
      <c r="D208" s="231" t="s">
        <v>168</v>
      </c>
      <c r="E208" s="243" t="s">
        <v>1</v>
      </c>
      <c r="F208" s="244" t="s">
        <v>170</v>
      </c>
      <c r="G208" s="242"/>
      <c r="H208" s="245">
        <v>17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168</v>
      </c>
      <c r="AU208" s="251" t="s">
        <v>82</v>
      </c>
      <c r="AV208" s="14" t="s">
        <v>166</v>
      </c>
      <c r="AW208" s="14" t="s">
        <v>31</v>
      </c>
      <c r="AX208" s="14" t="s">
        <v>82</v>
      </c>
      <c r="AY208" s="251" t="s">
        <v>160</v>
      </c>
    </row>
    <row r="209" s="2" customFormat="1" ht="24.15" customHeight="1">
      <c r="A209" s="38"/>
      <c r="B209" s="39"/>
      <c r="C209" s="216" t="s">
        <v>302</v>
      </c>
      <c r="D209" s="216" t="s">
        <v>161</v>
      </c>
      <c r="E209" s="217" t="s">
        <v>1618</v>
      </c>
      <c r="F209" s="218" t="s">
        <v>1619</v>
      </c>
      <c r="G209" s="219" t="s">
        <v>203</v>
      </c>
      <c r="H209" s="220">
        <v>17</v>
      </c>
      <c r="I209" s="221"/>
      <c r="J209" s="222">
        <f>ROUND(I209*H209,2)</f>
        <v>0</v>
      </c>
      <c r="K209" s="218" t="s">
        <v>934</v>
      </c>
      <c r="L209" s="44"/>
      <c r="M209" s="223" t="s">
        <v>1</v>
      </c>
      <c r="N209" s="224" t="s">
        <v>39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166</v>
      </c>
      <c r="AT209" s="227" t="s">
        <v>161</v>
      </c>
      <c r="AU209" s="227" t="s">
        <v>82</v>
      </c>
      <c r="AY209" s="17" t="s">
        <v>160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82</v>
      </c>
      <c r="BK209" s="228">
        <f>ROUND(I209*H209,2)</f>
        <v>0</v>
      </c>
      <c r="BL209" s="17" t="s">
        <v>166</v>
      </c>
      <c r="BM209" s="227" t="s">
        <v>1620</v>
      </c>
    </row>
    <row r="210" s="13" customFormat="1">
      <c r="A210" s="13"/>
      <c r="B210" s="229"/>
      <c r="C210" s="230"/>
      <c r="D210" s="231" t="s">
        <v>168</v>
      </c>
      <c r="E210" s="232" t="s">
        <v>1</v>
      </c>
      <c r="F210" s="233" t="s">
        <v>256</v>
      </c>
      <c r="G210" s="230"/>
      <c r="H210" s="234">
        <v>17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168</v>
      </c>
      <c r="AU210" s="240" t="s">
        <v>82</v>
      </c>
      <c r="AV210" s="13" t="s">
        <v>84</v>
      </c>
      <c r="AW210" s="13" t="s">
        <v>31</v>
      </c>
      <c r="AX210" s="13" t="s">
        <v>74</v>
      </c>
      <c r="AY210" s="240" t="s">
        <v>160</v>
      </c>
    </row>
    <row r="211" s="14" customFormat="1">
      <c r="A211" s="14"/>
      <c r="B211" s="241"/>
      <c r="C211" s="242"/>
      <c r="D211" s="231" t="s">
        <v>168</v>
      </c>
      <c r="E211" s="243" t="s">
        <v>1</v>
      </c>
      <c r="F211" s="244" t="s">
        <v>170</v>
      </c>
      <c r="G211" s="242"/>
      <c r="H211" s="245">
        <v>17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168</v>
      </c>
      <c r="AU211" s="251" t="s">
        <v>82</v>
      </c>
      <c r="AV211" s="14" t="s">
        <v>166</v>
      </c>
      <c r="AW211" s="14" t="s">
        <v>31</v>
      </c>
      <c r="AX211" s="14" t="s">
        <v>82</v>
      </c>
      <c r="AY211" s="251" t="s">
        <v>160</v>
      </c>
    </row>
    <row r="212" s="2" customFormat="1" ht="24.15" customHeight="1">
      <c r="A212" s="38"/>
      <c r="B212" s="39"/>
      <c r="C212" s="216" t="s">
        <v>308</v>
      </c>
      <c r="D212" s="216" t="s">
        <v>161</v>
      </c>
      <c r="E212" s="217" t="s">
        <v>1621</v>
      </c>
      <c r="F212" s="218" t="s">
        <v>1622</v>
      </c>
      <c r="G212" s="219" t="s">
        <v>203</v>
      </c>
      <c r="H212" s="220">
        <v>30</v>
      </c>
      <c r="I212" s="221"/>
      <c r="J212" s="222">
        <f>ROUND(I212*H212,2)</f>
        <v>0</v>
      </c>
      <c r="K212" s="218" t="s">
        <v>934</v>
      </c>
      <c r="L212" s="44"/>
      <c r="M212" s="223" t="s">
        <v>1</v>
      </c>
      <c r="N212" s="224" t="s">
        <v>39</v>
      </c>
      <c r="O212" s="91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166</v>
      </c>
      <c r="AT212" s="227" t="s">
        <v>161</v>
      </c>
      <c r="AU212" s="227" t="s">
        <v>82</v>
      </c>
      <c r="AY212" s="17" t="s">
        <v>160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82</v>
      </c>
      <c r="BK212" s="228">
        <f>ROUND(I212*H212,2)</f>
        <v>0</v>
      </c>
      <c r="BL212" s="17" t="s">
        <v>166</v>
      </c>
      <c r="BM212" s="227" t="s">
        <v>1623</v>
      </c>
    </row>
    <row r="213" s="13" customFormat="1">
      <c r="A213" s="13"/>
      <c r="B213" s="229"/>
      <c r="C213" s="230"/>
      <c r="D213" s="231" t="s">
        <v>168</v>
      </c>
      <c r="E213" s="232" t="s">
        <v>1</v>
      </c>
      <c r="F213" s="233" t="s">
        <v>1624</v>
      </c>
      <c r="G213" s="230"/>
      <c r="H213" s="234">
        <v>30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168</v>
      </c>
      <c r="AU213" s="240" t="s">
        <v>82</v>
      </c>
      <c r="AV213" s="13" t="s">
        <v>84</v>
      </c>
      <c r="AW213" s="13" t="s">
        <v>31</v>
      </c>
      <c r="AX213" s="13" t="s">
        <v>74</v>
      </c>
      <c r="AY213" s="240" t="s">
        <v>160</v>
      </c>
    </row>
    <row r="214" s="14" customFormat="1">
      <c r="A214" s="14"/>
      <c r="B214" s="241"/>
      <c r="C214" s="242"/>
      <c r="D214" s="231" t="s">
        <v>168</v>
      </c>
      <c r="E214" s="243" t="s">
        <v>1</v>
      </c>
      <c r="F214" s="244" t="s">
        <v>170</v>
      </c>
      <c r="G214" s="242"/>
      <c r="H214" s="245">
        <v>30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168</v>
      </c>
      <c r="AU214" s="251" t="s">
        <v>82</v>
      </c>
      <c r="AV214" s="14" t="s">
        <v>166</v>
      </c>
      <c r="AW214" s="14" t="s">
        <v>31</v>
      </c>
      <c r="AX214" s="14" t="s">
        <v>82</v>
      </c>
      <c r="AY214" s="251" t="s">
        <v>160</v>
      </c>
    </row>
    <row r="215" s="2" customFormat="1" ht="24.15" customHeight="1">
      <c r="A215" s="38"/>
      <c r="B215" s="39"/>
      <c r="C215" s="216" t="s">
        <v>273</v>
      </c>
      <c r="D215" s="216" t="s">
        <v>161</v>
      </c>
      <c r="E215" s="217" t="s">
        <v>1625</v>
      </c>
      <c r="F215" s="218" t="s">
        <v>1626</v>
      </c>
      <c r="G215" s="219" t="s">
        <v>203</v>
      </c>
      <c r="H215" s="220">
        <v>30</v>
      </c>
      <c r="I215" s="221"/>
      <c r="J215" s="222">
        <f>ROUND(I215*H215,2)</f>
        <v>0</v>
      </c>
      <c r="K215" s="218" t="s">
        <v>934</v>
      </c>
      <c r="L215" s="44"/>
      <c r="M215" s="223" t="s">
        <v>1</v>
      </c>
      <c r="N215" s="224" t="s">
        <v>39</v>
      </c>
      <c r="O215" s="91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166</v>
      </c>
      <c r="AT215" s="227" t="s">
        <v>161</v>
      </c>
      <c r="AU215" s="227" t="s">
        <v>82</v>
      </c>
      <c r="AY215" s="17" t="s">
        <v>160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82</v>
      </c>
      <c r="BK215" s="228">
        <f>ROUND(I215*H215,2)</f>
        <v>0</v>
      </c>
      <c r="BL215" s="17" t="s">
        <v>166</v>
      </c>
      <c r="BM215" s="227" t="s">
        <v>1627</v>
      </c>
    </row>
    <row r="216" s="13" customFormat="1">
      <c r="A216" s="13"/>
      <c r="B216" s="229"/>
      <c r="C216" s="230"/>
      <c r="D216" s="231" t="s">
        <v>168</v>
      </c>
      <c r="E216" s="232" t="s">
        <v>1</v>
      </c>
      <c r="F216" s="233" t="s">
        <v>329</v>
      </c>
      <c r="G216" s="230"/>
      <c r="H216" s="234">
        <v>30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168</v>
      </c>
      <c r="AU216" s="240" t="s">
        <v>82</v>
      </c>
      <c r="AV216" s="13" t="s">
        <v>84</v>
      </c>
      <c r="AW216" s="13" t="s">
        <v>31</v>
      </c>
      <c r="AX216" s="13" t="s">
        <v>74</v>
      </c>
      <c r="AY216" s="240" t="s">
        <v>160</v>
      </c>
    </row>
    <row r="217" s="14" customFormat="1">
      <c r="A217" s="14"/>
      <c r="B217" s="241"/>
      <c r="C217" s="242"/>
      <c r="D217" s="231" t="s">
        <v>168</v>
      </c>
      <c r="E217" s="243" t="s">
        <v>1</v>
      </c>
      <c r="F217" s="244" t="s">
        <v>170</v>
      </c>
      <c r="G217" s="242"/>
      <c r="H217" s="245">
        <v>30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168</v>
      </c>
      <c r="AU217" s="251" t="s">
        <v>82</v>
      </c>
      <c r="AV217" s="14" t="s">
        <v>166</v>
      </c>
      <c r="AW217" s="14" t="s">
        <v>31</v>
      </c>
      <c r="AX217" s="14" t="s">
        <v>82</v>
      </c>
      <c r="AY217" s="251" t="s">
        <v>160</v>
      </c>
    </row>
    <row r="218" s="2" customFormat="1" ht="21.75" customHeight="1">
      <c r="A218" s="38"/>
      <c r="B218" s="39"/>
      <c r="C218" s="216" t="s">
        <v>317</v>
      </c>
      <c r="D218" s="216" t="s">
        <v>161</v>
      </c>
      <c r="E218" s="217" t="s">
        <v>1628</v>
      </c>
      <c r="F218" s="218" t="s">
        <v>1629</v>
      </c>
      <c r="G218" s="219" t="s">
        <v>164</v>
      </c>
      <c r="H218" s="220">
        <v>184</v>
      </c>
      <c r="I218" s="221"/>
      <c r="J218" s="222">
        <f>ROUND(I218*H218,2)</f>
        <v>0</v>
      </c>
      <c r="K218" s="218" t="s">
        <v>934</v>
      </c>
      <c r="L218" s="44"/>
      <c r="M218" s="223" t="s">
        <v>1</v>
      </c>
      <c r="N218" s="224" t="s">
        <v>39</v>
      </c>
      <c r="O218" s="91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166</v>
      </c>
      <c r="AT218" s="227" t="s">
        <v>161</v>
      </c>
      <c r="AU218" s="227" t="s">
        <v>82</v>
      </c>
      <c r="AY218" s="17" t="s">
        <v>160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82</v>
      </c>
      <c r="BK218" s="228">
        <f>ROUND(I218*H218,2)</f>
        <v>0</v>
      </c>
      <c r="BL218" s="17" t="s">
        <v>166</v>
      </c>
      <c r="BM218" s="227" t="s">
        <v>1630</v>
      </c>
    </row>
    <row r="219" s="13" customFormat="1">
      <c r="A219" s="13"/>
      <c r="B219" s="229"/>
      <c r="C219" s="230"/>
      <c r="D219" s="231" t="s">
        <v>168</v>
      </c>
      <c r="E219" s="232" t="s">
        <v>1</v>
      </c>
      <c r="F219" s="233" t="s">
        <v>1631</v>
      </c>
      <c r="G219" s="230"/>
      <c r="H219" s="234">
        <v>184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168</v>
      </c>
      <c r="AU219" s="240" t="s">
        <v>82</v>
      </c>
      <c r="AV219" s="13" t="s">
        <v>84</v>
      </c>
      <c r="AW219" s="13" t="s">
        <v>31</v>
      </c>
      <c r="AX219" s="13" t="s">
        <v>74</v>
      </c>
      <c r="AY219" s="240" t="s">
        <v>160</v>
      </c>
    </row>
    <row r="220" s="14" customFormat="1">
      <c r="A220" s="14"/>
      <c r="B220" s="241"/>
      <c r="C220" s="242"/>
      <c r="D220" s="231" t="s">
        <v>168</v>
      </c>
      <c r="E220" s="243" t="s">
        <v>1</v>
      </c>
      <c r="F220" s="244" t="s">
        <v>170</v>
      </c>
      <c r="G220" s="242"/>
      <c r="H220" s="245">
        <v>184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168</v>
      </c>
      <c r="AU220" s="251" t="s">
        <v>82</v>
      </c>
      <c r="AV220" s="14" t="s">
        <v>166</v>
      </c>
      <c r="AW220" s="14" t="s">
        <v>31</v>
      </c>
      <c r="AX220" s="14" t="s">
        <v>82</v>
      </c>
      <c r="AY220" s="251" t="s">
        <v>160</v>
      </c>
    </row>
    <row r="221" s="2" customFormat="1" ht="16.5" customHeight="1">
      <c r="A221" s="38"/>
      <c r="B221" s="39"/>
      <c r="C221" s="216" t="s">
        <v>322</v>
      </c>
      <c r="D221" s="216" t="s">
        <v>161</v>
      </c>
      <c r="E221" s="217" t="s">
        <v>1632</v>
      </c>
      <c r="F221" s="218" t="s">
        <v>1633</v>
      </c>
      <c r="G221" s="219" t="s">
        <v>656</v>
      </c>
      <c r="H221" s="274"/>
      <c r="I221" s="221"/>
      <c r="J221" s="222">
        <f>ROUND(I221*H221,2)</f>
        <v>0</v>
      </c>
      <c r="K221" s="218" t="s">
        <v>934</v>
      </c>
      <c r="L221" s="44"/>
      <c r="M221" s="223" t="s">
        <v>1</v>
      </c>
      <c r="N221" s="224" t="s">
        <v>39</v>
      </c>
      <c r="O221" s="91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7" t="s">
        <v>166</v>
      </c>
      <c r="AT221" s="227" t="s">
        <v>161</v>
      </c>
      <c r="AU221" s="227" t="s">
        <v>82</v>
      </c>
      <c r="AY221" s="17" t="s">
        <v>160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82</v>
      </c>
      <c r="BK221" s="228">
        <f>ROUND(I221*H221,2)</f>
        <v>0</v>
      </c>
      <c r="BL221" s="17" t="s">
        <v>166</v>
      </c>
      <c r="BM221" s="227" t="s">
        <v>1634</v>
      </c>
    </row>
    <row r="222" s="13" customFormat="1">
      <c r="A222" s="13"/>
      <c r="B222" s="229"/>
      <c r="C222" s="230"/>
      <c r="D222" s="231" t="s">
        <v>168</v>
      </c>
      <c r="E222" s="232" t="s">
        <v>1</v>
      </c>
      <c r="F222" s="233" t="s">
        <v>207</v>
      </c>
      <c r="G222" s="230"/>
      <c r="H222" s="234">
        <v>12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168</v>
      </c>
      <c r="AU222" s="240" t="s">
        <v>82</v>
      </c>
      <c r="AV222" s="13" t="s">
        <v>84</v>
      </c>
      <c r="AW222" s="13" t="s">
        <v>31</v>
      </c>
      <c r="AX222" s="13" t="s">
        <v>74</v>
      </c>
      <c r="AY222" s="240" t="s">
        <v>160</v>
      </c>
    </row>
    <row r="223" s="14" customFormat="1">
      <c r="A223" s="14"/>
      <c r="B223" s="241"/>
      <c r="C223" s="242"/>
      <c r="D223" s="231" t="s">
        <v>168</v>
      </c>
      <c r="E223" s="243" t="s">
        <v>1</v>
      </c>
      <c r="F223" s="244" t="s">
        <v>170</v>
      </c>
      <c r="G223" s="242"/>
      <c r="H223" s="245">
        <v>12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168</v>
      </c>
      <c r="AU223" s="251" t="s">
        <v>82</v>
      </c>
      <c r="AV223" s="14" t="s">
        <v>166</v>
      </c>
      <c r="AW223" s="14" t="s">
        <v>31</v>
      </c>
      <c r="AX223" s="14" t="s">
        <v>82</v>
      </c>
      <c r="AY223" s="251" t="s">
        <v>160</v>
      </c>
    </row>
    <row r="224" s="12" customFormat="1" ht="25.92" customHeight="1">
      <c r="A224" s="12"/>
      <c r="B224" s="202"/>
      <c r="C224" s="203"/>
      <c r="D224" s="204" t="s">
        <v>73</v>
      </c>
      <c r="E224" s="205" t="s">
        <v>508</v>
      </c>
      <c r="F224" s="205" t="s">
        <v>509</v>
      </c>
      <c r="G224" s="203"/>
      <c r="H224" s="203"/>
      <c r="I224" s="206"/>
      <c r="J224" s="207">
        <f>BK224</f>
        <v>0</v>
      </c>
      <c r="K224" s="203"/>
      <c r="L224" s="208"/>
      <c r="M224" s="209"/>
      <c r="N224" s="210"/>
      <c r="O224" s="210"/>
      <c r="P224" s="211">
        <f>P225</f>
        <v>0</v>
      </c>
      <c r="Q224" s="210"/>
      <c r="R224" s="211">
        <f>R225</f>
        <v>0</v>
      </c>
      <c r="S224" s="210"/>
      <c r="T224" s="212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82</v>
      </c>
      <c r="AT224" s="214" t="s">
        <v>73</v>
      </c>
      <c r="AU224" s="214" t="s">
        <v>74</v>
      </c>
      <c r="AY224" s="213" t="s">
        <v>160</v>
      </c>
      <c r="BK224" s="215">
        <f>BK225</f>
        <v>0</v>
      </c>
    </row>
    <row r="225" s="12" customFormat="1" ht="22.8" customHeight="1">
      <c r="A225" s="12"/>
      <c r="B225" s="202"/>
      <c r="C225" s="203"/>
      <c r="D225" s="204" t="s">
        <v>73</v>
      </c>
      <c r="E225" s="272" t="s">
        <v>209</v>
      </c>
      <c r="F225" s="272" t="s">
        <v>517</v>
      </c>
      <c r="G225" s="203"/>
      <c r="H225" s="203"/>
      <c r="I225" s="206"/>
      <c r="J225" s="273">
        <f>BK225</f>
        <v>0</v>
      </c>
      <c r="K225" s="203"/>
      <c r="L225" s="208"/>
      <c r="M225" s="209"/>
      <c r="N225" s="210"/>
      <c r="O225" s="210"/>
      <c r="P225" s="211">
        <f>SUM(P226:P234)</f>
        <v>0</v>
      </c>
      <c r="Q225" s="210"/>
      <c r="R225" s="211">
        <f>SUM(R226:R234)</f>
        <v>0</v>
      </c>
      <c r="S225" s="210"/>
      <c r="T225" s="212">
        <f>SUM(T226:T234)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82</v>
      </c>
      <c r="AT225" s="214" t="s">
        <v>73</v>
      </c>
      <c r="AU225" s="214" t="s">
        <v>82</v>
      </c>
      <c r="AY225" s="213" t="s">
        <v>160</v>
      </c>
      <c r="BK225" s="215">
        <f>SUM(BK226:BK234)</f>
        <v>0</v>
      </c>
    </row>
    <row r="226" s="2" customFormat="1" ht="24.15" customHeight="1">
      <c r="A226" s="38"/>
      <c r="B226" s="39"/>
      <c r="C226" s="216" t="s">
        <v>329</v>
      </c>
      <c r="D226" s="216" t="s">
        <v>161</v>
      </c>
      <c r="E226" s="217" t="s">
        <v>1635</v>
      </c>
      <c r="F226" s="218" t="s">
        <v>1636</v>
      </c>
      <c r="G226" s="219" t="s">
        <v>164</v>
      </c>
      <c r="H226" s="220">
        <v>18</v>
      </c>
      <c r="I226" s="221"/>
      <c r="J226" s="222">
        <f>ROUND(I226*H226,2)</f>
        <v>0</v>
      </c>
      <c r="K226" s="218" t="s">
        <v>165</v>
      </c>
      <c r="L226" s="44"/>
      <c r="M226" s="223" t="s">
        <v>1</v>
      </c>
      <c r="N226" s="224" t="s">
        <v>39</v>
      </c>
      <c r="O226" s="91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7" t="s">
        <v>166</v>
      </c>
      <c r="AT226" s="227" t="s">
        <v>161</v>
      </c>
      <c r="AU226" s="227" t="s">
        <v>84</v>
      </c>
      <c r="AY226" s="17" t="s">
        <v>160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82</v>
      </c>
      <c r="BK226" s="228">
        <f>ROUND(I226*H226,2)</f>
        <v>0</v>
      </c>
      <c r="BL226" s="17" t="s">
        <v>166</v>
      </c>
      <c r="BM226" s="227" t="s">
        <v>1637</v>
      </c>
    </row>
    <row r="227" s="2" customFormat="1" ht="33" customHeight="1">
      <c r="A227" s="38"/>
      <c r="B227" s="39"/>
      <c r="C227" s="216" t="s">
        <v>335</v>
      </c>
      <c r="D227" s="216" t="s">
        <v>161</v>
      </c>
      <c r="E227" s="217" t="s">
        <v>1638</v>
      </c>
      <c r="F227" s="218" t="s">
        <v>1639</v>
      </c>
      <c r="G227" s="219" t="s">
        <v>164</v>
      </c>
      <c r="H227" s="220">
        <v>540</v>
      </c>
      <c r="I227" s="221"/>
      <c r="J227" s="222">
        <f>ROUND(I227*H227,2)</f>
        <v>0</v>
      </c>
      <c r="K227" s="218" t="s">
        <v>165</v>
      </c>
      <c r="L227" s="44"/>
      <c r="M227" s="223" t="s">
        <v>1</v>
      </c>
      <c r="N227" s="224" t="s">
        <v>39</v>
      </c>
      <c r="O227" s="91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7" t="s">
        <v>166</v>
      </c>
      <c r="AT227" s="227" t="s">
        <v>161</v>
      </c>
      <c r="AU227" s="227" t="s">
        <v>84</v>
      </c>
      <c r="AY227" s="17" t="s">
        <v>160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7" t="s">
        <v>82</v>
      </c>
      <c r="BK227" s="228">
        <f>ROUND(I227*H227,2)</f>
        <v>0</v>
      </c>
      <c r="BL227" s="17" t="s">
        <v>166</v>
      </c>
      <c r="BM227" s="227" t="s">
        <v>1640</v>
      </c>
    </row>
    <row r="228" s="13" customFormat="1">
      <c r="A228" s="13"/>
      <c r="B228" s="229"/>
      <c r="C228" s="230"/>
      <c r="D228" s="231" t="s">
        <v>168</v>
      </c>
      <c r="E228" s="232" t="s">
        <v>1</v>
      </c>
      <c r="F228" s="233" t="s">
        <v>1641</v>
      </c>
      <c r="G228" s="230"/>
      <c r="H228" s="234">
        <v>540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168</v>
      </c>
      <c r="AU228" s="240" t="s">
        <v>84</v>
      </c>
      <c r="AV228" s="13" t="s">
        <v>84</v>
      </c>
      <c r="AW228" s="13" t="s">
        <v>31</v>
      </c>
      <c r="AX228" s="13" t="s">
        <v>74</v>
      </c>
      <c r="AY228" s="240" t="s">
        <v>160</v>
      </c>
    </row>
    <row r="229" s="14" customFormat="1">
      <c r="A229" s="14"/>
      <c r="B229" s="241"/>
      <c r="C229" s="242"/>
      <c r="D229" s="231" t="s">
        <v>168</v>
      </c>
      <c r="E229" s="243" t="s">
        <v>1</v>
      </c>
      <c r="F229" s="244" t="s">
        <v>170</v>
      </c>
      <c r="G229" s="242"/>
      <c r="H229" s="245">
        <v>540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168</v>
      </c>
      <c r="AU229" s="251" t="s">
        <v>84</v>
      </c>
      <c r="AV229" s="14" t="s">
        <v>166</v>
      </c>
      <c r="AW229" s="14" t="s">
        <v>31</v>
      </c>
      <c r="AX229" s="14" t="s">
        <v>82</v>
      </c>
      <c r="AY229" s="251" t="s">
        <v>160</v>
      </c>
    </row>
    <row r="230" s="2" customFormat="1" ht="24.15" customHeight="1">
      <c r="A230" s="38"/>
      <c r="B230" s="39"/>
      <c r="C230" s="216" t="s">
        <v>341</v>
      </c>
      <c r="D230" s="216" t="s">
        <v>161</v>
      </c>
      <c r="E230" s="217" t="s">
        <v>1642</v>
      </c>
      <c r="F230" s="218" t="s">
        <v>1643</v>
      </c>
      <c r="G230" s="219" t="s">
        <v>164</v>
      </c>
      <c r="H230" s="220">
        <v>18</v>
      </c>
      <c r="I230" s="221"/>
      <c r="J230" s="222">
        <f>ROUND(I230*H230,2)</f>
        <v>0</v>
      </c>
      <c r="K230" s="218" t="s">
        <v>165</v>
      </c>
      <c r="L230" s="44"/>
      <c r="M230" s="223" t="s">
        <v>1</v>
      </c>
      <c r="N230" s="224" t="s">
        <v>39</v>
      </c>
      <c r="O230" s="91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166</v>
      </c>
      <c r="AT230" s="227" t="s">
        <v>161</v>
      </c>
      <c r="AU230" s="227" t="s">
        <v>84</v>
      </c>
      <c r="AY230" s="17" t="s">
        <v>160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82</v>
      </c>
      <c r="BK230" s="228">
        <f>ROUND(I230*H230,2)</f>
        <v>0</v>
      </c>
      <c r="BL230" s="17" t="s">
        <v>166</v>
      </c>
      <c r="BM230" s="227" t="s">
        <v>1644</v>
      </c>
    </row>
    <row r="231" s="13" customFormat="1">
      <c r="A231" s="13"/>
      <c r="B231" s="229"/>
      <c r="C231" s="230"/>
      <c r="D231" s="231" t="s">
        <v>168</v>
      </c>
      <c r="E231" s="232" t="s">
        <v>1</v>
      </c>
      <c r="F231" s="233" t="s">
        <v>267</v>
      </c>
      <c r="G231" s="230"/>
      <c r="H231" s="234">
        <v>18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168</v>
      </c>
      <c r="AU231" s="240" t="s">
        <v>84</v>
      </c>
      <c r="AV231" s="13" t="s">
        <v>84</v>
      </c>
      <c r="AW231" s="13" t="s">
        <v>31</v>
      </c>
      <c r="AX231" s="13" t="s">
        <v>82</v>
      </c>
      <c r="AY231" s="240" t="s">
        <v>160</v>
      </c>
    </row>
    <row r="232" s="2" customFormat="1" ht="24.15" customHeight="1">
      <c r="A232" s="38"/>
      <c r="B232" s="39"/>
      <c r="C232" s="216" t="s">
        <v>346</v>
      </c>
      <c r="D232" s="216" t="s">
        <v>161</v>
      </c>
      <c r="E232" s="217" t="s">
        <v>1645</v>
      </c>
      <c r="F232" s="218" t="s">
        <v>1646</v>
      </c>
      <c r="G232" s="219" t="s">
        <v>191</v>
      </c>
      <c r="H232" s="220">
        <v>27</v>
      </c>
      <c r="I232" s="221"/>
      <c r="J232" s="222">
        <f>ROUND(I232*H232,2)</f>
        <v>0</v>
      </c>
      <c r="K232" s="218" t="s">
        <v>165</v>
      </c>
      <c r="L232" s="44"/>
      <c r="M232" s="223" t="s">
        <v>1</v>
      </c>
      <c r="N232" s="224" t="s">
        <v>39</v>
      </c>
      <c r="O232" s="91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7" t="s">
        <v>166</v>
      </c>
      <c r="AT232" s="227" t="s">
        <v>161</v>
      </c>
      <c r="AU232" s="227" t="s">
        <v>84</v>
      </c>
      <c r="AY232" s="17" t="s">
        <v>160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82</v>
      </c>
      <c r="BK232" s="228">
        <f>ROUND(I232*H232,2)</f>
        <v>0</v>
      </c>
      <c r="BL232" s="17" t="s">
        <v>166</v>
      </c>
      <c r="BM232" s="227" t="s">
        <v>1647</v>
      </c>
    </row>
    <row r="233" s="13" customFormat="1">
      <c r="A233" s="13"/>
      <c r="B233" s="229"/>
      <c r="C233" s="230"/>
      <c r="D233" s="231" t="s">
        <v>168</v>
      </c>
      <c r="E233" s="232" t="s">
        <v>1</v>
      </c>
      <c r="F233" s="233" t="s">
        <v>1648</v>
      </c>
      <c r="G233" s="230"/>
      <c r="H233" s="234">
        <v>27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168</v>
      </c>
      <c r="AU233" s="240" t="s">
        <v>84</v>
      </c>
      <c r="AV233" s="13" t="s">
        <v>84</v>
      </c>
      <c r="AW233" s="13" t="s">
        <v>31</v>
      </c>
      <c r="AX233" s="13" t="s">
        <v>74</v>
      </c>
      <c r="AY233" s="240" t="s">
        <v>160</v>
      </c>
    </row>
    <row r="234" s="14" customFormat="1">
      <c r="A234" s="14"/>
      <c r="B234" s="241"/>
      <c r="C234" s="242"/>
      <c r="D234" s="231" t="s">
        <v>168</v>
      </c>
      <c r="E234" s="243" t="s">
        <v>1</v>
      </c>
      <c r="F234" s="244" t="s">
        <v>170</v>
      </c>
      <c r="G234" s="242"/>
      <c r="H234" s="245">
        <v>27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168</v>
      </c>
      <c r="AU234" s="251" t="s">
        <v>84</v>
      </c>
      <c r="AV234" s="14" t="s">
        <v>166</v>
      </c>
      <c r="AW234" s="14" t="s">
        <v>31</v>
      </c>
      <c r="AX234" s="14" t="s">
        <v>82</v>
      </c>
      <c r="AY234" s="251" t="s">
        <v>160</v>
      </c>
    </row>
    <row r="235" s="12" customFormat="1" ht="25.92" customHeight="1">
      <c r="A235" s="12"/>
      <c r="B235" s="202"/>
      <c r="C235" s="203"/>
      <c r="D235" s="204" t="s">
        <v>73</v>
      </c>
      <c r="E235" s="205" t="s">
        <v>1488</v>
      </c>
      <c r="F235" s="205" t="s">
        <v>1649</v>
      </c>
      <c r="G235" s="203"/>
      <c r="H235" s="203"/>
      <c r="I235" s="206"/>
      <c r="J235" s="207">
        <f>BK235</f>
        <v>0</v>
      </c>
      <c r="K235" s="203"/>
      <c r="L235" s="208"/>
      <c r="M235" s="209"/>
      <c r="N235" s="210"/>
      <c r="O235" s="210"/>
      <c r="P235" s="211">
        <f>SUM(P236:P271)</f>
        <v>0</v>
      </c>
      <c r="Q235" s="210"/>
      <c r="R235" s="211">
        <f>SUM(R236:R271)</f>
        <v>0</v>
      </c>
      <c r="S235" s="210"/>
      <c r="T235" s="212">
        <f>SUM(T236:T271)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84</v>
      </c>
      <c r="AT235" s="214" t="s">
        <v>73</v>
      </c>
      <c r="AU235" s="214" t="s">
        <v>74</v>
      </c>
      <c r="AY235" s="213" t="s">
        <v>160</v>
      </c>
      <c r="BK235" s="215">
        <f>SUM(BK236:BK271)</f>
        <v>0</v>
      </c>
    </row>
    <row r="236" s="2" customFormat="1" ht="33" customHeight="1">
      <c r="A236" s="38"/>
      <c r="B236" s="39"/>
      <c r="C236" s="216" t="s">
        <v>352</v>
      </c>
      <c r="D236" s="216" t="s">
        <v>161</v>
      </c>
      <c r="E236" s="217" t="s">
        <v>1650</v>
      </c>
      <c r="F236" s="218" t="s">
        <v>1651</v>
      </c>
      <c r="G236" s="219" t="s">
        <v>203</v>
      </c>
      <c r="H236" s="220">
        <v>1</v>
      </c>
      <c r="I236" s="221"/>
      <c r="J236" s="222">
        <f>ROUND(I236*H236,2)</f>
        <v>0</v>
      </c>
      <c r="K236" s="218" t="s">
        <v>934</v>
      </c>
      <c r="L236" s="44"/>
      <c r="M236" s="223" t="s">
        <v>1</v>
      </c>
      <c r="N236" s="224" t="s">
        <v>39</v>
      </c>
      <c r="O236" s="91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166</v>
      </c>
      <c r="AT236" s="227" t="s">
        <v>161</v>
      </c>
      <c r="AU236" s="227" t="s">
        <v>82</v>
      </c>
      <c r="AY236" s="17" t="s">
        <v>160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82</v>
      </c>
      <c r="BK236" s="228">
        <f>ROUND(I236*H236,2)</f>
        <v>0</v>
      </c>
      <c r="BL236" s="17" t="s">
        <v>166</v>
      </c>
      <c r="BM236" s="227" t="s">
        <v>1652</v>
      </c>
    </row>
    <row r="237" s="13" customFormat="1">
      <c r="A237" s="13"/>
      <c r="B237" s="229"/>
      <c r="C237" s="230"/>
      <c r="D237" s="231" t="s">
        <v>168</v>
      </c>
      <c r="E237" s="232" t="s">
        <v>1</v>
      </c>
      <c r="F237" s="233" t="s">
        <v>82</v>
      </c>
      <c r="G237" s="230"/>
      <c r="H237" s="234">
        <v>1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168</v>
      </c>
      <c r="AU237" s="240" t="s">
        <v>82</v>
      </c>
      <c r="AV237" s="13" t="s">
        <v>84</v>
      </c>
      <c r="AW237" s="13" t="s">
        <v>31</v>
      </c>
      <c r="AX237" s="13" t="s">
        <v>74</v>
      </c>
      <c r="AY237" s="240" t="s">
        <v>160</v>
      </c>
    </row>
    <row r="238" s="14" customFormat="1">
      <c r="A238" s="14"/>
      <c r="B238" s="241"/>
      <c r="C238" s="242"/>
      <c r="D238" s="231" t="s">
        <v>168</v>
      </c>
      <c r="E238" s="243" t="s">
        <v>1</v>
      </c>
      <c r="F238" s="244" t="s">
        <v>170</v>
      </c>
      <c r="G238" s="242"/>
      <c r="H238" s="245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168</v>
      </c>
      <c r="AU238" s="251" t="s">
        <v>82</v>
      </c>
      <c r="AV238" s="14" t="s">
        <v>166</v>
      </c>
      <c r="AW238" s="14" t="s">
        <v>31</v>
      </c>
      <c r="AX238" s="14" t="s">
        <v>82</v>
      </c>
      <c r="AY238" s="251" t="s">
        <v>160</v>
      </c>
    </row>
    <row r="239" s="2" customFormat="1" ht="33" customHeight="1">
      <c r="A239" s="38"/>
      <c r="B239" s="39"/>
      <c r="C239" s="216" t="s">
        <v>358</v>
      </c>
      <c r="D239" s="216" t="s">
        <v>161</v>
      </c>
      <c r="E239" s="217" t="s">
        <v>1653</v>
      </c>
      <c r="F239" s="218" t="s">
        <v>1654</v>
      </c>
      <c r="G239" s="219" t="s">
        <v>203</v>
      </c>
      <c r="H239" s="220">
        <v>1</v>
      </c>
      <c r="I239" s="221"/>
      <c r="J239" s="222">
        <f>ROUND(I239*H239,2)</f>
        <v>0</v>
      </c>
      <c r="K239" s="218" t="s">
        <v>934</v>
      </c>
      <c r="L239" s="44"/>
      <c r="M239" s="223" t="s">
        <v>1</v>
      </c>
      <c r="N239" s="224" t="s">
        <v>39</v>
      </c>
      <c r="O239" s="91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7" t="s">
        <v>166</v>
      </c>
      <c r="AT239" s="227" t="s">
        <v>161</v>
      </c>
      <c r="AU239" s="227" t="s">
        <v>82</v>
      </c>
      <c r="AY239" s="17" t="s">
        <v>160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7" t="s">
        <v>82</v>
      </c>
      <c r="BK239" s="228">
        <f>ROUND(I239*H239,2)</f>
        <v>0</v>
      </c>
      <c r="BL239" s="17" t="s">
        <v>166</v>
      </c>
      <c r="BM239" s="227" t="s">
        <v>1655</v>
      </c>
    </row>
    <row r="240" s="13" customFormat="1">
      <c r="A240" s="13"/>
      <c r="B240" s="229"/>
      <c r="C240" s="230"/>
      <c r="D240" s="231" t="s">
        <v>168</v>
      </c>
      <c r="E240" s="232" t="s">
        <v>1</v>
      </c>
      <c r="F240" s="233" t="s">
        <v>82</v>
      </c>
      <c r="G240" s="230"/>
      <c r="H240" s="234">
        <v>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168</v>
      </c>
      <c r="AU240" s="240" t="s">
        <v>82</v>
      </c>
      <c r="AV240" s="13" t="s">
        <v>84</v>
      </c>
      <c r="AW240" s="13" t="s">
        <v>31</v>
      </c>
      <c r="AX240" s="13" t="s">
        <v>74</v>
      </c>
      <c r="AY240" s="240" t="s">
        <v>160</v>
      </c>
    </row>
    <row r="241" s="14" customFormat="1">
      <c r="A241" s="14"/>
      <c r="B241" s="241"/>
      <c r="C241" s="242"/>
      <c r="D241" s="231" t="s">
        <v>168</v>
      </c>
      <c r="E241" s="243" t="s">
        <v>1</v>
      </c>
      <c r="F241" s="244" t="s">
        <v>170</v>
      </c>
      <c r="G241" s="242"/>
      <c r="H241" s="245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168</v>
      </c>
      <c r="AU241" s="251" t="s">
        <v>82</v>
      </c>
      <c r="AV241" s="14" t="s">
        <v>166</v>
      </c>
      <c r="AW241" s="14" t="s">
        <v>31</v>
      </c>
      <c r="AX241" s="14" t="s">
        <v>82</v>
      </c>
      <c r="AY241" s="251" t="s">
        <v>160</v>
      </c>
    </row>
    <row r="242" s="2" customFormat="1" ht="33" customHeight="1">
      <c r="A242" s="38"/>
      <c r="B242" s="39"/>
      <c r="C242" s="216" t="s">
        <v>367</v>
      </c>
      <c r="D242" s="216" t="s">
        <v>161</v>
      </c>
      <c r="E242" s="217" t="s">
        <v>1656</v>
      </c>
      <c r="F242" s="218" t="s">
        <v>1657</v>
      </c>
      <c r="G242" s="219" t="s">
        <v>203</v>
      </c>
      <c r="H242" s="220">
        <v>1</v>
      </c>
      <c r="I242" s="221"/>
      <c r="J242" s="222">
        <f>ROUND(I242*H242,2)</f>
        <v>0</v>
      </c>
      <c r="K242" s="218" t="s">
        <v>934</v>
      </c>
      <c r="L242" s="44"/>
      <c r="M242" s="223" t="s">
        <v>1</v>
      </c>
      <c r="N242" s="224" t="s">
        <v>39</v>
      </c>
      <c r="O242" s="91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166</v>
      </c>
      <c r="AT242" s="227" t="s">
        <v>161</v>
      </c>
      <c r="AU242" s="227" t="s">
        <v>82</v>
      </c>
      <c r="AY242" s="17" t="s">
        <v>160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82</v>
      </c>
      <c r="BK242" s="228">
        <f>ROUND(I242*H242,2)</f>
        <v>0</v>
      </c>
      <c r="BL242" s="17" t="s">
        <v>166</v>
      </c>
      <c r="BM242" s="227" t="s">
        <v>1658</v>
      </c>
    </row>
    <row r="243" s="13" customFormat="1">
      <c r="A243" s="13"/>
      <c r="B243" s="229"/>
      <c r="C243" s="230"/>
      <c r="D243" s="231" t="s">
        <v>168</v>
      </c>
      <c r="E243" s="232" t="s">
        <v>1</v>
      </c>
      <c r="F243" s="233" t="s">
        <v>82</v>
      </c>
      <c r="G243" s="230"/>
      <c r="H243" s="234">
        <v>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168</v>
      </c>
      <c r="AU243" s="240" t="s">
        <v>82</v>
      </c>
      <c r="AV243" s="13" t="s">
        <v>84</v>
      </c>
      <c r="AW243" s="13" t="s">
        <v>31</v>
      </c>
      <c r="AX243" s="13" t="s">
        <v>74</v>
      </c>
      <c r="AY243" s="240" t="s">
        <v>160</v>
      </c>
    </row>
    <row r="244" s="14" customFormat="1">
      <c r="A244" s="14"/>
      <c r="B244" s="241"/>
      <c r="C244" s="242"/>
      <c r="D244" s="231" t="s">
        <v>168</v>
      </c>
      <c r="E244" s="243" t="s">
        <v>1</v>
      </c>
      <c r="F244" s="244" t="s">
        <v>170</v>
      </c>
      <c r="G244" s="242"/>
      <c r="H244" s="245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168</v>
      </c>
      <c r="AU244" s="251" t="s">
        <v>82</v>
      </c>
      <c r="AV244" s="14" t="s">
        <v>166</v>
      </c>
      <c r="AW244" s="14" t="s">
        <v>31</v>
      </c>
      <c r="AX244" s="14" t="s">
        <v>82</v>
      </c>
      <c r="AY244" s="251" t="s">
        <v>160</v>
      </c>
    </row>
    <row r="245" s="2" customFormat="1" ht="33" customHeight="1">
      <c r="A245" s="38"/>
      <c r="B245" s="39"/>
      <c r="C245" s="216" t="s">
        <v>373</v>
      </c>
      <c r="D245" s="216" t="s">
        <v>161</v>
      </c>
      <c r="E245" s="217" t="s">
        <v>1659</v>
      </c>
      <c r="F245" s="218" t="s">
        <v>1660</v>
      </c>
      <c r="G245" s="219" t="s">
        <v>203</v>
      </c>
      <c r="H245" s="220">
        <v>1</v>
      </c>
      <c r="I245" s="221"/>
      <c r="J245" s="222">
        <f>ROUND(I245*H245,2)</f>
        <v>0</v>
      </c>
      <c r="K245" s="218" t="s">
        <v>934</v>
      </c>
      <c r="L245" s="44"/>
      <c r="M245" s="223" t="s">
        <v>1</v>
      </c>
      <c r="N245" s="224" t="s">
        <v>39</v>
      </c>
      <c r="O245" s="91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7" t="s">
        <v>166</v>
      </c>
      <c r="AT245" s="227" t="s">
        <v>161</v>
      </c>
      <c r="AU245" s="227" t="s">
        <v>82</v>
      </c>
      <c r="AY245" s="17" t="s">
        <v>160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82</v>
      </c>
      <c r="BK245" s="228">
        <f>ROUND(I245*H245,2)</f>
        <v>0</v>
      </c>
      <c r="BL245" s="17" t="s">
        <v>166</v>
      </c>
      <c r="BM245" s="227" t="s">
        <v>1661</v>
      </c>
    </row>
    <row r="246" s="13" customFormat="1">
      <c r="A246" s="13"/>
      <c r="B246" s="229"/>
      <c r="C246" s="230"/>
      <c r="D246" s="231" t="s">
        <v>168</v>
      </c>
      <c r="E246" s="232" t="s">
        <v>1</v>
      </c>
      <c r="F246" s="233" t="s">
        <v>82</v>
      </c>
      <c r="G246" s="230"/>
      <c r="H246" s="234">
        <v>1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168</v>
      </c>
      <c r="AU246" s="240" t="s">
        <v>82</v>
      </c>
      <c r="AV246" s="13" t="s">
        <v>84</v>
      </c>
      <c r="AW246" s="13" t="s">
        <v>31</v>
      </c>
      <c r="AX246" s="13" t="s">
        <v>74</v>
      </c>
      <c r="AY246" s="240" t="s">
        <v>160</v>
      </c>
    </row>
    <row r="247" s="14" customFormat="1">
      <c r="A247" s="14"/>
      <c r="B247" s="241"/>
      <c r="C247" s="242"/>
      <c r="D247" s="231" t="s">
        <v>168</v>
      </c>
      <c r="E247" s="243" t="s">
        <v>1</v>
      </c>
      <c r="F247" s="244" t="s">
        <v>170</v>
      </c>
      <c r="G247" s="242"/>
      <c r="H247" s="245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168</v>
      </c>
      <c r="AU247" s="251" t="s">
        <v>82</v>
      </c>
      <c r="AV247" s="14" t="s">
        <v>166</v>
      </c>
      <c r="AW247" s="14" t="s">
        <v>31</v>
      </c>
      <c r="AX247" s="14" t="s">
        <v>82</v>
      </c>
      <c r="AY247" s="251" t="s">
        <v>160</v>
      </c>
    </row>
    <row r="248" s="2" customFormat="1" ht="33" customHeight="1">
      <c r="A248" s="38"/>
      <c r="B248" s="39"/>
      <c r="C248" s="216" t="s">
        <v>377</v>
      </c>
      <c r="D248" s="216" t="s">
        <v>161</v>
      </c>
      <c r="E248" s="217" t="s">
        <v>1662</v>
      </c>
      <c r="F248" s="218" t="s">
        <v>1663</v>
      </c>
      <c r="G248" s="219" t="s">
        <v>203</v>
      </c>
      <c r="H248" s="220">
        <v>1</v>
      </c>
      <c r="I248" s="221"/>
      <c r="J248" s="222">
        <f>ROUND(I248*H248,2)</f>
        <v>0</v>
      </c>
      <c r="K248" s="218" t="s">
        <v>934</v>
      </c>
      <c r="L248" s="44"/>
      <c r="M248" s="223" t="s">
        <v>1</v>
      </c>
      <c r="N248" s="224" t="s">
        <v>39</v>
      </c>
      <c r="O248" s="91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166</v>
      </c>
      <c r="AT248" s="227" t="s">
        <v>161</v>
      </c>
      <c r="AU248" s="227" t="s">
        <v>82</v>
      </c>
      <c r="AY248" s="17" t="s">
        <v>160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82</v>
      </c>
      <c r="BK248" s="228">
        <f>ROUND(I248*H248,2)</f>
        <v>0</v>
      </c>
      <c r="BL248" s="17" t="s">
        <v>166</v>
      </c>
      <c r="BM248" s="227" t="s">
        <v>1664</v>
      </c>
    </row>
    <row r="249" s="13" customFormat="1">
      <c r="A249" s="13"/>
      <c r="B249" s="229"/>
      <c r="C249" s="230"/>
      <c r="D249" s="231" t="s">
        <v>168</v>
      </c>
      <c r="E249" s="232" t="s">
        <v>1</v>
      </c>
      <c r="F249" s="233" t="s">
        <v>82</v>
      </c>
      <c r="G249" s="230"/>
      <c r="H249" s="234">
        <v>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168</v>
      </c>
      <c r="AU249" s="240" t="s">
        <v>82</v>
      </c>
      <c r="AV249" s="13" t="s">
        <v>84</v>
      </c>
      <c r="AW249" s="13" t="s">
        <v>31</v>
      </c>
      <c r="AX249" s="13" t="s">
        <v>74</v>
      </c>
      <c r="AY249" s="240" t="s">
        <v>160</v>
      </c>
    </row>
    <row r="250" s="14" customFormat="1">
      <c r="A250" s="14"/>
      <c r="B250" s="241"/>
      <c r="C250" s="242"/>
      <c r="D250" s="231" t="s">
        <v>168</v>
      </c>
      <c r="E250" s="243" t="s">
        <v>1</v>
      </c>
      <c r="F250" s="244" t="s">
        <v>170</v>
      </c>
      <c r="G250" s="242"/>
      <c r="H250" s="245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168</v>
      </c>
      <c r="AU250" s="251" t="s">
        <v>82</v>
      </c>
      <c r="AV250" s="14" t="s">
        <v>166</v>
      </c>
      <c r="AW250" s="14" t="s">
        <v>31</v>
      </c>
      <c r="AX250" s="14" t="s">
        <v>82</v>
      </c>
      <c r="AY250" s="251" t="s">
        <v>160</v>
      </c>
    </row>
    <row r="251" s="2" customFormat="1" ht="33" customHeight="1">
      <c r="A251" s="38"/>
      <c r="B251" s="39"/>
      <c r="C251" s="216" t="s">
        <v>385</v>
      </c>
      <c r="D251" s="216" t="s">
        <v>161</v>
      </c>
      <c r="E251" s="217" t="s">
        <v>1665</v>
      </c>
      <c r="F251" s="218" t="s">
        <v>1666</v>
      </c>
      <c r="G251" s="219" t="s">
        <v>203</v>
      </c>
      <c r="H251" s="220">
        <v>1</v>
      </c>
      <c r="I251" s="221"/>
      <c r="J251" s="222">
        <f>ROUND(I251*H251,2)</f>
        <v>0</v>
      </c>
      <c r="K251" s="218" t="s">
        <v>934</v>
      </c>
      <c r="L251" s="44"/>
      <c r="M251" s="223" t="s">
        <v>1</v>
      </c>
      <c r="N251" s="224" t="s">
        <v>39</v>
      </c>
      <c r="O251" s="91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7" t="s">
        <v>166</v>
      </c>
      <c r="AT251" s="227" t="s">
        <v>161</v>
      </c>
      <c r="AU251" s="227" t="s">
        <v>82</v>
      </c>
      <c r="AY251" s="17" t="s">
        <v>160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7" t="s">
        <v>82</v>
      </c>
      <c r="BK251" s="228">
        <f>ROUND(I251*H251,2)</f>
        <v>0</v>
      </c>
      <c r="BL251" s="17" t="s">
        <v>166</v>
      </c>
      <c r="BM251" s="227" t="s">
        <v>1667</v>
      </c>
    </row>
    <row r="252" s="13" customFormat="1">
      <c r="A252" s="13"/>
      <c r="B252" s="229"/>
      <c r="C252" s="230"/>
      <c r="D252" s="231" t="s">
        <v>168</v>
      </c>
      <c r="E252" s="232" t="s">
        <v>1</v>
      </c>
      <c r="F252" s="233" t="s">
        <v>82</v>
      </c>
      <c r="G252" s="230"/>
      <c r="H252" s="234">
        <v>1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168</v>
      </c>
      <c r="AU252" s="240" t="s">
        <v>82</v>
      </c>
      <c r="AV252" s="13" t="s">
        <v>84</v>
      </c>
      <c r="AW252" s="13" t="s">
        <v>31</v>
      </c>
      <c r="AX252" s="13" t="s">
        <v>74</v>
      </c>
      <c r="AY252" s="240" t="s">
        <v>160</v>
      </c>
    </row>
    <row r="253" s="14" customFormat="1">
      <c r="A253" s="14"/>
      <c r="B253" s="241"/>
      <c r="C253" s="242"/>
      <c r="D253" s="231" t="s">
        <v>168</v>
      </c>
      <c r="E253" s="243" t="s">
        <v>1</v>
      </c>
      <c r="F253" s="244" t="s">
        <v>170</v>
      </c>
      <c r="G253" s="242"/>
      <c r="H253" s="245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168</v>
      </c>
      <c r="AU253" s="251" t="s">
        <v>82</v>
      </c>
      <c r="AV253" s="14" t="s">
        <v>166</v>
      </c>
      <c r="AW253" s="14" t="s">
        <v>31</v>
      </c>
      <c r="AX253" s="14" t="s">
        <v>82</v>
      </c>
      <c r="AY253" s="251" t="s">
        <v>160</v>
      </c>
    </row>
    <row r="254" s="2" customFormat="1" ht="33" customHeight="1">
      <c r="A254" s="38"/>
      <c r="B254" s="39"/>
      <c r="C254" s="216" t="s">
        <v>390</v>
      </c>
      <c r="D254" s="216" t="s">
        <v>161</v>
      </c>
      <c r="E254" s="217" t="s">
        <v>1668</v>
      </c>
      <c r="F254" s="218" t="s">
        <v>1669</v>
      </c>
      <c r="G254" s="219" t="s">
        <v>203</v>
      </c>
      <c r="H254" s="220">
        <v>1</v>
      </c>
      <c r="I254" s="221"/>
      <c r="J254" s="222">
        <f>ROUND(I254*H254,2)</f>
        <v>0</v>
      </c>
      <c r="K254" s="218" t="s">
        <v>934</v>
      </c>
      <c r="L254" s="44"/>
      <c r="M254" s="223" t="s">
        <v>1</v>
      </c>
      <c r="N254" s="224" t="s">
        <v>39</v>
      </c>
      <c r="O254" s="91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7" t="s">
        <v>166</v>
      </c>
      <c r="AT254" s="227" t="s">
        <v>161</v>
      </c>
      <c r="AU254" s="227" t="s">
        <v>82</v>
      </c>
      <c r="AY254" s="17" t="s">
        <v>160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7" t="s">
        <v>82</v>
      </c>
      <c r="BK254" s="228">
        <f>ROUND(I254*H254,2)</f>
        <v>0</v>
      </c>
      <c r="BL254" s="17" t="s">
        <v>166</v>
      </c>
      <c r="BM254" s="227" t="s">
        <v>1670</v>
      </c>
    </row>
    <row r="255" s="13" customFormat="1">
      <c r="A255" s="13"/>
      <c r="B255" s="229"/>
      <c r="C255" s="230"/>
      <c r="D255" s="231" t="s">
        <v>168</v>
      </c>
      <c r="E255" s="232" t="s">
        <v>1</v>
      </c>
      <c r="F255" s="233" t="s">
        <v>82</v>
      </c>
      <c r="G255" s="230"/>
      <c r="H255" s="234">
        <v>1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168</v>
      </c>
      <c r="AU255" s="240" t="s">
        <v>82</v>
      </c>
      <c r="AV255" s="13" t="s">
        <v>84</v>
      </c>
      <c r="AW255" s="13" t="s">
        <v>31</v>
      </c>
      <c r="AX255" s="13" t="s">
        <v>74</v>
      </c>
      <c r="AY255" s="240" t="s">
        <v>160</v>
      </c>
    </row>
    <row r="256" s="14" customFormat="1">
      <c r="A256" s="14"/>
      <c r="B256" s="241"/>
      <c r="C256" s="242"/>
      <c r="D256" s="231" t="s">
        <v>168</v>
      </c>
      <c r="E256" s="243" t="s">
        <v>1</v>
      </c>
      <c r="F256" s="244" t="s">
        <v>170</v>
      </c>
      <c r="G256" s="242"/>
      <c r="H256" s="245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168</v>
      </c>
      <c r="AU256" s="251" t="s">
        <v>82</v>
      </c>
      <c r="AV256" s="14" t="s">
        <v>166</v>
      </c>
      <c r="AW256" s="14" t="s">
        <v>31</v>
      </c>
      <c r="AX256" s="14" t="s">
        <v>82</v>
      </c>
      <c r="AY256" s="251" t="s">
        <v>160</v>
      </c>
    </row>
    <row r="257" s="2" customFormat="1" ht="16.5" customHeight="1">
      <c r="A257" s="38"/>
      <c r="B257" s="39"/>
      <c r="C257" s="216" t="s">
        <v>287</v>
      </c>
      <c r="D257" s="216" t="s">
        <v>161</v>
      </c>
      <c r="E257" s="217" t="s">
        <v>1671</v>
      </c>
      <c r="F257" s="218" t="s">
        <v>1672</v>
      </c>
      <c r="G257" s="219" t="s">
        <v>203</v>
      </c>
      <c r="H257" s="220">
        <v>1</v>
      </c>
      <c r="I257" s="221"/>
      <c r="J257" s="222">
        <f>ROUND(I257*H257,2)</f>
        <v>0</v>
      </c>
      <c r="K257" s="218" t="s">
        <v>934</v>
      </c>
      <c r="L257" s="44"/>
      <c r="M257" s="223" t="s">
        <v>1</v>
      </c>
      <c r="N257" s="224" t="s">
        <v>39</v>
      </c>
      <c r="O257" s="91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7" t="s">
        <v>166</v>
      </c>
      <c r="AT257" s="227" t="s">
        <v>161</v>
      </c>
      <c r="AU257" s="227" t="s">
        <v>82</v>
      </c>
      <c r="AY257" s="17" t="s">
        <v>160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82</v>
      </c>
      <c r="BK257" s="228">
        <f>ROUND(I257*H257,2)</f>
        <v>0</v>
      </c>
      <c r="BL257" s="17" t="s">
        <v>166</v>
      </c>
      <c r="BM257" s="227" t="s">
        <v>1673</v>
      </c>
    </row>
    <row r="258" s="13" customFormat="1">
      <c r="A258" s="13"/>
      <c r="B258" s="229"/>
      <c r="C258" s="230"/>
      <c r="D258" s="231" t="s">
        <v>168</v>
      </c>
      <c r="E258" s="232" t="s">
        <v>1</v>
      </c>
      <c r="F258" s="233" t="s">
        <v>82</v>
      </c>
      <c r="G258" s="230"/>
      <c r="H258" s="234">
        <v>1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168</v>
      </c>
      <c r="AU258" s="240" t="s">
        <v>82</v>
      </c>
      <c r="AV258" s="13" t="s">
        <v>84</v>
      </c>
      <c r="AW258" s="13" t="s">
        <v>31</v>
      </c>
      <c r="AX258" s="13" t="s">
        <v>74</v>
      </c>
      <c r="AY258" s="240" t="s">
        <v>160</v>
      </c>
    </row>
    <row r="259" s="14" customFormat="1">
      <c r="A259" s="14"/>
      <c r="B259" s="241"/>
      <c r="C259" s="242"/>
      <c r="D259" s="231" t="s">
        <v>168</v>
      </c>
      <c r="E259" s="243" t="s">
        <v>1</v>
      </c>
      <c r="F259" s="244" t="s">
        <v>170</v>
      </c>
      <c r="G259" s="242"/>
      <c r="H259" s="245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168</v>
      </c>
      <c r="AU259" s="251" t="s">
        <v>82</v>
      </c>
      <c r="AV259" s="14" t="s">
        <v>166</v>
      </c>
      <c r="AW259" s="14" t="s">
        <v>31</v>
      </c>
      <c r="AX259" s="14" t="s">
        <v>82</v>
      </c>
      <c r="AY259" s="251" t="s">
        <v>160</v>
      </c>
    </row>
    <row r="260" s="2" customFormat="1" ht="16.5" customHeight="1">
      <c r="A260" s="38"/>
      <c r="B260" s="39"/>
      <c r="C260" s="216" t="s">
        <v>398</v>
      </c>
      <c r="D260" s="216" t="s">
        <v>161</v>
      </c>
      <c r="E260" s="217" t="s">
        <v>1674</v>
      </c>
      <c r="F260" s="218" t="s">
        <v>1675</v>
      </c>
      <c r="G260" s="219" t="s">
        <v>203</v>
      </c>
      <c r="H260" s="220">
        <v>1</v>
      </c>
      <c r="I260" s="221"/>
      <c r="J260" s="222">
        <f>ROUND(I260*H260,2)</f>
        <v>0</v>
      </c>
      <c r="K260" s="218" t="s">
        <v>934</v>
      </c>
      <c r="L260" s="44"/>
      <c r="M260" s="223" t="s">
        <v>1</v>
      </c>
      <c r="N260" s="224" t="s">
        <v>39</v>
      </c>
      <c r="O260" s="91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166</v>
      </c>
      <c r="AT260" s="227" t="s">
        <v>161</v>
      </c>
      <c r="AU260" s="227" t="s">
        <v>82</v>
      </c>
      <c r="AY260" s="17" t="s">
        <v>160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82</v>
      </c>
      <c r="BK260" s="228">
        <f>ROUND(I260*H260,2)</f>
        <v>0</v>
      </c>
      <c r="BL260" s="17" t="s">
        <v>166</v>
      </c>
      <c r="BM260" s="227" t="s">
        <v>1676</v>
      </c>
    </row>
    <row r="261" s="13" customFormat="1">
      <c r="A261" s="13"/>
      <c r="B261" s="229"/>
      <c r="C261" s="230"/>
      <c r="D261" s="231" t="s">
        <v>168</v>
      </c>
      <c r="E261" s="232" t="s">
        <v>1</v>
      </c>
      <c r="F261" s="233" t="s">
        <v>82</v>
      </c>
      <c r="G261" s="230"/>
      <c r="H261" s="234">
        <v>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168</v>
      </c>
      <c r="AU261" s="240" t="s">
        <v>82</v>
      </c>
      <c r="AV261" s="13" t="s">
        <v>84</v>
      </c>
      <c r="AW261" s="13" t="s">
        <v>31</v>
      </c>
      <c r="AX261" s="13" t="s">
        <v>74</v>
      </c>
      <c r="AY261" s="240" t="s">
        <v>160</v>
      </c>
    </row>
    <row r="262" s="14" customFormat="1">
      <c r="A262" s="14"/>
      <c r="B262" s="241"/>
      <c r="C262" s="242"/>
      <c r="D262" s="231" t="s">
        <v>168</v>
      </c>
      <c r="E262" s="243" t="s">
        <v>1</v>
      </c>
      <c r="F262" s="244" t="s">
        <v>170</v>
      </c>
      <c r="G262" s="242"/>
      <c r="H262" s="245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168</v>
      </c>
      <c r="AU262" s="251" t="s">
        <v>82</v>
      </c>
      <c r="AV262" s="14" t="s">
        <v>166</v>
      </c>
      <c r="AW262" s="14" t="s">
        <v>31</v>
      </c>
      <c r="AX262" s="14" t="s">
        <v>82</v>
      </c>
      <c r="AY262" s="251" t="s">
        <v>160</v>
      </c>
    </row>
    <row r="263" s="2" customFormat="1" ht="16.5" customHeight="1">
      <c r="A263" s="38"/>
      <c r="B263" s="39"/>
      <c r="C263" s="216" t="s">
        <v>403</v>
      </c>
      <c r="D263" s="216" t="s">
        <v>161</v>
      </c>
      <c r="E263" s="217" t="s">
        <v>1677</v>
      </c>
      <c r="F263" s="218" t="s">
        <v>1678</v>
      </c>
      <c r="G263" s="219" t="s">
        <v>203</v>
      </c>
      <c r="H263" s="220">
        <v>1</v>
      </c>
      <c r="I263" s="221"/>
      <c r="J263" s="222">
        <f>ROUND(I263*H263,2)</f>
        <v>0</v>
      </c>
      <c r="K263" s="218" t="s">
        <v>934</v>
      </c>
      <c r="L263" s="44"/>
      <c r="M263" s="223" t="s">
        <v>1</v>
      </c>
      <c r="N263" s="224" t="s">
        <v>39</v>
      </c>
      <c r="O263" s="91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166</v>
      </c>
      <c r="AT263" s="227" t="s">
        <v>161</v>
      </c>
      <c r="AU263" s="227" t="s">
        <v>82</v>
      </c>
      <c r="AY263" s="17" t="s">
        <v>160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82</v>
      </c>
      <c r="BK263" s="228">
        <f>ROUND(I263*H263,2)</f>
        <v>0</v>
      </c>
      <c r="BL263" s="17" t="s">
        <v>166</v>
      </c>
      <c r="BM263" s="227" t="s">
        <v>1679</v>
      </c>
    </row>
    <row r="264" s="13" customFormat="1">
      <c r="A264" s="13"/>
      <c r="B264" s="229"/>
      <c r="C264" s="230"/>
      <c r="D264" s="231" t="s">
        <v>168</v>
      </c>
      <c r="E264" s="232" t="s">
        <v>1</v>
      </c>
      <c r="F264" s="233" t="s">
        <v>82</v>
      </c>
      <c r="G264" s="230"/>
      <c r="H264" s="234">
        <v>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168</v>
      </c>
      <c r="AU264" s="240" t="s">
        <v>82</v>
      </c>
      <c r="AV264" s="13" t="s">
        <v>84</v>
      </c>
      <c r="AW264" s="13" t="s">
        <v>31</v>
      </c>
      <c r="AX264" s="13" t="s">
        <v>74</v>
      </c>
      <c r="AY264" s="240" t="s">
        <v>160</v>
      </c>
    </row>
    <row r="265" s="14" customFormat="1">
      <c r="A265" s="14"/>
      <c r="B265" s="241"/>
      <c r="C265" s="242"/>
      <c r="D265" s="231" t="s">
        <v>168</v>
      </c>
      <c r="E265" s="243" t="s">
        <v>1</v>
      </c>
      <c r="F265" s="244" t="s">
        <v>170</v>
      </c>
      <c r="G265" s="242"/>
      <c r="H265" s="245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168</v>
      </c>
      <c r="AU265" s="251" t="s">
        <v>82</v>
      </c>
      <c r="AV265" s="14" t="s">
        <v>166</v>
      </c>
      <c r="AW265" s="14" t="s">
        <v>31</v>
      </c>
      <c r="AX265" s="14" t="s">
        <v>82</v>
      </c>
      <c r="AY265" s="251" t="s">
        <v>160</v>
      </c>
    </row>
    <row r="266" s="2" customFormat="1" ht="16.5" customHeight="1">
      <c r="A266" s="38"/>
      <c r="B266" s="39"/>
      <c r="C266" s="216" t="s">
        <v>408</v>
      </c>
      <c r="D266" s="216" t="s">
        <v>161</v>
      </c>
      <c r="E266" s="217" t="s">
        <v>1680</v>
      </c>
      <c r="F266" s="218" t="s">
        <v>1681</v>
      </c>
      <c r="G266" s="219" t="s">
        <v>203</v>
      </c>
      <c r="H266" s="220">
        <v>1</v>
      </c>
      <c r="I266" s="221"/>
      <c r="J266" s="222">
        <f>ROUND(I266*H266,2)</f>
        <v>0</v>
      </c>
      <c r="K266" s="218" t="s">
        <v>934</v>
      </c>
      <c r="L266" s="44"/>
      <c r="M266" s="223" t="s">
        <v>1</v>
      </c>
      <c r="N266" s="224" t="s">
        <v>39</v>
      </c>
      <c r="O266" s="91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166</v>
      </c>
      <c r="AT266" s="227" t="s">
        <v>161</v>
      </c>
      <c r="AU266" s="227" t="s">
        <v>82</v>
      </c>
      <c r="AY266" s="17" t="s">
        <v>160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82</v>
      </c>
      <c r="BK266" s="228">
        <f>ROUND(I266*H266,2)</f>
        <v>0</v>
      </c>
      <c r="BL266" s="17" t="s">
        <v>166</v>
      </c>
      <c r="BM266" s="227" t="s">
        <v>1682</v>
      </c>
    </row>
    <row r="267" s="13" customFormat="1">
      <c r="A267" s="13"/>
      <c r="B267" s="229"/>
      <c r="C267" s="230"/>
      <c r="D267" s="231" t="s">
        <v>168</v>
      </c>
      <c r="E267" s="232" t="s">
        <v>1</v>
      </c>
      <c r="F267" s="233" t="s">
        <v>82</v>
      </c>
      <c r="G267" s="230"/>
      <c r="H267" s="234">
        <v>1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168</v>
      </c>
      <c r="AU267" s="240" t="s">
        <v>82</v>
      </c>
      <c r="AV267" s="13" t="s">
        <v>84</v>
      </c>
      <c r="AW267" s="13" t="s">
        <v>31</v>
      </c>
      <c r="AX267" s="13" t="s">
        <v>74</v>
      </c>
      <c r="AY267" s="240" t="s">
        <v>160</v>
      </c>
    </row>
    <row r="268" s="14" customFormat="1">
      <c r="A268" s="14"/>
      <c r="B268" s="241"/>
      <c r="C268" s="242"/>
      <c r="D268" s="231" t="s">
        <v>168</v>
      </c>
      <c r="E268" s="243" t="s">
        <v>1</v>
      </c>
      <c r="F268" s="244" t="s">
        <v>170</v>
      </c>
      <c r="G268" s="242"/>
      <c r="H268" s="245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168</v>
      </c>
      <c r="AU268" s="251" t="s">
        <v>82</v>
      </c>
      <c r="AV268" s="14" t="s">
        <v>166</v>
      </c>
      <c r="AW268" s="14" t="s">
        <v>31</v>
      </c>
      <c r="AX268" s="14" t="s">
        <v>82</v>
      </c>
      <c r="AY268" s="251" t="s">
        <v>160</v>
      </c>
    </row>
    <row r="269" s="2" customFormat="1" ht="21.75" customHeight="1">
      <c r="A269" s="38"/>
      <c r="B269" s="39"/>
      <c r="C269" s="216" t="s">
        <v>412</v>
      </c>
      <c r="D269" s="216" t="s">
        <v>161</v>
      </c>
      <c r="E269" s="217" t="s">
        <v>1683</v>
      </c>
      <c r="F269" s="218" t="s">
        <v>1684</v>
      </c>
      <c r="G269" s="219" t="s">
        <v>203</v>
      </c>
      <c r="H269" s="220">
        <v>11</v>
      </c>
      <c r="I269" s="221"/>
      <c r="J269" s="222">
        <f>ROUND(I269*H269,2)</f>
        <v>0</v>
      </c>
      <c r="K269" s="218" t="s">
        <v>934</v>
      </c>
      <c r="L269" s="44"/>
      <c r="M269" s="223" t="s">
        <v>1</v>
      </c>
      <c r="N269" s="224" t="s">
        <v>39</v>
      </c>
      <c r="O269" s="91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7" t="s">
        <v>166</v>
      </c>
      <c r="AT269" s="227" t="s">
        <v>161</v>
      </c>
      <c r="AU269" s="227" t="s">
        <v>82</v>
      </c>
      <c r="AY269" s="17" t="s">
        <v>160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7" t="s">
        <v>82</v>
      </c>
      <c r="BK269" s="228">
        <f>ROUND(I269*H269,2)</f>
        <v>0</v>
      </c>
      <c r="BL269" s="17" t="s">
        <v>166</v>
      </c>
      <c r="BM269" s="227" t="s">
        <v>1685</v>
      </c>
    </row>
    <row r="270" s="13" customFormat="1">
      <c r="A270" s="13"/>
      <c r="B270" s="229"/>
      <c r="C270" s="230"/>
      <c r="D270" s="231" t="s">
        <v>168</v>
      </c>
      <c r="E270" s="232" t="s">
        <v>1</v>
      </c>
      <c r="F270" s="233" t="s">
        <v>158</v>
      </c>
      <c r="G270" s="230"/>
      <c r="H270" s="234">
        <v>11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168</v>
      </c>
      <c r="AU270" s="240" t="s">
        <v>82</v>
      </c>
      <c r="AV270" s="13" t="s">
        <v>84</v>
      </c>
      <c r="AW270" s="13" t="s">
        <v>31</v>
      </c>
      <c r="AX270" s="13" t="s">
        <v>74</v>
      </c>
      <c r="AY270" s="240" t="s">
        <v>160</v>
      </c>
    </row>
    <row r="271" s="14" customFormat="1">
      <c r="A271" s="14"/>
      <c r="B271" s="241"/>
      <c r="C271" s="242"/>
      <c r="D271" s="231" t="s">
        <v>168</v>
      </c>
      <c r="E271" s="243" t="s">
        <v>1</v>
      </c>
      <c r="F271" s="244" t="s">
        <v>170</v>
      </c>
      <c r="G271" s="242"/>
      <c r="H271" s="245">
        <v>11</v>
      </c>
      <c r="I271" s="246"/>
      <c r="J271" s="242"/>
      <c r="K271" s="242"/>
      <c r="L271" s="247"/>
      <c r="M271" s="280"/>
      <c r="N271" s="281"/>
      <c r="O271" s="281"/>
      <c r="P271" s="281"/>
      <c r="Q271" s="281"/>
      <c r="R271" s="281"/>
      <c r="S271" s="281"/>
      <c r="T271" s="28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168</v>
      </c>
      <c r="AU271" s="251" t="s">
        <v>82</v>
      </c>
      <c r="AV271" s="14" t="s">
        <v>166</v>
      </c>
      <c r="AW271" s="14" t="s">
        <v>31</v>
      </c>
      <c r="AX271" s="14" t="s">
        <v>82</v>
      </c>
      <c r="AY271" s="251" t="s">
        <v>160</v>
      </c>
    </row>
    <row r="272" s="2" customFormat="1" ht="6.96" customHeight="1">
      <c r="A272" s="38"/>
      <c r="B272" s="66"/>
      <c r="C272" s="67"/>
      <c r="D272" s="67"/>
      <c r="E272" s="67"/>
      <c r="F272" s="67"/>
      <c r="G272" s="67"/>
      <c r="H272" s="67"/>
      <c r="I272" s="67"/>
      <c r="J272" s="67"/>
      <c r="K272" s="67"/>
      <c r="L272" s="44"/>
      <c r="M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</sheetData>
  <sheetProtection sheet="1" autoFilter="0" formatColumns="0" formatRows="0" objects="1" scenarios="1" spinCount="100000" saltValue="l4rUQhwNTdC1wCNrU6EGP5yZQMHLMFUBpBZzecNkNiFqS7XPa9fs/oz8Y6d0GRE8vvTKarxbFYINFkQLmw8aMw==" hashValue="npf8xJ1HTCLAO2gjafKoDOJQxBr+lkIbG+8OdpjdRnoBDDEGURyYq+SEEK8oaGC7rwIXu+fSbCc5sO9I3WS1aQ==" algorithmName="SHA-512" password="CC35"/>
  <autoFilter ref="C126:K27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ROUND((SUM(BE126:BE202)),  2)</f>
        <v>0</v>
      </c>
      <c r="G33" s="38"/>
      <c r="H33" s="38"/>
      <c r="I33" s="155">
        <v>0.21</v>
      </c>
      <c r="J33" s="154">
        <f>ROUND(((SUM(BE126:BE202))*I33),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ROUND((SUM(BF126:BF202)),  2)</f>
        <v>0</v>
      </c>
      <c r="G34" s="38"/>
      <c r="H34" s="38"/>
      <c r="I34" s="155">
        <v>0.15</v>
      </c>
      <c r="J34" s="154">
        <f>ROUND(((SUM(BF126:BF202))*I34),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ROUND((SUM(BG126:BG202)),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ROUND((SUM(BH126:BH202)),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ROUND((SUM(BI126:BI202)),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SO.M.04 - Psí louka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121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1687</v>
      </c>
      <c r="E98" s="182"/>
      <c r="F98" s="182"/>
      <c r="G98" s="182"/>
      <c r="H98" s="182"/>
      <c r="I98" s="182"/>
      <c r="J98" s="183">
        <f>J131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127</v>
      </c>
      <c r="E99" s="182"/>
      <c r="F99" s="182"/>
      <c r="G99" s="182"/>
      <c r="H99" s="182"/>
      <c r="I99" s="182"/>
      <c r="J99" s="183">
        <f>J134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1688</v>
      </c>
      <c r="E100" s="182"/>
      <c r="F100" s="182"/>
      <c r="G100" s="182"/>
      <c r="H100" s="182"/>
      <c r="I100" s="182"/>
      <c r="J100" s="183">
        <f>J138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133</v>
      </c>
      <c r="E101" s="182"/>
      <c r="F101" s="182"/>
      <c r="G101" s="182"/>
      <c r="H101" s="182"/>
      <c r="I101" s="182"/>
      <c r="J101" s="183">
        <f>J142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134</v>
      </c>
      <c r="E102" s="188"/>
      <c r="F102" s="188"/>
      <c r="G102" s="188"/>
      <c r="H102" s="188"/>
      <c r="I102" s="188"/>
      <c r="J102" s="189">
        <f>J143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940</v>
      </c>
      <c r="E103" s="188"/>
      <c r="F103" s="188"/>
      <c r="G103" s="188"/>
      <c r="H103" s="188"/>
      <c r="I103" s="188"/>
      <c r="J103" s="189">
        <f>J148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1689</v>
      </c>
      <c r="E104" s="188"/>
      <c r="F104" s="188"/>
      <c r="G104" s="188"/>
      <c r="H104" s="188"/>
      <c r="I104" s="188"/>
      <c r="J104" s="189">
        <f>J172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942</v>
      </c>
      <c r="E105" s="188"/>
      <c r="F105" s="188"/>
      <c r="G105" s="188"/>
      <c r="H105" s="188"/>
      <c r="I105" s="188"/>
      <c r="J105" s="189">
        <f>J177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1690</v>
      </c>
      <c r="E106" s="182"/>
      <c r="F106" s="182"/>
      <c r="G106" s="182"/>
      <c r="H106" s="182"/>
      <c r="I106" s="182"/>
      <c r="J106" s="183">
        <f>J181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Mánesovy sady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SO.M.04 - Psí louka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Ústí nad Labem</v>
      </c>
      <c r="G120" s="40"/>
      <c r="H120" s="40"/>
      <c r="I120" s="32" t="s">
        <v>22</v>
      </c>
      <c r="J120" s="79" t="str">
        <f>IF(J12="","",J12)</f>
        <v>19. 9. 2023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30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32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146</v>
      </c>
      <c r="D125" s="194" t="s">
        <v>59</v>
      </c>
      <c r="E125" s="194" t="s">
        <v>55</v>
      </c>
      <c r="F125" s="194" t="s">
        <v>56</v>
      </c>
      <c r="G125" s="194" t="s">
        <v>147</v>
      </c>
      <c r="H125" s="194" t="s">
        <v>148</v>
      </c>
      <c r="I125" s="194" t="s">
        <v>149</v>
      </c>
      <c r="J125" s="194" t="s">
        <v>117</v>
      </c>
      <c r="K125" s="195" t="s">
        <v>150</v>
      </c>
      <c r="L125" s="196"/>
      <c r="M125" s="100" t="s">
        <v>1</v>
      </c>
      <c r="N125" s="101" t="s">
        <v>38</v>
      </c>
      <c r="O125" s="101" t="s">
        <v>151</v>
      </c>
      <c r="P125" s="101" t="s">
        <v>152</v>
      </c>
      <c r="Q125" s="101" t="s">
        <v>153</v>
      </c>
      <c r="R125" s="101" t="s">
        <v>154</v>
      </c>
      <c r="S125" s="101" t="s">
        <v>155</v>
      </c>
      <c r="T125" s="102" t="s">
        <v>156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157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P127+P131+P134+P138+P142+P181</f>
        <v>0</v>
      </c>
      <c r="Q126" s="104"/>
      <c r="R126" s="199">
        <f>R127+R131+R134+R138+R142+R181</f>
        <v>45.020215</v>
      </c>
      <c r="S126" s="104"/>
      <c r="T126" s="200">
        <f>T127+T131+T134+T138+T142+T181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73</v>
      </c>
      <c r="AU126" s="17" t="s">
        <v>119</v>
      </c>
      <c r="BK126" s="201">
        <f>BK127+BK131+BK134+BK138+BK142+BK181</f>
        <v>0</v>
      </c>
    </row>
    <row r="127" s="12" customFormat="1" ht="25.92" customHeight="1">
      <c r="A127" s="12"/>
      <c r="B127" s="202"/>
      <c r="C127" s="203"/>
      <c r="D127" s="204" t="s">
        <v>73</v>
      </c>
      <c r="E127" s="205" t="s">
        <v>207</v>
      </c>
      <c r="F127" s="205" t="s">
        <v>208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SUM(P128:P130)</f>
        <v>0</v>
      </c>
      <c r="Q127" s="210"/>
      <c r="R127" s="211">
        <f>SUM(R128:R130)</f>
        <v>0</v>
      </c>
      <c r="S127" s="210"/>
      <c r="T127" s="212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73</v>
      </c>
      <c r="AU127" s="214" t="s">
        <v>74</v>
      </c>
      <c r="AY127" s="213" t="s">
        <v>160</v>
      </c>
      <c r="BK127" s="215">
        <f>SUM(BK128:BK130)</f>
        <v>0</v>
      </c>
    </row>
    <row r="128" s="2" customFormat="1" ht="24.15" customHeight="1">
      <c r="A128" s="38"/>
      <c r="B128" s="39"/>
      <c r="C128" s="216" t="s">
        <v>82</v>
      </c>
      <c r="D128" s="216" t="s">
        <v>161</v>
      </c>
      <c r="E128" s="217" t="s">
        <v>215</v>
      </c>
      <c r="F128" s="218" t="s">
        <v>216</v>
      </c>
      <c r="G128" s="219" t="s">
        <v>191</v>
      </c>
      <c r="H128" s="220">
        <v>6.6</v>
      </c>
      <c r="I128" s="221"/>
      <c r="J128" s="222">
        <f>ROUND(I128*H128,2)</f>
        <v>0</v>
      </c>
      <c r="K128" s="218" t="s">
        <v>165</v>
      </c>
      <c r="L128" s="44"/>
      <c r="M128" s="223" t="s">
        <v>1</v>
      </c>
      <c r="N128" s="224" t="s">
        <v>39</v>
      </c>
      <c r="O128" s="91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7" t="s">
        <v>166</v>
      </c>
      <c r="AT128" s="227" t="s">
        <v>161</v>
      </c>
      <c r="AU128" s="227" t="s">
        <v>82</v>
      </c>
      <c r="AY128" s="17" t="s">
        <v>160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82</v>
      </c>
      <c r="BK128" s="228">
        <f>ROUND(I128*H128,2)</f>
        <v>0</v>
      </c>
      <c r="BL128" s="17" t="s">
        <v>166</v>
      </c>
      <c r="BM128" s="227" t="s">
        <v>1691</v>
      </c>
    </row>
    <row r="129" s="13" customFormat="1">
      <c r="A129" s="13"/>
      <c r="B129" s="229"/>
      <c r="C129" s="230"/>
      <c r="D129" s="231" t="s">
        <v>168</v>
      </c>
      <c r="E129" s="232" t="s">
        <v>1</v>
      </c>
      <c r="F129" s="233" t="s">
        <v>1692</v>
      </c>
      <c r="G129" s="230"/>
      <c r="H129" s="234">
        <v>6.6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168</v>
      </c>
      <c r="AU129" s="240" t="s">
        <v>82</v>
      </c>
      <c r="AV129" s="13" t="s">
        <v>84</v>
      </c>
      <c r="AW129" s="13" t="s">
        <v>31</v>
      </c>
      <c r="AX129" s="13" t="s">
        <v>74</v>
      </c>
      <c r="AY129" s="240" t="s">
        <v>160</v>
      </c>
    </row>
    <row r="130" s="14" customFormat="1">
      <c r="A130" s="14"/>
      <c r="B130" s="241"/>
      <c r="C130" s="242"/>
      <c r="D130" s="231" t="s">
        <v>168</v>
      </c>
      <c r="E130" s="243" t="s">
        <v>1</v>
      </c>
      <c r="F130" s="244" t="s">
        <v>170</v>
      </c>
      <c r="G130" s="242"/>
      <c r="H130" s="245">
        <v>6.6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168</v>
      </c>
      <c r="AU130" s="251" t="s">
        <v>82</v>
      </c>
      <c r="AV130" s="14" t="s">
        <v>166</v>
      </c>
      <c r="AW130" s="14" t="s">
        <v>31</v>
      </c>
      <c r="AX130" s="14" t="s">
        <v>82</v>
      </c>
      <c r="AY130" s="251" t="s">
        <v>160</v>
      </c>
    </row>
    <row r="131" s="12" customFormat="1" ht="25.92" customHeight="1">
      <c r="A131" s="12"/>
      <c r="B131" s="202"/>
      <c r="C131" s="203"/>
      <c r="D131" s="204" t="s">
        <v>73</v>
      </c>
      <c r="E131" s="205" t="s">
        <v>267</v>
      </c>
      <c r="F131" s="205" t="s">
        <v>1693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82</v>
      </c>
      <c r="AT131" s="214" t="s">
        <v>73</v>
      </c>
      <c r="AU131" s="214" t="s">
        <v>74</v>
      </c>
      <c r="AY131" s="213" t="s">
        <v>160</v>
      </c>
      <c r="BK131" s="215">
        <f>SUM(BK132:BK133)</f>
        <v>0</v>
      </c>
    </row>
    <row r="132" s="2" customFormat="1" ht="24.15" customHeight="1">
      <c r="A132" s="38"/>
      <c r="B132" s="39"/>
      <c r="C132" s="216" t="s">
        <v>84</v>
      </c>
      <c r="D132" s="216" t="s">
        <v>161</v>
      </c>
      <c r="E132" s="217" t="s">
        <v>1694</v>
      </c>
      <c r="F132" s="218" t="s">
        <v>1695</v>
      </c>
      <c r="G132" s="219" t="s">
        <v>164</v>
      </c>
      <c r="H132" s="220">
        <v>33</v>
      </c>
      <c r="I132" s="221"/>
      <c r="J132" s="222">
        <f>ROUND(I132*H132,2)</f>
        <v>0</v>
      </c>
      <c r="K132" s="218" t="s">
        <v>165</v>
      </c>
      <c r="L132" s="44"/>
      <c r="M132" s="223" t="s">
        <v>1</v>
      </c>
      <c r="N132" s="224" t="s">
        <v>39</v>
      </c>
      <c r="O132" s="91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166</v>
      </c>
      <c r="AT132" s="227" t="s">
        <v>161</v>
      </c>
      <c r="AU132" s="227" t="s">
        <v>82</v>
      </c>
      <c r="AY132" s="17" t="s">
        <v>160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82</v>
      </c>
      <c r="BK132" s="228">
        <f>ROUND(I132*H132,2)</f>
        <v>0</v>
      </c>
      <c r="BL132" s="17" t="s">
        <v>166</v>
      </c>
      <c r="BM132" s="227" t="s">
        <v>1696</v>
      </c>
    </row>
    <row r="133" s="13" customFormat="1">
      <c r="A133" s="13"/>
      <c r="B133" s="229"/>
      <c r="C133" s="230"/>
      <c r="D133" s="231" t="s">
        <v>168</v>
      </c>
      <c r="E133" s="232" t="s">
        <v>1</v>
      </c>
      <c r="F133" s="233" t="s">
        <v>346</v>
      </c>
      <c r="G133" s="230"/>
      <c r="H133" s="234">
        <v>33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168</v>
      </c>
      <c r="AU133" s="240" t="s">
        <v>82</v>
      </c>
      <c r="AV133" s="13" t="s">
        <v>84</v>
      </c>
      <c r="AW133" s="13" t="s">
        <v>31</v>
      </c>
      <c r="AX133" s="13" t="s">
        <v>82</v>
      </c>
      <c r="AY133" s="240" t="s">
        <v>160</v>
      </c>
    </row>
    <row r="134" s="12" customFormat="1" ht="25.92" customHeight="1">
      <c r="A134" s="12"/>
      <c r="B134" s="202"/>
      <c r="C134" s="203"/>
      <c r="D134" s="204" t="s">
        <v>73</v>
      </c>
      <c r="E134" s="205" t="s">
        <v>327</v>
      </c>
      <c r="F134" s="205" t="s">
        <v>328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SUM(P135:P137)</f>
        <v>0</v>
      </c>
      <c r="Q134" s="210"/>
      <c r="R134" s="211">
        <f>SUM(R135:R137)</f>
        <v>0</v>
      </c>
      <c r="S134" s="210"/>
      <c r="T134" s="212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82</v>
      </c>
      <c r="AT134" s="214" t="s">
        <v>73</v>
      </c>
      <c r="AU134" s="214" t="s">
        <v>74</v>
      </c>
      <c r="AY134" s="213" t="s">
        <v>160</v>
      </c>
      <c r="BK134" s="215">
        <f>SUM(BK135:BK137)</f>
        <v>0</v>
      </c>
    </row>
    <row r="135" s="2" customFormat="1" ht="24.15" customHeight="1">
      <c r="A135" s="38"/>
      <c r="B135" s="39"/>
      <c r="C135" s="216" t="s">
        <v>174</v>
      </c>
      <c r="D135" s="216" t="s">
        <v>161</v>
      </c>
      <c r="E135" s="217" t="s">
        <v>1697</v>
      </c>
      <c r="F135" s="218" t="s">
        <v>1698</v>
      </c>
      <c r="G135" s="219" t="s">
        <v>164</v>
      </c>
      <c r="H135" s="220">
        <v>4.6</v>
      </c>
      <c r="I135" s="221"/>
      <c r="J135" s="222">
        <f>ROUND(I135*H135,2)</f>
        <v>0</v>
      </c>
      <c r="K135" s="218" t="s">
        <v>165</v>
      </c>
      <c r="L135" s="44"/>
      <c r="M135" s="223" t="s">
        <v>1</v>
      </c>
      <c r="N135" s="224" t="s">
        <v>39</v>
      </c>
      <c r="O135" s="91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166</v>
      </c>
      <c r="AT135" s="227" t="s">
        <v>161</v>
      </c>
      <c r="AU135" s="227" t="s">
        <v>82</v>
      </c>
      <c r="AY135" s="17" t="s">
        <v>160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82</v>
      </c>
      <c r="BK135" s="228">
        <f>ROUND(I135*H135,2)</f>
        <v>0</v>
      </c>
      <c r="BL135" s="17" t="s">
        <v>166</v>
      </c>
      <c r="BM135" s="227" t="s">
        <v>1699</v>
      </c>
    </row>
    <row r="136" s="13" customFormat="1">
      <c r="A136" s="13"/>
      <c r="B136" s="229"/>
      <c r="C136" s="230"/>
      <c r="D136" s="231" t="s">
        <v>168</v>
      </c>
      <c r="E136" s="232" t="s">
        <v>1</v>
      </c>
      <c r="F136" s="233" t="s">
        <v>1700</v>
      </c>
      <c r="G136" s="230"/>
      <c r="H136" s="234">
        <v>4.6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168</v>
      </c>
      <c r="AU136" s="240" t="s">
        <v>82</v>
      </c>
      <c r="AV136" s="13" t="s">
        <v>84</v>
      </c>
      <c r="AW136" s="13" t="s">
        <v>31</v>
      </c>
      <c r="AX136" s="13" t="s">
        <v>74</v>
      </c>
      <c r="AY136" s="240" t="s">
        <v>160</v>
      </c>
    </row>
    <row r="137" s="14" customFormat="1">
      <c r="A137" s="14"/>
      <c r="B137" s="241"/>
      <c r="C137" s="242"/>
      <c r="D137" s="231" t="s">
        <v>168</v>
      </c>
      <c r="E137" s="243" t="s">
        <v>1</v>
      </c>
      <c r="F137" s="244" t="s">
        <v>170</v>
      </c>
      <c r="G137" s="242"/>
      <c r="H137" s="245">
        <v>4.6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168</v>
      </c>
      <c r="AU137" s="251" t="s">
        <v>82</v>
      </c>
      <c r="AV137" s="14" t="s">
        <v>166</v>
      </c>
      <c r="AW137" s="14" t="s">
        <v>31</v>
      </c>
      <c r="AX137" s="14" t="s">
        <v>82</v>
      </c>
      <c r="AY137" s="251" t="s">
        <v>160</v>
      </c>
    </row>
    <row r="138" s="12" customFormat="1" ht="25.92" customHeight="1">
      <c r="A138" s="12"/>
      <c r="B138" s="202"/>
      <c r="C138" s="203"/>
      <c r="D138" s="204" t="s">
        <v>73</v>
      </c>
      <c r="E138" s="205" t="s">
        <v>1701</v>
      </c>
      <c r="F138" s="205" t="s">
        <v>1702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SUM(P139:P141)</f>
        <v>0</v>
      </c>
      <c r="Q138" s="210"/>
      <c r="R138" s="211">
        <f>SUM(R139:R141)</f>
        <v>0</v>
      </c>
      <c r="S138" s="210"/>
      <c r="T138" s="212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82</v>
      </c>
      <c r="AT138" s="214" t="s">
        <v>73</v>
      </c>
      <c r="AU138" s="214" t="s">
        <v>74</v>
      </c>
      <c r="AY138" s="213" t="s">
        <v>160</v>
      </c>
      <c r="BK138" s="215">
        <f>SUM(BK139:BK141)</f>
        <v>0</v>
      </c>
    </row>
    <row r="139" s="2" customFormat="1" ht="24.15" customHeight="1">
      <c r="A139" s="38"/>
      <c r="B139" s="39"/>
      <c r="C139" s="216" t="s">
        <v>166</v>
      </c>
      <c r="D139" s="216" t="s">
        <v>161</v>
      </c>
      <c r="E139" s="217" t="s">
        <v>1703</v>
      </c>
      <c r="F139" s="218" t="s">
        <v>1704</v>
      </c>
      <c r="G139" s="219" t="s">
        <v>1492</v>
      </c>
      <c r="H139" s="220">
        <v>11</v>
      </c>
      <c r="I139" s="221"/>
      <c r="J139" s="222">
        <f>ROUND(I139*H139,2)</f>
        <v>0</v>
      </c>
      <c r="K139" s="218" t="s">
        <v>1</v>
      </c>
      <c r="L139" s="44"/>
      <c r="M139" s="223" t="s">
        <v>1</v>
      </c>
      <c r="N139" s="224" t="s">
        <v>39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166</v>
      </c>
      <c r="AT139" s="227" t="s">
        <v>161</v>
      </c>
      <c r="AU139" s="227" t="s">
        <v>82</v>
      </c>
      <c r="AY139" s="17" t="s">
        <v>160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82</v>
      </c>
      <c r="BK139" s="228">
        <f>ROUND(I139*H139,2)</f>
        <v>0</v>
      </c>
      <c r="BL139" s="17" t="s">
        <v>166</v>
      </c>
      <c r="BM139" s="227" t="s">
        <v>1705</v>
      </c>
    </row>
    <row r="140" s="13" customFormat="1">
      <c r="A140" s="13"/>
      <c r="B140" s="229"/>
      <c r="C140" s="230"/>
      <c r="D140" s="231" t="s">
        <v>168</v>
      </c>
      <c r="E140" s="232" t="s">
        <v>1</v>
      </c>
      <c r="F140" s="233" t="s">
        <v>1706</v>
      </c>
      <c r="G140" s="230"/>
      <c r="H140" s="234">
        <v>11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168</v>
      </c>
      <c r="AU140" s="240" t="s">
        <v>82</v>
      </c>
      <c r="AV140" s="13" t="s">
        <v>84</v>
      </c>
      <c r="AW140" s="13" t="s">
        <v>31</v>
      </c>
      <c r="AX140" s="13" t="s">
        <v>74</v>
      </c>
      <c r="AY140" s="240" t="s">
        <v>160</v>
      </c>
    </row>
    <row r="141" s="14" customFormat="1">
      <c r="A141" s="14"/>
      <c r="B141" s="241"/>
      <c r="C141" s="242"/>
      <c r="D141" s="231" t="s">
        <v>168</v>
      </c>
      <c r="E141" s="243" t="s">
        <v>1</v>
      </c>
      <c r="F141" s="244" t="s">
        <v>170</v>
      </c>
      <c r="G141" s="242"/>
      <c r="H141" s="245">
        <v>11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168</v>
      </c>
      <c r="AU141" s="251" t="s">
        <v>82</v>
      </c>
      <c r="AV141" s="14" t="s">
        <v>166</v>
      </c>
      <c r="AW141" s="14" t="s">
        <v>31</v>
      </c>
      <c r="AX141" s="14" t="s">
        <v>82</v>
      </c>
      <c r="AY141" s="251" t="s">
        <v>160</v>
      </c>
    </row>
    <row r="142" s="12" customFormat="1" ht="25.92" customHeight="1">
      <c r="A142" s="12"/>
      <c r="B142" s="202"/>
      <c r="C142" s="203"/>
      <c r="D142" s="204" t="s">
        <v>73</v>
      </c>
      <c r="E142" s="205" t="s">
        <v>508</v>
      </c>
      <c r="F142" s="205" t="s">
        <v>509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P143+P148+P172+P177</f>
        <v>0</v>
      </c>
      <c r="Q142" s="210"/>
      <c r="R142" s="211">
        <f>R143+R148+R172+R177</f>
        <v>45.020215</v>
      </c>
      <c r="S142" s="210"/>
      <c r="T142" s="212">
        <f>T143+T148+T172+T177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82</v>
      </c>
      <c r="AT142" s="214" t="s">
        <v>73</v>
      </c>
      <c r="AU142" s="214" t="s">
        <v>74</v>
      </c>
      <c r="AY142" s="213" t="s">
        <v>160</v>
      </c>
      <c r="BK142" s="215">
        <f>BK143+BK148+BK172+BK177</f>
        <v>0</v>
      </c>
    </row>
    <row r="143" s="12" customFormat="1" ht="22.8" customHeight="1">
      <c r="A143" s="12"/>
      <c r="B143" s="202"/>
      <c r="C143" s="203"/>
      <c r="D143" s="204" t="s">
        <v>73</v>
      </c>
      <c r="E143" s="272" t="s">
        <v>82</v>
      </c>
      <c r="F143" s="272" t="s">
        <v>510</v>
      </c>
      <c r="G143" s="203"/>
      <c r="H143" s="203"/>
      <c r="I143" s="206"/>
      <c r="J143" s="273">
        <f>BK143</f>
        <v>0</v>
      </c>
      <c r="K143" s="203"/>
      <c r="L143" s="208"/>
      <c r="M143" s="209"/>
      <c r="N143" s="210"/>
      <c r="O143" s="210"/>
      <c r="P143" s="211">
        <f>SUM(P144:P147)</f>
        <v>0</v>
      </c>
      <c r="Q143" s="210"/>
      <c r="R143" s="211">
        <f>SUM(R144:R147)</f>
        <v>0</v>
      </c>
      <c r="S143" s="210"/>
      <c r="T143" s="21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82</v>
      </c>
      <c r="AT143" s="214" t="s">
        <v>73</v>
      </c>
      <c r="AU143" s="214" t="s">
        <v>82</v>
      </c>
      <c r="AY143" s="213" t="s">
        <v>160</v>
      </c>
      <c r="BK143" s="215">
        <f>SUM(BK144:BK147)</f>
        <v>0</v>
      </c>
    </row>
    <row r="144" s="2" customFormat="1" ht="21.75" customHeight="1">
      <c r="A144" s="38"/>
      <c r="B144" s="39"/>
      <c r="C144" s="216" t="s">
        <v>183</v>
      </c>
      <c r="D144" s="216" t="s">
        <v>161</v>
      </c>
      <c r="E144" s="217" t="s">
        <v>1707</v>
      </c>
      <c r="F144" s="218" t="s">
        <v>1708</v>
      </c>
      <c r="G144" s="219" t="s">
        <v>197</v>
      </c>
      <c r="H144" s="220">
        <v>87.6</v>
      </c>
      <c r="I144" s="221"/>
      <c r="J144" s="222">
        <f>ROUND(I144*H144,2)</f>
        <v>0</v>
      </c>
      <c r="K144" s="218" t="s">
        <v>599</v>
      </c>
      <c r="L144" s="44"/>
      <c r="M144" s="223" t="s">
        <v>1</v>
      </c>
      <c r="N144" s="224" t="s">
        <v>39</v>
      </c>
      <c r="O144" s="91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166</v>
      </c>
      <c r="AT144" s="227" t="s">
        <v>161</v>
      </c>
      <c r="AU144" s="227" t="s">
        <v>84</v>
      </c>
      <c r="AY144" s="17" t="s">
        <v>160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82</v>
      </c>
      <c r="BK144" s="228">
        <f>ROUND(I144*H144,2)</f>
        <v>0</v>
      </c>
      <c r="BL144" s="17" t="s">
        <v>166</v>
      </c>
      <c r="BM144" s="227" t="s">
        <v>1709</v>
      </c>
    </row>
    <row r="145" s="15" customFormat="1">
      <c r="A145" s="15"/>
      <c r="B145" s="252"/>
      <c r="C145" s="253"/>
      <c r="D145" s="231" t="s">
        <v>168</v>
      </c>
      <c r="E145" s="254" t="s">
        <v>1</v>
      </c>
      <c r="F145" s="255" t="s">
        <v>1710</v>
      </c>
      <c r="G145" s="253"/>
      <c r="H145" s="254" t="s">
        <v>1</v>
      </c>
      <c r="I145" s="256"/>
      <c r="J145" s="253"/>
      <c r="K145" s="253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168</v>
      </c>
      <c r="AU145" s="261" t="s">
        <v>84</v>
      </c>
      <c r="AV145" s="15" t="s">
        <v>82</v>
      </c>
      <c r="AW145" s="15" t="s">
        <v>31</v>
      </c>
      <c r="AX145" s="15" t="s">
        <v>74</v>
      </c>
      <c r="AY145" s="261" t="s">
        <v>160</v>
      </c>
    </row>
    <row r="146" s="13" customFormat="1">
      <c r="A146" s="13"/>
      <c r="B146" s="229"/>
      <c r="C146" s="230"/>
      <c r="D146" s="231" t="s">
        <v>168</v>
      </c>
      <c r="E146" s="232" t="s">
        <v>1</v>
      </c>
      <c r="F146" s="233" t="s">
        <v>1711</v>
      </c>
      <c r="G146" s="230"/>
      <c r="H146" s="234">
        <v>87.6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168</v>
      </c>
      <c r="AU146" s="240" t="s">
        <v>84</v>
      </c>
      <c r="AV146" s="13" t="s">
        <v>84</v>
      </c>
      <c r="AW146" s="13" t="s">
        <v>31</v>
      </c>
      <c r="AX146" s="13" t="s">
        <v>74</v>
      </c>
      <c r="AY146" s="240" t="s">
        <v>160</v>
      </c>
    </row>
    <row r="147" s="14" customFormat="1">
      <c r="A147" s="14"/>
      <c r="B147" s="241"/>
      <c r="C147" s="242"/>
      <c r="D147" s="231" t="s">
        <v>168</v>
      </c>
      <c r="E147" s="243" t="s">
        <v>1</v>
      </c>
      <c r="F147" s="244" t="s">
        <v>170</v>
      </c>
      <c r="G147" s="242"/>
      <c r="H147" s="245">
        <v>87.6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168</v>
      </c>
      <c r="AU147" s="251" t="s">
        <v>84</v>
      </c>
      <c r="AV147" s="14" t="s">
        <v>166</v>
      </c>
      <c r="AW147" s="14" t="s">
        <v>31</v>
      </c>
      <c r="AX147" s="14" t="s">
        <v>82</v>
      </c>
      <c r="AY147" s="251" t="s">
        <v>160</v>
      </c>
    </row>
    <row r="148" s="12" customFormat="1" ht="22.8" customHeight="1">
      <c r="A148" s="12"/>
      <c r="B148" s="202"/>
      <c r="C148" s="203"/>
      <c r="D148" s="204" t="s">
        <v>73</v>
      </c>
      <c r="E148" s="272" t="s">
        <v>174</v>
      </c>
      <c r="F148" s="272" t="s">
        <v>998</v>
      </c>
      <c r="G148" s="203"/>
      <c r="H148" s="203"/>
      <c r="I148" s="206"/>
      <c r="J148" s="273">
        <f>BK148</f>
        <v>0</v>
      </c>
      <c r="K148" s="203"/>
      <c r="L148" s="208"/>
      <c r="M148" s="209"/>
      <c r="N148" s="210"/>
      <c r="O148" s="210"/>
      <c r="P148" s="211">
        <f>SUM(P149:P171)</f>
        <v>0</v>
      </c>
      <c r="Q148" s="210"/>
      <c r="R148" s="211">
        <f>SUM(R149:R171)</f>
        <v>45.020215</v>
      </c>
      <c r="S148" s="210"/>
      <c r="T148" s="212">
        <f>SUM(T149:T171)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82</v>
      </c>
      <c r="AT148" s="214" t="s">
        <v>73</v>
      </c>
      <c r="AU148" s="214" t="s">
        <v>82</v>
      </c>
      <c r="AY148" s="213" t="s">
        <v>160</v>
      </c>
      <c r="BK148" s="215">
        <f>SUM(BK149:BK171)</f>
        <v>0</v>
      </c>
    </row>
    <row r="149" s="2" customFormat="1" ht="24.15" customHeight="1">
      <c r="A149" s="38"/>
      <c r="B149" s="39"/>
      <c r="C149" s="216" t="s">
        <v>188</v>
      </c>
      <c r="D149" s="216" t="s">
        <v>161</v>
      </c>
      <c r="E149" s="217" t="s">
        <v>1712</v>
      </c>
      <c r="F149" s="218" t="s">
        <v>1713</v>
      </c>
      <c r="G149" s="219" t="s">
        <v>203</v>
      </c>
      <c r="H149" s="220">
        <v>95</v>
      </c>
      <c r="I149" s="221"/>
      <c r="J149" s="222">
        <f>ROUND(I149*H149,2)</f>
        <v>0</v>
      </c>
      <c r="K149" s="218" t="s">
        <v>599</v>
      </c>
      <c r="L149" s="44"/>
      <c r="M149" s="223" t="s">
        <v>1</v>
      </c>
      <c r="N149" s="224" t="s">
        <v>39</v>
      </c>
      <c r="O149" s="91"/>
      <c r="P149" s="225">
        <f>O149*H149</f>
        <v>0</v>
      </c>
      <c r="Q149" s="225">
        <v>0.17488999999999997</v>
      </c>
      <c r="R149" s="225">
        <f>Q149*H149</f>
        <v>16.614549999999998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166</v>
      </c>
      <c r="AT149" s="227" t="s">
        <v>161</v>
      </c>
      <c r="AU149" s="227" t="s">
        <v>84</v>
      </c>
      <c r="AY149" s="17" t="s">
        <v>160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82</v>
      </c>
      <c r="BK149" s="228">
        <f>ROUND(I149*H149,2)</f>
        <v>0</v>
      </c>
      <c r="BL149" s="17" t="s">
        <v>166</v>
      </c>
      <c r="BM149" s="227" t="s">
        <v>1714</v>
      </c>
    </row>
    <row r="150" s="2" customFormat="1" ht="24.15" customHeight="1">
      <c r="A150" s="38"/>
      <c r="B150" s="39"/>
      <c r="C150" s="262" t="s">
        <v>194</v>
      </c>
      <c r="D150" s="262" t="s">
        <v>359</v>
      </c>
      <c r="E150" s="263" t="s">
        <v>1715</v>
      </c>
      <c r="F150" s="264" t="s">
        <v>1716</v>
      </c>
      <c r="G150" s="265" t="s">
        <v>203</v>
      </c>
      <c r="H150" s="266">
        <v>95</v>
      </c>
      <c r="I150" s="267"/>
      <c r="J150" s="268">
        <f>ROUND(I150*H150,2)</f>
        <v>0</v>
      </c>
      <c r="K150" s="264" t="s">
        <v>1</v>
      </c>
      <c r="L150" s="269"/>
      <c r="M150" s="270" t="s">
        <v>1</v>
      </c>
      <c r="N150" s="271" t="s">
        <v>39</v>
      </c>
      <c r="O150" s="91"/>
      <c r="P150" s="225">
        <f>O150*H150</f>
        <v>0</v>
      </c>
      <c r="Q150" s="225">
        <v>0.0024</v>
      </c>
      <c r="R150" s="225">
        <f>Q150*H150</f>
        <v>0.22799999999999997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200</v>
      </c>
      <c r="AT150" s="227" t="s">
        <v>359</v>
      </c>
      <c r="AU150" s="227" t="s">
        <v>84</v>
      </c>
      <c r="AY150" s="17" t="s">
        <v>160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82</v>
      </c>
      <c r="BK150" s="228">
        <f>ROUND(I150*H150,2)</f>
        <v>0</v>
      </c>
      <c r="BL150" s="17" t="s">
        <v>166</v>
      </c>
      <c r="BM150" s="227" t="s">
        <v>1717</v>
      </c>
    </row>
    <row r="151" s="2" customFormat="1" ht="24.15" customHeight="1">
      <c r="A151" s="38"/>
      <c r="B151" s="39"/>
      <c r="C151" s="216" t="s">
        <v>200</v>
      </c>
      <c r="D151" s="216" t="s">
        <v>161</v>
      </c>
      <c r="E151" s="217" t="s">
        <v>1718</v>
      </c>
      <c r="F151" s="218" t="s">
        <v>1719</v>
      </c>
      <c r="G151" s="219" t="s">
        <v>203</v>
      </c>
      <c r="H151" s="220">
        <v>51</v>
      </c>
      <c r="I151" s="221"/>
      <c r="J151" s="222">
        <f>ROUND(I151*H151,2)</f>
        <v>0</v>
      </c>
      <c r="K151" s="218" t="s">
        <v>599</v>
      </c>
      <c r="L151" s="44"/>
      <c r="M151" s="223" t="s">
        <v>1</v>
      </c>
      <c r="N151" s="224" t="s">
        <v>39</v>
      </c>
      <c r="O151" s="91"/>
      <c r="P151" s="225">
        <f>O151*H151</f>
        <v>0</v>
      </c>
      <c r="Q151" s="225">
        <v>0.17488999999999997</v>
      </c>
      <c r="R151" s="225">
        <f>Q151*H151</f>
        <v>8.91939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166</v>
      </c>
      <c r="AT151" s="227" t="s">
        <v>161</v>
      </c>
      <c r="AU151" s="227" t="s">
        <v>84</v>
      </c>
      <c r="AY151" s="17" t="s">
        <v>160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82</v>
      </c>
      <c r="BK151" s="228">
        <f>ROUND(I151*H151,2)</f>
        <v>0</v>
      </c>
      <c r="BL151" s="17" t="s">
        <v>166</v>
      </c>
      <c r="BM151" s="227" t="s">
        <v>1720</v>
      </c>
    </row>
    <row r="152" s="2" customFormat="1" ht="24.15" customHeight="1">
      <c r="A152" s="38"/>
      <c r="B152" s="39"/>
      <c r="C152" s="262" t="s">
        <v>209</v>
      </c>
      <c r="D152" s="262" t="s">
        <v>359</v>
      </c>
      <c r="E152" s="263" t="s">
        <v>1721</v>
      </c>
      <c r="F152" s="264" t="s">
        <v>1722</v>
      </c>
      <c r="G152" s="265" t="s">
        <v>203</v>
      </c>
      <c r="H152" s="266">
        <v>51</v>
      </c>
      <c r="I152" s="267"/>
      <c r="J152" s="268">
        <f>ROUND(I152*H152,2)</f>
        <v>0</v>
      </c>
      <c r="K152" s="264" t="s">
        <v>1</v>
      </c>
      <c r="L152" s="269"/>
      <c r="M152" s="270" t="s">
        <v>1</v>
      </c>
      <c r="N152" s="271" t="s">
        <v>39</v>
      </c>
      <c r="O152" s="91"/>
      <c r="P152" s="225">
        <f>O152*H152</f>
        <v>0</v>
      </c>
      <c r="Q152" s="225">
        <v>0.0035</v>
      </c>
      <c r="R152" s="225">
        <f>Q152*H152</f>
        <v>0.17849999999999997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200</v>
      </c>
      <c r="AT152" s="227" t="s">
        <v>359</v>
      </c>
      <c r="AU152" s="227" t="s">
        <v>84</v>
      </c>
      <c r="AY152" s="17" t="s">
        <v>160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82</v>
      </c>
      <c r="BK152" s="228">
        <f>ROUND(I152*H152,2)</f>
        <v>0</v>
      </c>
      <c r="BL152" s="17" t="s">
        <v>166</v>
      </c>
      <c r="BM152" s="227" t="s">
        <v>1723</v>
      </c>
    </row>
    <row r="153" s="2" customFormat="1" ht="24.15" customHeight="1">
      <c r="A153" s="38"/>
      <c r="B153" s="39"/>
      <c r="C153" s="216" t="s">
        <v>214</v>
      </c>
      <c r="D153" s="216" t="s">
        <v>161</v>
      </c>
      <c r="E153" s="217" t="s">
        <v>1724</v>
      </c>
      <c r="F153" s="218" t="s">
        <v>1725</v>
      </c>
      <c r="G153" s="219" t="s">
        <v>203</v>
      </c>
      <c r="H153" s="220">
        <v>3</v>
      </c>
      <c r="I153" s="221"/>
      <c r="J153" s="222">
        <f>ROUND(I153*H153,2)</f>
        <v>0</v>
      </c>
      <c r="K153" s="218" t="s">
        <v>165</v>
      </c>
      <c r="L153" s="44"/>
      <c r="M153" s="223" t="s">
        <v>1</v>
      </c>
      <c r="N153" s="224" t="s">
        <v>39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166</v>
      </c>
      <c r="AT153" s="227" t="s">
        <v>161</v>
      </c>
      <c r="AU153" s="227" t="s">
        <v>84</v>
      </c>
      <c r="AY153" s="17" t="s">
        <v>160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82</v>
      </c>
      <c r="BK153" s="228">
        <f>ROUND(I153*H153,2)</f>
        <v>0</v>
      </c>
      <c r="BL153" s="17" t="s">
        <v>166</v>
      </c>
      <c r="BM153" s="227" t="s">
        <v>1726</v>
      </c>
    </row>
    <row r="154" s="2" customFormat="1" ht="16.5" customHeight="1">
      <c r="A154" s="38"/>
      <c r="B154" s="39"/>
      <c r="C154" s="262" t="s">
        <v>158</v>
      </c>
      <c r="D154" s="262" t="s">
        <v>359</v>
      </c>
      <c r="E154" s="263" t="s">
        <v>1727</v>
      </c>
      <c r="F154" s="264" t="s">
        <v>1728</v>
      </c>
      <c r="G154" s="265" t="s">
        <v>203</v>
      </c>
      <c r="H154" s="266">
        <v>3</v>
      </c>
      <c r="I154" s="267"/>
      <c r="J154" s="268">
        <f>ROUND(I154*H154,2)</f>
        <v>0</v>
      </c>
      <c r="K154" s="264" t="s">
        <v>165</v>
      </c>
      <c r="L154" s="269"/>
      <c r="M154" s="270" t="s">
        <v>1</v>
      </c>
      <c r="N154" s="271" t="s">
        <v>39</v>
      </c>
      <c r="O154" s="91"/>
      <c r="P154" s="225">
        <f>O154*H154</f>
        <v>0</v>
      </c>
      <c r="Q154" s="225">
        <v>0.0788</v>
      </c>
      <c r="R154" s="225">
        <f>Q154*H154</f>
        <v>0.2364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200</v>
      </c>
      <c r="AT154" s="227" t="s">
        <v>359</v>
      </c>
      <c r="AU154" s="227" t="s">
        <v>84</v>
      </c>
      <c r="AY154" s="17" t="s">
        <v>160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82</v>
      </c>
      <c r="BK154" s="228">
        <f>ROUND(I154*H154,2)</f>
        <v>0</v>
      </c>
      <c r="BL154" s="17" t="s">
        <v>166</v>
      </c>
      <c r="BM154" s="227" t="s">
        <v>1729</v>
      </c>
    </row>
    <row r="155" s="13" customFormat="1">
      <c r="A155" s="13"/>
      <c r="B155" s="229"/>
      <c r="C155" s="230"/>
      <c r="D155" s="231" t="s">
        <v>168</v>
      </c>
      <c r="E155" s="232" t="s">
        <v>1</v>
      </c>
      <c r="F155" s="233" t="s">
        <v>174</v>
      </c>
      <c r="G155" s="230"/>
      <c r="H155" s="234">
        <v>3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168</v>
      </c>
      <c r="AU155" s="240" t="s">
        <v>84</v>
      </c>
      <c r="AV155" s="13" t="s">
        <v>84</v>
      </c>
      <c r="AW155" s="13" t="s">
        <v>31</v>
      </c>
      <c r="AX155" s="13" t="s">
        <v>82</v>
      </c>
      <c r="AY155" s="240" t="s">
        <v>160</v>
      </c>
    </row>
    <row r="156" s="2" customFormat="1" ht="24.15" customHeight="1">
      <c r="A156" s="38"/>
      <c r="B156" s="39"/>
      <c r="C156" s="216" t="s">
        <v>207</v>
      </c>
      <c r="D156" s="216" t="s">
        <v>161</v>
      </c>
      <c r="E156" s="217" t="s">
        <v>1730</v>
      </c>
      <c r="F156" s="218" t="s">
        <v>1731</v>
      </c>
      <c r="G156" s="219" t="s">
        <v>203</v>
      </c>
      <c r="H156" s="220">
        <v>2</v>
      </c>
      <c r="I156" s="221"/>
      <c r="J156" s="222">
        <f>ROUND(I156*H156,2)</f>
        <v>0</v>
      </c>
      <c r="K156" s="218" t="s">
        <v>165</v>
      </c>
      <c r="L156" s="44"/>
      <c r="M156" s="223" t="s">
        <v>1</v>
      </c>
      <c r="N156" s="224" t="s">
        <v>39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166</v>
      </c>
      <c r="AT156" s="227" t="s">
        <v>161</v>
      </c>
      <c r="AU156" s="227" t="s">
        <v>84</v>
      </c>
      <c r="AY156" s="17" t="s">
        <v>160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82</v>
      </c>
      <c r="BK156" s="228">
        <f>ROUND(I156*H156,2)</f>
        <v>0</v>
      </c>
      <c r="BL156" s="17" t="s">
        <v>166</v>
      </c>
      <c r="BM156" s="227" t="s">
        <v>1732</v>
      </c>
    </row>
    <row r="157" s="2" customFormat="1" ht="16.5" customHeight="1">
      <c r="A157" s="38"/>
      <c r="B157" s="39"/>
      <c r="C157" s="262" t="s">
        <v>220</v>
      </c>
      <c r="D157" s="262" t="s">
        <v>359</v>
      </c>
      <c r="E157" s="263" t="s">
        <v>1733</v>
      </c>
      <c r="F157" s="264" t="s">
        <v>1734</v>
      </c>
      <c r="G157" s="265" t="s">
        <v>203</v>
      </c>
      <c r="H157" s="266">
        <v>2</v>
      </c>
      <c r="I157" s="267"/>
      <c r="J157" s="268">
        <f>ROUND(I157*H157,2)</f>
        <v>0</v>
      </c>
      <c r="K157" s="264" t="s">
        <v>165</v>
      </c>
      <c r="L157" s="269"/>
      <c r="M157" s="270" t="s">
        <v>1</v>
      </c>
      <c r="N157" s="271" t="s">
        <v>39</v>
      </c>
      <c r="O157" s="91"/>
      <c r="P157" s="225">
        <f>O157*H157</f>
        <v>0</v>
      </c>
      <c r="Q157" s="225">
        <v>0.05503</v>
      </c>
      <c r="R157" s="225">
        <f>Q157*H157</f>
        <v>0.11006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200</v>
      </c>
      <c r="AT157" s="227" t="s">
        <v>359</v>
      </c>
      <c r="AU157" s="227" t="s">
        <v>84</v>
      </c>
      <c r="AY157" s="17" t="s">
        <v>160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82</v>
      </c>
      <c r="BK157" s="228">
        <f>ROUND(I157*H157,2)</f>
        <v>0</v>
      </c>
      <c r="BL157" s="17" t="s">
        <v>166</v>
      </c>
      <c r="BM157" s="227" t="s">
        <v>1735</v>
      </c>
    </row>
    <row r="158" s="13" customFormat="1">
      <c r="A158" s="13"/>
      <c r="B158" s="229"/>
      <c r="C158" s="230"/>
      <c r="D158" s="231" t="s">
        <v>168</v>
      </c>
      <c r="E158" s="232" t="s">
        <v>1</v>
      </c>
      <c r="F158" s="233" t="s">
        <v>84</v>
      </c>
      <c r="G158" s="230"/>
      <c r="H158" s="234">
        <v>2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168</v>
      </c>
      <c r="AU158" s="240" t="s">
        <v>84</v>
      </c>
      <c r="AV158" s="13" t="s">
        <v>84</v>
      </c>
      <c r="AW158" s="13" t="s">
        <v>31</v>
      </c>
      <c r="AX158" s="13" t="s">
        <v>82</v>
      </c>
      <c r="AY158" s="240" t="s">
        <v>160</v>
      </c>
    </row>
    <row r="159" s="2" customFormat="1" ht="44.25" customHeight="1">
      <c r="A159" s="38"/>
      <c r="B159" s="39"/>
      <c r="C159" s="262" t="s">
        <v>245</v>
      </c>
      <c r="D159" s="262" t="s">
        <v>359</v>
      </c>
      <c r="E159" s="263" t="s">
        <v>1736</v>
      </c>
      <c r="F159" s="264" t="s">
        <v>1737</v>
      </c>
      <c r="G159" s="265" t="s">
        <v>203</v>
      </c>
      <c r="H159" s="266">
        <v>93.5</v>
      </c>
      <c r="I159" s="267"/>
      <c r="J159" s="268">
        <f>ROUND(I159*H159,2)</f>
        <v>0</v>
      </c>
      <c r="K159" s="264" t="s">
        <v>165</v>
      </c>
      <c r="L159" s="269"/>
      <c r="M159" s="270" t="s">
        <v>1</v>
      </c>
      <c r="N159" s="271" t="s">
        <v>39</v>
      </c>
      <c r="O159" s="91"/>
      <c r="P159" s="225">
        <f>O159*H159</f>
        <v>0</v>
      </c>
      <c r="Q159" s="225">
        <v>0.0088</v>
      </c>
      <c r="R159" s="225">
        <f>Q159*H159</f>
        <v>0.82280000000000016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1174</v>
      </c>
      <c r="AT159" s="227" t="s">
        <v>359</v>
      </c>
      <c r="AU159" s="227" t="s">
        <v>84</v>
      </c>
      <c r="AY159" s="17" t="s">
        <v>160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82</v>
      </c>
      <c r="BK159" s="228">
        <f>ROUND(I159*H159,2)</f>
        <v>0</v>
      </c>
      <c r="BL159" s="17" t="s">
        <v>1174</v>
      </c>
      <c r="BM159" s="227" t="s">
        <v>1738</v>
      </c>
    </row>
    <row r="160" s="13" customFormat="1">
      <c r="A160" s="13"/>
      <c r="B160" s="229"/>
      <c r="C160" s="230"/>
      <c r="D160" s="231" t="s">
        <v>168</v>
      </c>
      <c r="E160" s="232" t="s">
        <v>1</v>
      </c>
      <c r="F160" s="233" t="s">
        <v>1739</v>
      </c>
      <c r="G160" s="230"/>
      <c r="H160" s="234">
        <v>93.5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168</v>
      </c>
      <c r="AU160" s="240" t="s">
        <v>84</v>
      </c>
      <c r="AV160" s="13" t="s">
        <v>84</v>
      </c>
      <c r="AW160" s="13" t="s">
        <v>31</v>
      </c>
      <c r="AX160" s="13" t="s">
        <v>82</v>
      </c>
      <c r="AY160" s="240" t="s">
        <v>160</v>
      </c>
    </row>
    <row r="161" s="2" customFormat="1" ht="44.25" customHeight="1">
      <c r="A161" s="38"/>
      <c r="B161" s="39"/>
      <c r="C161" s="262" t="s">
        <v>8</v>
      </c>
      <c r="D161" s="262" t="s">
        <v>359</v>
      </c>
      <c r="E161" s="263" t="s">
        <v>1740</v>
      </c>
      <c r="F161" s="264" t="s">
        <v>1741</v>
      </c>
      <c r="G161" s="265" t="s">
        <v>203</v>
      </c>
      <c r="H161" s="266">
        <v>50.05</v>
      </c>
      <c r="I161" s="267"/>
      <c r="J161" s="268">
        <f>ROUND(I161*H161,2)</f>
        <v>0</v>
      </c>
      <c r="K161" s="264" t="s">
        <v>165</v>
      </c>
      <c r="L161" s="269"/>
      <c r="M161" s="270" t="s">
        <v>1</v>
      </c>
      <c r="N161" s="271" t="s">
        <v>39</v>
      </c>
      <c r="O161" s="91"/>
      <c r="P161" s="225">
        <f>O161*H161</f>
        <v>0</v>
      </c>
      <c r="Q161" s="225">
        <v>0.0191</v>
      </c>
      <c r="R161" s="225">
        <f>Q161*H161</f>
        <v>0.95595499999999984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1174</v>
      </c>
      <c r="AT161" s="227" t="s">
        <v>359</v>
      </c>
      <c r="AU161" s="227" t="s">
        <v>84</v>
      </c>
      <c r="AY161" s="17" t="s">
        <v>160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82</v>
      </c>
      <c r="BK161" s="228">
        <f>ROUND(I161*H161,2)</f>
        <v>0</v>
      </c>
      <c r="BL161" s="17" t="s">
        <v>1174</v>
      </c>
      <c r="BM161" s="227" t="s">
        <v>1742</v>
      </c>
    </row>
    <row r="162" s="13" customFormat="1">
      <c r="A162" s="13"/>
      <c r="B162" s="229"/>
      <c r="C162" s="230"/>
      <c r="D162" s="231" t="s">
        <v>168</v>
      </c>
      <c r="E162" s="232" t="s">
        <v>1</v>
      </c>
      <c r="F162" s="233" t="s">
        <v>1743</v>
      </c>
      <c r="G162" s="230"/>
      <c r="H162" s="234">
        <v>50.05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168</v>
      </c>
      <c r="AU162" s="240" t="s">
        <v>84</v>
      </c>
      <c r="AV162" s="13" t="s">
        <v>84</v>
      </c>
      <c r="AW162" s="13" t="s">
        <v>31</v>
      </c>
      <c r="AX162" s="13" t="s">
        <v>74</v>
      </c>
      <c r="AY162" s="240" t="s">
        <v>160</v>
      </c>
    </row>
    <row r="163" s="14" customFormat="1">
      <c r="A163" s="14"/>
      <c r="B163" s="241"/>
      <c r="C163" s="242"/>
      <c r="D163" s="231" t="s">
        <v>168</v>
      </c>
      <c r="E163" s="243" t="s">
        <v>1</v>
      </c>
      <c r="F163" s="244" t="s">
        <v>170</v>
      </c>
      <c r="G163" s="242"/>
      <c r="H163" s="245">
        <v>50.05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168</v>
      </c>
      <c r="AU163" s="251" t="s">
        <v>84</v>
      </c>
      <c r="AV163" s="14" t="s">
        <v>166</v>
      </c>
      <c r="AW163" s="14" t="s">
        <v>31</v>
      </c>
      <c r="AX163" s="14" t="s">
        <v>82</v>
      </c>
      <c r="AY163" s="251" t="s">
        <v>160</v>
      </c>
    </row>
    <row r="164" s="2" customFormat="1" ht="24.15" customHeight="1">
      <c r="A164" s="38"/>
      <c r="B164" s="39"/>
      <c r="C164" s="216" t="s">
        <v>243</v>
      </c>
      <c r="D164" s="216" t="s">
        <v>161</v>
      </c>
      <c r="E164" s="217" t="s">
        <v>1744</v>
      </c>
      <c r="F164" s="218" t="s">
        <v>1745</v>
      </c>
      <c r="G164" s="219" t="s">
        <v>203</v>
      </c>
      <c r="H164" s="220">
        <v>252.3</v>
      </c>
      <c r="I164" s="221"/>
      <c r="J164" s="222">
        <f>ROUND(I164*H164,2)</f>
        <v>0</v>
      </c>
      <c r="K164" s="218" t="s">
        <v>165</v>
      </c>
      <c r="L164" s="44"/>
      <c r="M164" s="223" t="s">
        <v>1</v>
      </c>
      <c r="N164" s="224" t="s">
        <v>39</v>
      </c>
      <c r="O164" s="91"/>
      <c r="P164" s="225">
        <f>O164*H164</f>
        <v>0</v>
      </c>
      <c r="Q164" s="225">
        <v>0.0011999999999999998</v>
      </c>
      <c r="R164" s="225">
        <f>Q164*H164</f>
        <v>0.30275999999999996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166</v>
      </c>
      <c r="AT164" s="227" t="s">
        <v>161</v>
      </c>
      <c r="AU164" s="227" t="s">
        <v>84</v>
      </c>
      <c r="AY164" s="17" t="s">
        <v>160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82</v>
      </c>
      <c r="BK164" s="228">
        <f>ROUND(I164*H164,2)</f>
        <v>0</v>
      </c>
      <c r="BL164" s="17" t="s">
        <v>166</v>
      </c>
      <c r="BM164" s="227" t="s">
        <v>1746</v>
      </c>
    </row>
    <row r="165" s="13" customFormat="1">
      <c r="A165" s="13"/>
      <c r="B165" s="229"/>
      <c r="C165" s="230"/>
      <c r="D165" s="231" t="s">
        <v>168</v>
      </c>
      <c r="E165" s="232" t="s">
        <v>1</v>
      </c>
      <c r="F165" s="233" t="s">
        <v>1747</v>
      </c>
      <c r="G165" s="230"/>
      <c r="H165" s="234">
        <v>252.3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168</v>
      </c>
      <c r="AU165" s="240" t="s">
        <v>84</v>
      </c>
      <c r="AV165" s="13" t="s">
        <v>84</v>
      </c>
      <c r="AW165" s="13" t="s">
        <v>31</v>
      </c>
      <c r="AX165" s="13" t="s">
        <v>74</v>
      </c>
      <c r="AY165" s="240" t="s">
        <v>160</v>
      </c>
    </row>
    <row r="166" s="14" customFormat="1">
      <c r="A166" s="14"/>
      <c r="B166" s="241"/>
      <c r="C166" s="242"/>
      <c r="D166" s="231" t="s">
        <v>168</v>
      </c>
      <c r="E166" s="243" t="s">
        <v>1</v>
      </c>
      <c r="F166" s="244" t="s">
        <v>170</v>
      </c>
      <c r="G166" s="242"/>
      <c r="H166" s="245">
        <v>252.3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168</v>
      </c>
      <c r="AU166" s="251" t="s">
        <v>84</v>
      </c>
      <c r="AV166" s="14" t="s">
        <v>166</v>
      </c>
      <c r="AW166" s="14" t="s">
        <v>31</v>
      </c>
      <c r="AX166" s="14" t="s">
        <v>82</v>
      </c>
      <c r="AY166" s="251" t="s">
        <v>160</v>
      </c>
    </row>
    <row r="167" s="2" customFormat="1" ht="16.5" customHeight="1">
      <c r="A167" s="38"/>
      <c r="B167" s="39"/>
      <c r="C167" s="262" t="s">
        <v>256</v>
      </c>
      <c r="D167" s="262" t="s">
        <v>359</v>
      </c>
      <c r="E167" s="263" t="s">
        <v>1748</v>
      </c>
      <c r="F167" s="264" t="s">
        <v>1749</v>
      </c>
      <c r="G167" s="265" t="s">
        <v>203</v>
      </c>
      <c r="H167" s="266">
        <v>252.3</v>
      </c>
      <c r="I167" s="267"/>
      <c r="J167" s="268">
        <f>ROUND(I167*H167,2)</f>
        <v>0</v>
      </c>
      <c r="K167" s="264" t="s">
        <v>165</v>
      </c>
      <c r="L167" s="269"/>
      <c r="M167" s="270" t="s">
        <v>1</v>
      </c>
      <c r="N167" s="271" t="s">
        <v>39</v>
      </c>
      <c r="O167" s="91"/>
      <c r="P167" s="225">
        <f>O167*H167</f>
        <v>0</v>
      </c>
      <c r="Q167" s="225">
        <v>0.066000000000000008</v>
      </c>
      <c r="R167" s="225">
        <f>Q167*H167</f>
        <v>16.651800000000002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200</v>
      </c>
      <c r="AT167" s="227" t="s">
        <v>359</v>
      </c>
      <c r="AU167" s="227" t="s">
        <v>84</v>
      </c>
      <c r="AY167" s="17" t="s">
        <v>160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82</v>
      </c>
      <c r="BK167" s="228">
        <f>ROUND(I167*H167,2)</f>
        <v>0</v>
      </c>
      <c r="BL167" s="17" t="s">
        <v>166</v>
      </c>
      <c r="BM167" s="227" t="s">
        <v>1750</v>
      </c>
    </row>
    <row r="168" s="2" customFormat="1" ht="16.5" customHeight="1">
      <c r="A168" s="38"/>
      <c r="B168" s="39"/>
      <c r="C168" s="216" t="s">
        <v>267</v>
      </c>
      <c r="D168" s="216" t="s">
        <v>161</v>
      </c>
      <c r="E168" s="217" t="s">
        <v>1751</v>
      </c>
      <c r="F168" s="218" t="s">
        <v>1752</v>
      </c>
      <c r="G168" s="219" t="s">
        <v>197</v>
      </c>
      <c r="H168" s="220">
        <v>170</v>
      </c>
      <c r="I168" s="221"/>
      <c r="J168" s="222">
        <f>ROUND(I168*H168,2)</f>
        <v>0</v>
      </c>
      <c r="K168" s="218" t="s">
        <v>165</v>
      </c>
      <c r="L168" s="44"/>
      <c r="M168" s="223" t="s">
        <v>1</v>
      </c>
      <c r="N168" s="224" t="s">
        <v>39</v>
      </c>
      <c r="O168" s="91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166</v>
      </c>
      <c r="AT168" s="227" t="s">
        <v>161</v>
      </c>
      <c r="AU168" s="227" t="s">
        <v>84</v>
      </c>
      <c r="AY168" s="17" t="s">
        <v>160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82</v>
      </c>
      <c r="BK168" s="228">
        <f>ROUND(I168*H168,2)</f>
        <v>0</v>
      </c>
      <c r="BL168" s="17" t="s">
        <v>166</v>
      </c>
      <c r="BM168" s="227" t="s">
        <v>1753</v>
      </c>
    </row>
    <row r="169" s="13" customFormat="1">
      <c r="A169" s="13"/>
      <c r="B169" s="229"/>
      <c r="C169" s="230"/>
      <c r="D169" s="231" t="s">
        <v>168</v>
      </c>
      <c r="E169" s="232" t="s">
        <v>1</v>
      </c>
      <c r="F169" s="233" t="s">
        <v>1754</v>
      </c>
      <c r="G169" s="230"/>
      <c r="H169" s="234">
        <v>170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168</v>
      </c>
      <c r="AU169" s="240" t="s">
        <v>84</v>
      </c>
      <c r="AV169" s="13" t="s">
        <v>84</v>
      </c>
      <c r="AW169" s="13" t="s">
        <v>31</v>
      </c>
      <c r="AX169" s="13" t="s">
        <v>82</v>
      </c>
      <c r="AY169" s="240" t="s">
        <v>160</v>
      </c>
    </row>
    <row r="170" s="2" customFormat="1" ht="16.5" customHeight="1">
      <c r="A170" s="38"/>
      <c r="B170" s="39"/>
      <c r="C170" s="216" t="s">
        <v>265</v>
      </c>
      <c r="D170" s="216" t="s">
        <v>161</v>
      </c>
      <c r="E170" s="217" t="s">
        <v>1755</v>
      </c>
      <c r="F170" s="218" t="s">
        <v>1756</v>
      </c>
      <c r="G170" s="219" t="s">
        <v>197</v>
      </c>
      <c r="H170" s="220">
        <v>91</v>
      </c>
      <c r="I170" s="221"/>
      <c r="J170" s="222">
        <f>ROUND(I170*H170,2)</f>
        <v>0</v>
      </c>
      <c r="K170" s="218" t="s">
        <v>165</v>
      </c>
      <c r="L170" s="44"/>
      <c r="M170" s="223" t="s">
        <v>1</v>
      </c>
      <c r="N170" s="224" t="s">
        <v>39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166</v>
      </c>
      <c r="AT170" s="227" t="s">
        <v>161</v>
      </c>
      <c r="AU170" s="227" t="s">
        <v>84</v>
      </c>
      <c r="AY170" s="17" t="s">
        <v>160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82</v>
      </c>
      <c r="BK170" s="228">
        <f>ROUND(I170*H170,2)</f>
        <v>0</v>
      </c>
      <c r="BL170" s="17" t="s">
        <v>166</v>
      </c>
      <c r="BM170" s="227" t="s">
        <v>1757</v>
      </c>
    </row>
    <row r="171" s="13" customFormat="1">
      <c r="A171" s="13"/>
      <c r="B171" s="229"/>
      <c r="C171" s="230"/>
      <c r="D171" s="231" t="s">
        <v>168</v>
      </c>
      <c r="E171" s="232" t="s">
        <v>1</v>
      </c>
      <c r="F171" s="233" t="s">
        <v>436</v>
      </c>
      <c r="G171" s="230"/>
      <c r="H171" s="234">
        <v>91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168</v>
      </c>
      <c r="AU171" s="240" t="s">
        <v>84</v>
      </c>
      <c r="AV171" s="13" t="s">
        <v>84</v>
      </c>
      <c r="AW171" s="13" t="s">
        <v>31</v>
      </c>
      <c r="AX171" s="13" t="s">
        <v>82</v>
      </c>
      <c r="AY171" s="240" t="s">
        <v>160</v>
      </c>
    </row>
    <row r="172" s="12" customFormat="1" ht="22.8" customHeight="1">
      <c r="A172" s="12"/>
      <c r="B172" s="202"/>
      <c r="C172" s="203"/>
      <c r="D172" s="204" t="s">
        <v>73</v>
      </c>
      <c r="E172" s="272" t="s">
        <v>183</v>
      </c>
      <c r="F172" s="272" t="s">
        <v>1758</v>
      </c>
      <c r="G172" s="203"/>
      <c r="H172" s="203"/>
      <c r="I172" s="206"/>
      <c r="J172" s="273">
        <f>BK172</f>
        <v>0</v>
      </c>
      <c r="K172" s="203"/>
      <c r="L172" s="208"/>
      <c r="M172" s="209"/>
      <c r="N172" s="210"/>
      <c r="O172" s="210"/>
      <c r="P172" s="211">
        <f>SUM(P173:P176)</f>
        <v>0</v>
      </c>
      <c r="Q172" s="210"/>
      <c r="R172" s="211">
        <f>SUM(R173:R176)</f>
        <v>0</v>
      </c>
      <c r="S172" s="210"/>
      <c r="T172" s="21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82</v>
      </c>
      <c r="AT172" s="214" t="s">
        <v>73</v>
      </c>
      <c r="AU172" s="214" t="s">
        <v>82</v>
      </c>
      <c r="AY172" s="213" t="s">
        <v>160</v>
      </c>
      <c r="BK172" s="215">
        <f>SUM(BK173:BK176)</f>
        <v>0</v>
      </c>
    </row>
    <row r="173" s="2" customFormat="1" ht="33" customHeight="1">
      <c r="A173" s="38"/>
      <c r="B173" s="39"/>
      <c r="C173" s="216" t="s">
        <v>279</v>
      </c>
      <c r="D173" s="216" t="s">
        <v>161</v>
      </c>
      <c r="E173" s="217" t="s">
        <v>1759</v>
      </c>
      <c r="F173" s="218" t="s">
        <v>1760</v>
      </c>
      <c r="G173" s="219" t="s">
        <v>164</v>
      </c>
      <c r="H173" s="220">
        <v>33</v>
      </c>
      <c r="I173" s="221"/>
      <c r="J173" s="222">
        <f>ROUND(I173*H173,2)</f>
        <v>0</v>
      </c>
      <c r="K173" s="218" t="s">
        <v>165</v>
      </c>
      <c r="L173" s="44"/>
      <c r="M173" s="223" t="s">
        <v>1</v>
      </c>
      <c r="N173" s="224" t="s">
        <v>39</v>
      </c>
      <c r="O173" s="91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166</v>
      </c>
      <c r="AT173" s="227" t="s">
        <v>161</v>
      </c>
      <c r="AU173" s="227" t="s">
        <v>84</v>
      </c>
      <c r="AY173" s="17" t="s">
        <v>160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82</v>
      </c>
      <c r="BK173" s="228">
        <f>ROUND(I173*H173,2)</f>
        <v>0</v>
      </c>
      <c r="BL173" s="17" t="s">
        <v>166</v>
      </c>
      <c r="BM173" s="227" t="s">
        <v>1761</v>
      </c>
    </row>
    <row r="174" s="13" customFormat="1">
      <c r="A174" s="13"/>
      <c r="B174" s="229"/>
      <c r="C174" s="230"/>
      <c r="D174" s="231" t="s">
        <v>168</v>
      </c>
      <c r="E174" s="232" t="s">
        <v>1</v>
      </c>
      <c r="F174" s="233" t="s">
        <v>346</v>
      </c>
      <c r="G174" s="230"/>
      <c r="H174" s="234">
        <v>33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168</v>
      </c>
      <c r="AU174" s="240" t="s">
        <v>84</v>
      </c>
      <c r="AV174" s="13" t="s">
        <v>84</v>
      </c>
      <c r="AW174" s="13" t="s">
        <v>31</v>
      </c>
      <c r="AX174" s="13" t="s">
        <v>82</v>
      </c>
      <c r="AY174" s="240" t="s">
        <v>160</v>
      </c>
    </row>
    <row r="175" s="2" customFormat="1" ht="24.15" customHeight="1">
      <c r="A175" s="38"/>
      <c r="B175" s="39"/>
      <c r="C175" s="262" t="s">
        <v>7</v>
      </c>
      <c r="D175" s="262" t="s">
        <v>359</v>
      </c>
      <c r="E175" s="263" t="s">
        <v>1762</v>
      </c>
      <c r="F175" s="264" t="s">
        <v>1763</v>
      </c>
      <c r="G175" s="265" t="s">
        <v>164</v>
      </c>
      <c r="H175" s="266">
        <v>33.33</v>
      </c>
      <c r="I175" s="267"/>
      <c r="J175" s="268">
        <f>ROUND(I175*H175,2)</f>
        <v>0</v>
      </c>
      <c r="K175" s="264" t="s">
        <v>165</v>
      </c>
      <c r="L175" s="269"/>
      <c r="M175" s="270" t="s">
        <v>1</v>
      </c>
      <c r="N175" s="271" t="s">
        <v>39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200</v>
      </c>
      <c r="AT175" s="227" t="s">
        <v>359</v>
      </c>
      <c r="AU175" s="227" t="s">
        <v>84</v>
      </c>
      <c r="AY175" s="17" t="s">
        <v>160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82</v>
      </c>
      <c r="BK175" s="228">
        <f>ROUND(I175*H175,2)</f>
        <v>0</v>
      </c>
      <c r="BL175" s="17" t="s">
        <v>166</v>
      </c>
      <c r="BM175" s="227" t="s">
        <v>1764</v>
      </c>
    </row>
    <row r="176" s="13" customFormat="1">
      <c r="A176" s="13"/>
      <c r="B176" s="229"/>
      <c r="C176" s="230"/>
      <c r="D176" s="231" t="s">
        <v>168</v>
      </c>
      <c r="E176" s="232" t="s">
        <v>1</v>
      </c>
      <c r="F176" s="233" t="s">
        <v>1765</v>
      </c>
      <c r="G176" s="230"/>
      <c r="H176" s="234">
        <v>33.33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168</v>
      </c>
      <c r="AU176" s="240" t="s">
        <v>84</v>
      </c>
      <c r="AV176" s="13" t="s">
        <v>84</v>
      </c>
      <c r="AW176" s="13" t="s">
        <v>31</v>
      </c>
      <c r="AX176" s="13" t="s">
        <v>82</v>
      </c>
      <c r="AY176" s="240" t="s">
        <v>160</v>
      </c>
    </row>
    <row r="177" s="12" customFormat="1" ht="22.8" customHeight="1">
      <c r="A177" s="12"/>
      <c r="B177" s="202"/>
      <c r="C177" s="203"/>
      <c r="D177" s="204" t="s">
        <v>73</v>
      </c>
      <c r="E177" s="272" t="s">
        <v>1031</v>
      </c>
      <c r="F177" s="272" t="s">
        <v>1032</v>
      </c>
      <c r="G177" s="203"/>
      <c r="H177" s="203"/>
      <c r="I177" s="206"/>
      <c r="J177" s="273">
        <f>BK177</f>
        <v>0</v>
      </c>
      <c r="K177" s="203"/>
      <c r="L177" s="208"/>
      <c r="M177" s="209"/>
      <c r="N177" s="210"/>
      <c r="O177" s="210"/>
      <c r="P177" s="211">
        <f>SUM(P178:P180)</f>
        <v>0</v>
      </c>
      <c r="Q177" s="210"/>
      <c r="R177" s="211">
        <f>SUM(R178:R180)</f>
        <v>0</v>
      </c>
      <c r="S177" s="210"/>
      <c r="T177" s="212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82</v>
      </c>
      <c r="AT177" s="214" t="s">
        <v>73</v>
      </c>
      <c r="AU177" s="214" t="s">
        <v>82</v>
      </c>
      <c r="AY177" s="213" t="s">
        <v>160</v>
      </c>
      <c r="BK177" s="215">
        <f>SUM(BK178:BK180)</f>
        <v>0</v>
      </c>
    </row>
    <row r="178" s="2" customFormat="1" ht="24.15" customHeight="1">
      <c r="A178" s="38"/>
      <c r="B178" s="39"/>
      <c r="C178" s="216" t="s">
        <v>288</v>
      </c>
      <c r="D178" s="216" t="s">
        <v>161</v>
      </c>
      <c r="E178" s="217" t="s">
        <v>1766</v>
      </c>
      <c r="F178" s="218" t="s">
        <v>1767</v>
      </c>
      <c r="G178" s="219" t="s">
        <v>270</v>
      </c>
      <c r="H178" s="220">
        <v>45.02</v>
      </c>
      <c r="I178" s="221"/>
      <c r="J178" s="222">
        <f>ROUND(I178*H178,2)</f>
        <v>0</v>
      </c>
      <c r="K178" s="218" t="s">
        <v>165</v>
      </c>
      <c r="L178" s="44"/>
      <c r="M178" s="223" t="s">
        <v>1</v>
      </c>
      <c r="N178" s="224" t="s">
        <v>39</v>
      </c>
      <c r="O178" s="91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166</v>
      </c>
      <c r="AT178" s="227" t="s">
        <v>161</v>
      </c>
      <c r="AU178" s="227" t="s">
        <v>84</v>
      </c>
      <c r="AY178" s="17" t="s">
        <v>160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82</v>
      </c>
      <c r="BK178" s="228">
        <f>ROUND(I178*H178,2)</f>
        <v>0</v>
      </c>
      <c r="BL178" s="17" t="s">
        <v>166</v>
      </c>
      <c r="BM178" s="227" t="s">
        <v>1768</v>
      </c>
    </row>
    <row r="179" s="2" customFormat="1" ht="24.15" customHeight="1">
      <c r="A179" s="38"/>
      <c r="B179" s="39"/>
      <c r="C179" s="216" t="s">
        <v>292</v>
      </c>
      <c r="D179" s="216" t="s">
        <v>161</v>
      </c>
      <c r="E179" s="217" t="s">
        <v>1769</v>
      </c>
      <c r="F179" s="218" t="s">
        <v>1770</v>
      </c>
      <c r="G179" s="219" t="s">
        <v>270</v>
      </c>
      <c r="H179" s="220">
        <v>45.02</v>
      </c>
      <c r="I179" s="221"/>
      <c r="J179" s="222">
        <f>ROUND(I179*H179,2)</f>
        <v>0</v>
      </c>
      <c r="K179" s="218" t="s">
        <v>165</v>
      </c>
      <c r="L179" s="44"/>
      <c r="M179" s="223" t="s">
        <v>1</v>
      </c>
      <c r="N179" s="224" t="s">
        <v>39</v>
      </c>
      <c r="O179" s="91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7" t="s">
        <v>166</v>
      </c>
      <c r="AT179" s="227" t="s">
        <v>161</v>
      </c>
      <c r="AU179" s="227" t="s">
        <v>84</v>
      </c>
      <c r="AY179" s="17" t="s">
        <v>160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82</v>
      </c>
      <c r="BK179" s="228">
        <f>ROUND(I179*H179,2)</f>
        <v>0</v>
      </c>
      <c r="BL179" s="17" t="s">
        <v>166</v>
      </c>
      <c r="BM179" s="227" t="s">
        <v>1771</v>
      </c>
    </row>
    <row r="180" s="2" customFormat="1" ht="24.15" customHeight="1">
      <c r="A180" s="38"/>
      <c r="B180" s="39"/>
      <c r="C180" s="216" t="s">
        <v>297</v>
      </c>
      <c r="D180" s="216" t="s">
        <v>161</v>
      </c>
      <c r="E180" s="217" t="s">
        <v>1772</v>
      </c>
      <c r="F180" s="218" t="s">
        <v>1773</v>
      </c>
      <c r="G180" s="219" t="s">
        <v>270</v>
      </c>
      <c r="H180" s="220">
        <v>45.02</v>
      </c>
      <c r="I180" s="221"/>
      <c r="J180" s="222">
        <f>ROUND(I180*H180,2)</f>
        <v>0</v>
      </c>
      <c r="K180" s="218" t="s">
        <v>165</v>
      </c>
      <c r="L180" s="44"/>
      <c r="M180" s="223" t="s">
        <v>1</v>
      </c>
      <c r="N180" s="224" t="s">
        <v>39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166</v>
      </c>
      <c r="AT180" s="227" t="s">
        <v>161</v>
      </c>
      <c r="AU180" s="227" t="s">
        <v>84</v>
      </c>
      <c r="AY180" s="17" t="s">
        <v>160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82</v>
      </c>
      <c r="BK180" s="228">
        <f>ROUND(I180*H180,2)</f>
        <v>0</v>
      </c>
      <c r="BL180" s="17" t="s">
        <v>166</v>
      </c>
      <c r="BM180" s="227" t="s">
        <v>1774</v>
      </c>
    </row>
    <row r="181" s="12" customFormat="1" ht="25.92" customHeight="1">
      <c r="A181" s="12"/>
      <c r="B181" s="202"/>
      <c r="C181" s="203"/>
      <c r="D181" s="204" t="s">
        <v>73</v>
      </c>
      <c r="E181" s="205" t="s">
        <v>687</v>
      </c>
      <c r="F181" s="205" t="s">
        <v>688</v>
      </c>
      <c r="G181" s="203"/>
      <c r="H181" s="203"/>
      <c r="I181" s="206"/>
      <c r="J181" s="207">
        <f>BK181</f>
        <v>0</v>
      </c>
      <c r="K181" s="203"/>
      <c r="L181" s="208"/>
      <c r="M181" s="209"/>
      <c r="N181" s="210"/>
      <c r="O181" s="210"/>
      <c r="P181" s="211">
        <f>SUM(P182:P202)</f>
        <v>0</v>
      </c>
      <c r="Q181" s="210"/>
      <c r="R181" s="211">
        <f>SUM(R182:R202)</f>
        <v>0</v>
      </c>
      <c r="S181" s="210"/>
      <c r="T181" s="212">
        <f>SUM(T182:T202)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84</v>
      </c>
      <c r="AT181" s="214" t="s">
        <v>73</v>
      </c>
      <c r="AU181" s="214" t="s">
        <v>74</v>
      </c>
      <c r="AY181" s="213" t="s">
        <v>160</v>
      </c>
      <c r="BK181" s="215">
        <f>SUM(BK182:BK202)</f>
        <v>0</v>
      </c>
    </row>
    <row r="182" s="2" customFormat="1" ht="24.15" customHeight="1">
      <c r="A182" s="38"/>
      <c r="B182" s="39"/>
      <c r="C182" s="216" t="s">
        <v>302</v>
      </c>
      <c r="D182" s="216" t="s">
        <v>161</v>
      </c>
      <c r="E182" s="217" t="s">
        <v>1775</v>
      </c>
      <c r="F182" s="218" t="s">
        <v>1776</v>
      </c>
      <c r="G182" s="219" t="s">
        <v>203</v>
      </c>
      <c r="H182" s="220">
        <v>1</v>
      </c>
      <c r="I182" s="221"/>
      <c r="J182" s="222">
        <f>ROUND(I182*H182,2)</f>
        <v>0</v>
      </c>
      <c r="K182" s="218" t="s">
        <v>934</v>
      </c>
      <c r="L182" s="44"/>
      <c r="M182" s="223" t="s">
        <v>1</v>
      </c>
      <c r="N182" s="224" t="s">
        <v>39</v>
      </c>
      <c r="O182" s="91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243</v>
      </c>
      <c r="AT182" s="227" t="s">
        <v>161</v>
      </c>
      <c r="AU182" s="227" t="s">
        <v>82</v>
      </c>
      <c r="AY182" s="17" t="s">
        <v>160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82</v>
      </c>
      <c r="BK182" s="228">
        <f>ROUND(I182*H182,2)</f>
        <v>0</v>
      </c>
      <c r="BL182" s="17" t="s">
        <v>243</v>
      </c>
      <c r="BM182" s="227" t="s">
        <v>1777</v>
      </c>
    </row>
    <row r="183" s="13" customFormat="1">
      <c r="A183" s="13"/>
      <c r="B183" s="229"/>
      <c r="C183" s="230"/>
      <c r="D183" s="231" t="s">
        <v>168</v>
      </c>
      <c r="E183" s="232" t="s">
        <v>1</v>
      </c>
      <c r="F183" s="233" t="s">
        <v>82</v>
      </c>
      <c r="G183" s="230"/>
      <c r="H183" s="234">
        <v>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168</v>
      </c>
      <c r="AU183" s="240" t="s">
        <v>82</v>
      </c>
      <c r="AV183" s="13" t="s">
        <v>84</v>
      </c>
      <c r="AW183" s="13" t="s">
        <v>31</v>
      </c>
      <c r="AX183" s="13" t="s">
        <v>74</v>
      </c>
      <c r="AY183" s="240" t="s">
        <v>160</v>
      </c>
    </row>
    <row r="184" s="14" customFormat="1">
      <c r="A184" s="14"/>
      <c r="B184" s="241"/>
      <c r="C184" s="242"/>
      <c r="D184" s="231" t="s">
        <v>168</v>
      </c>
      <c r="E184" s="243" t="s">
        <v>1</v>
      </c>
      <c r="F184" s="244" t="s">
        <v>170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168</v>
      </c>
      <c r="AU184" s="251" t="s">
        <v>82</v>
      </c>
      <c r="AV184" s="14" t="s">
        <v>166</v>
      </c>
      <c r="AW184" s="14" t="s">
        <v>31</v>
      </c>
      <c r="AX184" s="14" t="s">
        <v>82</v>
      </c>
      <c r="AY184" s="251" t="s">
        <v>160</v>
      </c>
    </row>
    <row r="185" s="2" customFormat="1" ht="24.15" customHeight="1">
      <c r="A185" s="38"/>
      <c r="B185" s="39"/>
      <c r="C185" s="216" t="s">
        <v>308</v>
      </c>
      <c r="D185" s="216" t="s">
        <v>161</v>
      </c>
      <c r="E185" s="217" t="s">
        <v>1778</v>
      </c>
      <c r="F185" s="218" t="s">
        <v>1779</v>
      </c>
      <c r="G185" s="219" t="s">
        <v>203</v>
      </c>
      <c r="H185" s="220">
        <v>1</v>
      </c>
      <c r="I185" s="221"/>
      <c r="J185" s="222">
        <f>ROUND(I185*H185,2)</f>
        <v>0</v>
      </c>
      <c r="K185" s="218" t="s">
        <v>934</v>
      </c>
      <c r="L185" s="44"/>
      <c r="M185" s="223" t="s">
        <v>1</v>
      </c>
      <c r="N185" s="224" t="s">
        <v>39</v>
      </c>
      <c r="O185" s="91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243</v>
      </c>
      <c r="AT185" s="227" t="s">
        <v>161</v>
      </c>
      <c r="AU185" s="227" t="s">
        <v>82</v>
      </c>
      <c r="AY185" s="17" t="s">
        <v>160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82</v>
      </c>
      <c r="BK185" s="228">
        <f>ROUND(I185*H185,2)</f>
        <v>0</v>
      </c>
      <c r="BL185" s="17" t="s">
        <v>243</v>
      </c>
      <c r="BM185" s="227" t="s">
        <v>1780</v>
      </c>
    </row>
    <row r="186" s="13" customFormat="1">
      <c r="A186" s="13"/>
      <c r="B186" s="229"/>
      <c r="C186" s="230"/>
      <c r="D186" s="231" t="s">
        <v>168</v>
      </c>
      <c r="E186" s="232" t="s">
        <v>1</v>
      </c>
      <c r="F186" s="233" t="s">
        <v>82</v>
      </c>
      <c r="G186" s="230"/>
      <c r="H186" s="234">
        <v>1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168</v>
      </c>
      <c r="AU186" s="240" t="s">
        <v>82</v>
      </c>
      <c r="AV186" s="13" t="s">
        <v>84</v>
      </c>
      <c r="AW186" s="13" t="s">
        <v>31</v>
      </c>
      <c r="AX186" s="13" t="s">
        <v>74</v>
      </c>
      <c r="AY186" s="240" t="s">
        <v>160</v>
      </c>
    </row>
    <row r="187" s="14" customFormat="1">
      <c r="A187" s="14"/>
      <c r="B187" s="241"/>
      <c r="C187" s="242"/>
      <c r="D187" s="231" t="s">
        <v>168</v>
      </c>
      <c r="E187" s="243" t="s">
        <v>1</v>
      </c>
      <c r="F187" s="244" t="s">
        <v>170</v>
      </c>
      <c r="G187" s="242"/>
      <c r="H187" s="245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168</v>
      </c>
      <c r="AU187" s="251" t="s">
        <v>82</v>
      </c>
      <c r="AV187" s="14" t="s">
        <v>166</v>
      </c>
      <c r="AW187" s="14" t="s">
        <v>31</v>
      </c>
      <c r="AX187" s="14" t="s">
        <v>82</v>
      </c>
      <c r="AY187" s="251" t="s">
        <v>160</v>
      </c>
    </row>
    <row r="188" s="2" customFormat="1" ht="24.15" customHeight="1">
      <c r="A188" s="38"/>
      <c r="B188" s="39"/>
      <c r="C188" s="216" t="s">
        <v>273</v>
      </c>
      <c r="D188" s="216" t="s">
        <v>161</v>
      </c>
      <c r="E188" s="217" t="s">
        <v>1781</v>
      </c>
      <c r="F188" s="218" t="s">
        <v>1782</v>
      </c>
      <c r="G188" s="219" t="s">
        <v>203</v>
      </c>
      <c r="H188" s="220">
        <v>1</v>
      </c>
      <c r="I188" s="221"/>
      <c r="J188" s="222">
        <f>ROUND(I188*H188,2)</f>
        <v>0</v>
      </c>
      <c r="K188" s="218" t="s">
        <v>934</v>
      </c>
      <c r="L188" s="44"/>
      <c r="M188" s="223" t="s">
        <v>1</v>
      </c>
      <c r="N188" s="224" t="s">
        <v>39</v>
      </c>
      <c r="O188" s="91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243</v>
      </c>
      <c r="AT188" s="227" t="s">
        <v>161</v>
      </c>
      <c r="AU188" s="227" t="s">
        <v>82</v>
      </c>
      <c r="AY188" s="17" t="s">
        <v>160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82</v>
      </c>
      <c r="BK188" s="228">
        <f>ROUND(I188*H188,2)</f>
        <v>0</v>
      </c>
      <c r="BL188" s="17" t="s">
        <v>243</v>
      </c>
      <c r="BM188" s="227" t="s">
        <v>1783</v>
      </c>
    </row>
    <row r="189" s="13" customFormat="1">
      <c r="A189" s="13"/>
      <c r="B189" s="229"/>
      <c r="C189" s="230"/>
      <c r="D189" s="231" t="s">
        <v>168</v>
      </c>
      <c r="E189" s="232" t="s">
        <v>1</v>
      </c>
      <c r="F189" s="233" t="s">
        <v>82</v>
      </c>
      <c r="G189" s="230"/>
      <c r="H189" s="234">
        <v>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168</v>
      </c>
      <c r="AU189" s="240" t="s">
        <v>82</v>
      </c>
      <c r="AV189" s="13" t="s">
        <v>84</v>
      </c>
      <c r="AW189" s="13" t="s">
        <v>31</v>
      </c>
      <c r="AX189" s="13" t="s">
        <v>74</v>
      </c>
      <c r="AY189" s="240" t="s">
        <v>160</v>
      </c>
    </row>
    <row r="190" s="14" customFormat="1">
      <c r="A190" s="14"/>
      <c r="B190" s="241"/>
      <c r="C190" s="242"/>
      <c r="D190" s="231" t="s">
        <v>168</v>
      </c>
      <c r="E190" s="243" t="s">
        <v>1</v>
      </c>
      <c r="F190" s="244" t="s">
        <v>170</v>
      </c>
      <c r="G190" s="242"/>
      <c r="H190" s="245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168</v>
      </c>
      <c r="AU190" s="251" t="s">
        <v>82</v>
      </c>
      <c r="AV190" s="14" t="s">
        <v>166</v>
      </c>
      <c r="AW190" s="14" t="s">
        <v>31</v>
      </c>
      <c r="AX190" s="14" t="s">
        <v>82</v>
      </c>
      <c r="AY190" s="251" t="s">
        <v>160</v>
      </c>
    </row>
    <row r="191" s="2" customFormat="1" ht="21.75" customHeight="1">
      <c r="A191" s="38"/>
      <c r="B191" s="39"/>
      <c r="C191" s="216" t="s">
        <v>317</v>
      </c>
      <c r="D191" s="216" t="s">
        <v>161</v>
      </c>
      <c r="E191" s="217" t="s">
        <v>1784</v>
      </c>
      <c r="F191" s="218" t="s">
        <v>1785</v>
      </c>
      <c r="G191" s="219" t="s">
        <v>203</v>
      </c>
      <c r="H191" s="220">
        <v>1</v>
      </c>
      <c r="I191" s="221"/>
      <c r="J191" s="222">
        <f>ROUND(I191*H191,2)</f>
        <v>0</v>
      </c>
      <c r="K191" s="218" t="s">
        <v>934</v>
      </c>
      <c r="L191" s="44"/>
      <c r="M191" s="223" t="s">
        <v>1</v>
      </c>
      <c r="N191" s="224" t="s">
        <v>39</v>
      </c>
      <c r="O191" s="91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243</v>
      </c>
      <c r="AT191" s="227" t="s">
        <v>161</v>
      </c>
      <c r="AU191" s="227" t="s">
        <v>82</v>
      </c>
      <c r="AY191" s="17" t="s">
        <v>160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82</v>
      </c>
      <c r="BK191" s="228">
        <f>ROUND(I191*H191,2)</f>
        <v>0</v>
      </c>
      <c r="BL191" s="17" t="s">
        <v>243</v>
      </c>
      <c r="BM191" s="227" t="s">
        <v>1786</v>
      </c>
    </row>
    <row r="192" s="13" customFormat="1">
      <c r="A192" s="13"/>
      <c r="B192" s="229"/>
      <c r="C192" s="230"/>
      <c r="D192" s="231" t="s">
        <v>168</v>
      </c>
      <c r="E192" s="232" t="s">
        <v>1</v>
      </c>
      <c r="F192" s="233" t="s">
        <v>82</v>
      </c>
      <c r="G192" s="230"/>
      <c r="H192" s="234">
        <v>1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168</v>
      </c>
      <c r="AU192" s="240" t="s">
        <v>82</v>
      </c>
      <c r="AV192" s="13" t="s">
        <v>84</v>
      </c>
      <c r="AW192" s="13" t="s">
        <v>31</v>
      </c>
      <c r="AX192" s="13" t="s">
        <v>74</v>
      </c>
      <c r="AY192" s="240" t="s">
        <v>160</v>
      </c>
    </row>
    <row r="193" s="14" customFormat="1">
      <c r="A193" s="14"/>
      <c r="B193" s="241"/>
      <c r="C193" s="242"/>
      <c r="D193" s="231" t="s">
        <v>168</v>
      </c>
      <c r="E193" s="243" t="s">
        <v>1</v>
      </c>
      <c r="F193" s="244" t="s">
        <v>170</v>
      </c>
      <c r="G193" s="242"/>
      <c r="H193" s="245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168</v>
      </c>
      <c r="AU193" s="251" t="s">
        <v>82</v>
      </c>
      <c r="AV193" s="14" t="s">
        <v>166</v>
      </c>
      <c r="AW193" s="14" t="s">
        <v>31</v>
      </c>
      <c r="AX193" s="14" t="s">
        <v>82</v>
      </c>
      <c r="AY193" s="251" t="s">
        <v>160</v>
      </c>
    </row>
    <row r="194" s="2" customFormat="1" ht="24.15" customHeight="1">
      <c r="A194" s="38"/>
      <c r="B194" s="39"/>
      <c r="C194" s="216" t="s">
        <v>322</v>
      </c>
      <c r="D194" s="216" t="s">
        <v>161</v>
      </c>
      <c r="E194" s="217" t="s">
        <v>1787</v>
      </c>
      <c r="F194" s="218" t="s">
        <v>1788</v>
      </c>
      <c r="G194" s="219" t="s">
        <v>203</v>
      </c>
      <c r="H194" s="220">
        <v>7</v>
      </c>
      <c r="I194" s="221"/>
      <c r="J194" s="222">
        <f>ROUND(I194*H194,2)</f>
        <v>0</v>
      </c>
      <c r="K194" s="218" t="s">
        <v>934</v>
      </c>
      <c r="L194" s="44"/>
      <c r="M194" s="223" t="s">
        <v>1</v>
      </c>
      <c r="N194" s="224" t="s">
        <v>39</v>
      </c>
      <c r="O194" s="91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243</v>
      </c>
      <c r="AT194" s="227" t="s">
        <v>161</v>
      </c>
      <c r="AU194" s="227" t="s">
        <v>82</v>
      </c>
      <c r="AY194" s="17" t="s">
        <v>160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82</v>
      </c>
      <c r="BK194" s="228">
        <f>ROUND(I194*H194,2)</f>
        <v>0</v>
      </c>
      <c r="BL194" s="17" t="s">
        <v>243</v>
      </c>
      <c r="BM194" s="227" t="s">
        <v>1789</v>
      </c>
    </row>
    <row r="195" s="13" customFormat="1">
      <c r="A195" s="13"/>
      <c r="B195" s="229"/>
      <c r="C195" s="230"/>
      <c r="D195" s="231" t="s">
        <v>168</v>
      </c>
      <c r="E195" s="232" t="s">
        <v>1</v>
      </c>
      <c r="F195" s="233" t="s">
        <v>194</v>
      </c>
      <c r="G195" s="230"/>
      <c r="H195" s="234">
        <v>7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168</v>
      </c>
      <c r="AU195" s="240" t="s">
        <v>82</v>
      </c>
      <c r="AV195" s="13" t="s">
        <v>84</v>
      </c>
      <c r="AW195" s="13" t="s">
        <v>31</v>
      </c>
      <c r="AX195" s="13" t="s">
        <v>74</v>
      </c>
      <c r="AY195" s="240" t="s">
        <v>160</v>
      </c>
    </row>
    <row r="196" s="14" customFormat="1">
      <c r="A196" s="14"/>
      <c r="B196" s="241"/>
      <c r="C196" s="242"/>
      <c r="D196" s="231" t="s">
        <v>168</v>
      </c>
      <c r="E196" s="243" t="s">
        <v>1</v>
      </c>
      <c r="F196" s="244" t="s">
        <v>170</v>
      </c>
      <c r="G196" s="242"/>
      <c r="H196" s="245">
        <v>7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168</v>
      </c>
      <c r="AU196" s="251" t="s">
        <v>82</v>
      </c>
      <c r="AV196" s="14" t="s">
        <v>166</v>
      </c>
      <c r="AW196" s="14" t="s">
        <v>31</v>
      </c>
      <c r="AX196" s="14" t="s">
        <v>82</v>
      </c>
      <c r="AY196" s="251" t="s">
        <v>160</v>
      </c>
    </row>
    <row r="197" s="2" customFormat="1" ht="16.5" customHeight="1">
      <c r="A197" s="38"/>
      <c r="B197" s="39"/>
      <c r="C197" s="216" t="s">
        <v>329</v>
      </c>
      <c r="D197" s="216" t="s">
        <v>161</v>
      </c>
      <c r="E197" s="217" t="s">
        <v>1790</v>
      </c>
      <c r="F197" s="218" t="s">
        <v>1791</v>
      </c>
      <c r="G197" s="219" t="s">
        <v>203</v>
      </c>
      <c r="H197" s="220">
        <v>11</v>
      </c>
      <c r="I197" s="221"/>
      <c r="J197" s="222">
        <f>ROUND(I197*H197,2)</f>
        <v>0</v>
      </c>
      <c r="K197" s="218" t="s">
        <v>934</v>
      </c>
      <c r="L197" s="44"/>
      <c r="M197" s="223" t="s">
        <v>1</v>
      </c>
      <c r="N197" s="224" t="s">
        <v>39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243</v>
      </c>
      <c r="AT197" s="227" t="s">
        <v>161</v>
      </c>
      <c r="AU197" s="227" t="s">
        <v>82</v>
      </c>
      <c r="AY197" s="17" t="s">
        <v>160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82</v>
      </c>
      <c r="BK197" s="228">
        <f>ROUND(I197*H197,2)</f>
        <v>0</v>
      </c>
      <c r="BL197" s="17" t="s">
        <v>243</v>
      </c>
      <c r="BM197" s="227" t="s">
        <v>1792</v>
      </c>
    </row>
    <row r="198" s="13" customFormat="1">
      <c r="A198" s="13"/>
      <c r="B198" s="229"/>
      <c r="C198" s="230"/>
      <c r="D198" s="231" t="s">
        <v>168</v>
      </c>
      <c r="E198" s="232" t="s">
        <v>1</v>
      </c>
      <c r="F198" s="233" t="s">
        <v>1793</v>
      </c>
      <c r="G198" s="230"/>
      <c r="H198" s="234">
        <v>11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168</v>
      </c>
      <c r="AU198" s="240" t="s">
        <v>82</v>
      </c>
      <c r="AV198" s="13" t="s">
        <v>84</v>
      </c>
      <c r="AW198" s="13" t="s">
        <v>31</v>
      </c>
      <c r="AX198" s="13" t="s">
        <v>74</v>
      </c>
      <c r="AY198" s="240" t="s">
        <v>160</v>
      </c>
    </row>
    <row r="199" s="14" customFormat="1">
      <c r="A199" s="14"/>
      <c r="B199" s="241"/>
      <c r="C199" s="242"/>
      <c r="D199" s="231" t="s">
        <v>168</v>
      </c>
      <c r="E199" s="243" t="s">
        <v>1</v>
      </c>
      <c r="F199" s="244" t="s">
        <v>170</v>
      </c>
      <c r="G199" s="242"/>
      <c r="H199" s="245">
        <v>11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168</v>
      </c>
      <c r="AU199" s="251" t="s">
        <v>82</v>
      </c>
      <c r="AV199" s="14" t="s">
        <v>166</v>
      </c>
      <c r="AW199" s="14" t="s">
        <v>31</v>
      </c>
      <c r="AX199" s="14" t="s">
        <v>82</v>
      </c>
      <c r="AY199" s="251" t="s">
        <v>160</v>
      </c>
    </row>
    <row r="200" s="2" customFormat="1" ht="21.75" customHeight="1">
      <c r="A200" s="38"/>
      <c r="B200" s="39"/>
      <c r="C200" s="216" t="s">
        <v>335</v>
      </c>
      <c r="D200" s="216" t="s">
        <v>161</v>
      </c>
      <c r="E200" s="217" t="s">
        <v>1794</v>
      </c>
      <c r="F200" s="218" t="s">
        <v>1795</v>
      </c>
      <c r="G200" s="219" t="s">
        <v>203</v>
      </c>
      <c r="H200" s="220">
        <v>11</v>
      </c>
      <c r="I200" s="221"/>
      <c r="J200" s="222">
        <f>ROUND(I200*H200,2)</f>
        <v>0</v>
      </c>
      <c r="K200" s="218" t="s">
        <v>934</v>
      </c>
      <c r="L200" s="44"/>
      <c r="M200" s="223" t="s">
        <v>1</v>
      </c>
      <c r="N200" s="224" t="s">
        <v>39</v>
      </c>
      <c r="O200" s="91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243</v>
      </c>
      <c r="AT200" s="227" t="s">
        <v>161</v>
      </c>
      <c r="AU200" s="227" t="s">
        <v>82</v>
      </c>
      <c r="AY200" s="17" t="s">
        <v>160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82</v>
      </c>
      <c r="BK200" s="228">
        <f>ROUND(I200*H200,2)</f>
        <v>0</v>
      </c>
      <c r="BL200" s="17" t="s">
        <v>243</v>
      </c>
      <c r="BM200" s="227" t="s">
        <v>1796</v>
      </c>
    </row>
    <row r="201" s="13" customFormat="1">
      <c r="A201" s="13"/>
      <c r="B201" s="229"/>
      <c r="C201" s="230"/>
      <c r="D201" s="231" t="s">
        <v>168</v>
      </c>
      <c r="E201" s="232" t="s">
        <v>1</v>
      </c>
      <c r="F201" s="233" t="s">
        <v>1793</v>
      </c>
      <c r="G201" s="230"/>
      <c r="H201" s="234">
        <v>11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168</v>
      </c>
      <c r="AU201" s="240" t="s">
        <v>82</v>
      </c>
      <c r="AV201" s="13" t="s">
        <v>84</v>
      </c>
      <c r="AW201" s="13" t="s">
        <v>31</v>
      </c>
      <c r="AX201" s="13" t="s">
        <v>74</v>
      </c>
      <c r="AY201" s="240" t="s">
        <v>160</v>
      </c>
    </row>
    <row r="202" s="14" customFormat="1">
      <c r="A202" s="14"/>
      <c r="B202" s="241"/>
      <c r="C202" s="242"/>
      <c r="D202" s="231" t="s">
        <v>168</v>
      </c>
      <c r="E202" s="243" t="s">
        <v>1</v>
      </c>
      <c r="F202" s="244" t="s">
        <v>170</v>
      </c>
      <c r="G202" s="242"/>
      <c r="H202" s="245">
        <v>11</v>
      </c>
      <c r="I202" s="246"/>
      <c r="J202" s="242"/>
      <c r="K202" s="242"/>
      <c r="L202" s="247"/>
      <c r="M202" s="280"/>
      <c r="N202" s="281"/>
      <c r="O202" s="281"/>
      <c r="P202" s="281"/>
      <c r="Q202" s="281"/>
      <c r="R202" s="281"/>
      <c r="S202" s="281"/>
      <c r="T202" s="28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168</v>
      </c>
      <c r="AU202" s="251" t="s">
        <v>82</v>
      </c>
      <c r="AV202" s="14" t="s">
        <v>166</v>
      </c>
      <c r="AW202" s="14" t="s">
        <v>31</v>
      </c>
      <c r="AX202" s="14" t="s">
        <v>82</v>
      </c>
      <c r="AY202" s="251" t="s">
        <v>160</v>
      </c>
    </row>
    <row r="203" s="2" customFormat="1" ht="6.96" customHeight="1">
      <c r="A203" s="38"/>
      <c r="B203" s="66"/>
      <c r="C203" s="67"/>
      <c r="D203" s="67"/>
      <c r="E203" s="67"/>
      <c r="F203" s="67"/>
      <c r="G203" s="67"/>
      <c r="H203" s="67"/>
      <c r="I203" s="67"/>
      <c r="J203" s="67"/>
      <c r="K203" s="67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T7iwHsuvq/DxsWQXFpFi3xtoFSVSoJzeGspS2cFPx7/79o2IhMMViJkDp32DiOEcOK6TMZEc6ospwGep2EwjUg==" hashValue="hNfLM7s9GzPNNGcRx+oTbPArUUVUcOG8WAx2lB2qTv7E05TMWLtLJjwFKAgvp8EYl6gwxix8ESXh9uCSIxSPsw==" algorithmName="SHA-512" password="CC35"/>
  <autoFilter ref="C125:K20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1797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ROUND((SUM(BE125:BE435)),  2)</f>
        <v>0</v>
      </c>
      <c r="G33" s="38"/>
      <c r="H33" s="38"/>
      <c r="I33" s="155">
        <v>0.21</v>
      </c>
      <c r="J33" s="154">
        <f>ROUND(((SUM(BE125:BE435))*I33),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ROUND((SUM(BF125:BF435)),  2)</f>
        <v>0</v>
      </c>
      <c r="G34" s="38"/>
      <c r="H34" s="38"/>
      <c r="I34" s="155">
        <v>0.15</v>
      </c>
      <c r="J34" s="154">
        <f>ROUND(((SUM(BF125:BF435))*I34),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ROUND((SUM(BG125:BG435)),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ROUND((SUM(BH125:BH435)),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ROUND((SUM(BI125:BI435)),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SO.02 - Sadové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121</v>
      </c>
      <c r="E98" s="182"/>
      <c r="F98" s="182"/>
      <c r="G98" s="182"/>
      <c r="H98" s="182"/>
      <c r="I98" s="182"/>
      <c r="J98" s="183">
        <f>J169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123</v>
      </c>
      <c r="E99" s="182"/>
      <c r="F99" s="182"/>
      <c r="G99" s="182"/>
      <c r="H99" s="182"/>
      <c r="I99" s="182"/>
      <c r="J99" s="183">
        <f>J173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1687</v>
      </c>
      <c r="E100" s="182"/>
      <c r="F100" s="182"/>
      <c r="G100" s="182"/>
      <c r="H100" s="182"/>
      <c r="I100" s="182"/>
      <c r="J100" s="183">
        <f>J186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1798</v>
      </c>
      <c r="E101" s="182"/>
      <c r="F101" s="182"/>
      <c r="G101" s="182"/>
      <c r="H101" s="182"/>
      <c r="I101" s="182"/>
      <c r="J101" s="183">
        <f>J332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1799</v>
      </c>
      <c r="E102" s="182"/>
      <c r="F102" s="182"/>
      <c r="G102" s="182"/>
      <c r="H102" s="182"/>
      <c r="I102" s="182"/>
      <c r="J102" s="183">
        <f>J340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133</v>
      </c>
      <c r="E103" s="182"/>
      <c r="F103" s="182"/>
      <c r="G103" s="182"/>
      <c r="H103" s="182"/>
      <c r="I103" s="182"/>
      <c r="J103" s="183">
        <f>J416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134</v>
      </c>
      <c r="E104" s="188"/>
      <c r="F104" s="188"/>
      <c r="G104" s="188"/>
      <c r="H104" s="188"/>
      <c r="I104" s="188"/>
      <c r="J104" s="189">
        <f>J417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942</v>
      </c>
      <c r="E105" s="188"/>
      <c r="F105" s="188"/>
      <c r="G105" s="188"/>
      <c r="H105" s="188"/>
      <c r="I105" s="188"/>
      <c r="J105" s="189">
        <f>J433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Mánesovy sady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SO.02 - Sadové úpravy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Ústí nad Labem</v>
      </c>
      <c r="G119" s="40"/>
      <c r="H119" s="40"/>
      <c r="I119" s="32" t="s">
        <v>22</v>
      </c>
      <c r="J119" s="79" t="str">
        <f>IF(J12="","",J12)</f>
        <v>19. 9. 2023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146</v>
      </c>
      <c r="D124" s="194" t="s">
        <v>59</v>
      </c>
      <c r="E124" s="194" t="s">
        <v>55</v>
      </c>
      <c r="F124" s="194" t="s">
        <v>56</v>
      </c>
      <c r="G124" s="194" t="s">
        <v>147</v>
      </c>
      <c r="H124" s="194" t="s">
        <v>148</v>
      </c>
      <c r="I124" s="194" t="s">
        <v>149</v>
      </c>
      <c r="J124" s="194" t="s">
        <v>117</v>
      </c>
      <c r="K124" s="195" t="s">
        <v>150</v>
      </c>
      <c r="L124" s="196"/>
      <c r="M124" s="100" t="s">
        <v>1</v>
      </c>
      <c r="N124" s="101" t="s">
        <v>38</v>
      </c>
      <c r="O124" s="101" t="s">
        <v>151</v>
      </c>
      <c r="P124" s="101" t="s">
        <v>152</v>
      </c>
      <c r="Q124" s="101" t="s">
        <v>153</v>
      </c>
      <c r="R124" s="101" t="s">
        <v>154</v>
      </c>
      <c r="S124" s="101" t="s">
        <v>155</v>
      </c>
      <c r="T124" s="102" t="s">
        <v>156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157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P126+P169+P173+P186+P332+P340+P416</f>
        <v>0</v>
      </c>
      <c r="Q125" s="104"/>
      <c r="R125" s="199">
        <f>R126+R169+R173+R186+R332+R340+R416</f>
        <v>123.23644000000002</v>
      </c>
      <c r="S125" s="104"/>
      <c r="T125" s="200">
        <f>T126+T169+T173+T186+T332+T340+T416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119</v>
      </c>
      <c r="BK125" s="201">
        <f>BK126+BK169+BK173+BK186+BK332+BK340+BK416</f>
        <v>0</v>
      </c>
    </row>
    <row r="126" s="12" customFormat="1" ht="25.92" customHeight="1">
      <c r="A126" s="12"/>
      <c r="B126" s="202"/>
      <c r="C126" s="203"/>
      <c r="D126" s="204" t="s">
        <v>73</v>
      </c>
      <c r="E126" s="205" t="s">
        <v>158</v>
      </c>
      <c r="F126" s="205" t="s">
        <v>159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SUM(P127:P168)</f>
        <v>0</v>
      </c>
      <c r="Q126" s="210"/>
      <c r="R126" s="211">
        <f>SUM(R127:R168)</f>
        <v>0</v>
      </c>
      <c r="S126" s="210"/>
      <c r="T126" s="212">
        <f>SUM(T127:T168)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82</v>
      </c>
      <c r="AT126" s="214" t="s">
        <v>73</v>
      </c>
      <c r="AU126" s="214" t="s">
        <v>74</v>
      </c>
      <c r="AY126" s="213" t="s">
        <v>160</v>
      </c>
      <c r="BK126" s="215">
        <f>SUM(BK127:BK168)</f>
        <v>0</v>
      </c>
    </row>
    <row r="127" s="2" customFormat="1" ht="21.75" customHeight="1">
      <c r="A127" s="38"/>
      <c r="B127" s="39"/>
      <c r="C127" s="216" t="s">
        <v>82</v>
      </c>
      <c r="D127" s="216" t="s">
        <v>161</v>
      </c>
      <c r="E127" s="217" t="s">
        <v>1800</v>
      </c>
      <c r="F127" s="218" t="s">
        <v>1801</v>
      </c>
      <c r="G127" s="219" t="s">
        <v>1802</v>
      </c>
      <c r="H127" s="220">
        <v>1.496</v>
      </c>
      <c r="I127" s="221"/>
      <c r="J127" s="222">
        <f>ROUND(I127*H127,2)</f>
        <v>0</v>
      </c>
      <c r="K127" s="218" t="s">
        <v>165</v>
      </c>
      <c r="L127" s="44"/>
      <c r="M127" s="223" t="s">
        <v>1</v>
      </c>
      <c r="N127" s="224" t="s">
        <v>39</v>
      </c>
      <c r="O127" s="91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7" t="s">
        <v>166</v>
      </c>
      <c r="AT127" s="227" t="s">
        <v>161</v>
      </c>
      <c r="AU127" s="227" t="s">
        <v>82</v>
      </c>
      <c r="AY127" s="17" t="s">
        <v>160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82</v>
      </c>
      <c r="BK127" s="228">
        <f>ROUND(I127*H127,2)</f>
        <v>0</v>
      </c>
      <c r="BL127" s="17" t="s">
        <v>166</v>
      </c>
      <c r="BM127" s="227" t="s">
        <v>1803</v>
      </c>
    </row>
    <row r="128" s="13" customFormat="1">
      <c r="A128" s="13"/>
      <c r="B128" s="229"/>
      <c r="C128" s="230"/>
      <c r="D128" s="231" t="s">
        <v>168</v>
      </c>
      <c r="E128" s="232" t="s">
        <v>1</v>
      </c>
      <c r="F128" s="233" t="s">
        <v>1804</v>
      </c>
      <c r="G128" s="230"/>
      <c r="H128" s="234">
        <v>1.496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168</v>
      </c>
      <c r="AU128" s="240" t="s">
        <v>82</v>
      </c>
      <c r="AV128" s="13" t="s">
        <v>84</v>
      </c>
      <c r="AW128" s="13" t="s">
        <v>31</v>
      </c>
      <c r="AX128" s="13" t="s">
        <v>74</v>
      </c>
      <c r="AY128" s="240" t="s">
        <v>160</v>
      </c>
    </row>
    <row r="129" s="14" customFormat="1">
      <c r="A129" s="14"/>
      <c r="B129" s="241"/>
      <c r="C129" s="242"/>
      <c r="D129" s="231" t="s">
        <v>168</v>
      </c>
      <c r="E129" s="243" t="s">
        <v>1</v>
      </c>
      <c r="F129" s="244" t="s">
        <v>170</v>
      </c>
      <c r="G129" s="242"/>
      <c r="H129" s="245">
        <v>1.496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168</v>
      </c>
      <c r="AU129" s="251" t="s">
        <v>82</v>
      </c>
      <c r="AV129" s="14" t="s">
        <v>166</v>
      </c>
      <c r="AW129" s="14" t="s">
        <v>31</v>
      </c>
      <c r="AX129" s="14" t="s">
        <v>82</v>
      </c>
      <c r="AY129" s="251" t="s">
        <v>160</v>
      </c>
    </row>
    <row r="130" s="2" customFormat="1" ht="24.15" customHeight="1">
      <c r="A130" s="38"/>
      <c r="B130" s="39"/>
      <c r="C130" s="216" t="s">
        <v>84</v>
      </c>
      <c r="D130" s="216" t="s">
        <v>161</v>
      </c>
      <c r="E130" s="217" t="s">
        <v>1805</v>
      </c>
      <c r="F130" s="218" t="s">
        <v>1806</v>
      </c>
      <c r="G130" s="219" t="s">
        <v>1802</v>
      </c>
      <c r="H130" s="220">
        <v>0.449</v>
      </c>
      <c r="I130" s="221"/>
      <c r="J130" s="222">
        <f>ROUND(I130*H130,2)</f>
        <v>0</v>
      </c>
      <c r="K130" s="218" t="s">
        <v>165</v>
      </c>
      <c r="L130" s="44"/>
      <c r="M130" s="223" t="s">
        <v>1</v>
      </c>
      <c r="N130" s="224" t="s">
        <v>39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166</v>
      </c>
      <c r="AT130" s="227" t="s">
        <v>161</v>
      </c>
      <c r="AU130" s="227" t="s">
        <v>82</v>
      </c>
      <c r="AY130" s="17" t="s">
        <v>160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82</v>
      </c>
      <c r="BK130" s="228">
        <f>ROUND(I130*H130,2)</f>
        <v>0</v>
      </c>
      <c r="BL130" s="17" t="s">
        <v>166</v>
      </c>
      <c r="BM130" s="227" t="s">
        <v>1807</v>
      </c>
    </row>
    <row r="131" s="13" customFormat="1">
      <c r="A131" s="13"/>
      <c r="B131" s="229"/>
      <c r="C131" s="230"/>
      <c r="D131" s="231" t="s">
        <v>168</v>
      </c>
      <c r="E131" s="232" t="s">
        <v>1</v>
      </c>
      <c r="F131" s="233" t="s">
        <v>1808</v>
      </c>
      <c r="G131" s="230"/>
      <c r="H131" s="234">
        <v>0.449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168</v>
      </c>
      <c r="AU131" s="240" t="s">
        <v>82</v>
      </c>
      <c r="AV131" s="13" t="s">
        <v>84</v>
      </c>
      <c r="AW131" s="13" t="s">
        <v>31</v>
      </c>
      <c r="AX131" s="13" t="s">
        <v>74</v>
      </c>
      <c r="AY131" s="240" t="s">
        <v>160</v>
      </c>
    </row>
    <row r="132" s="14" customFormat="1">
      <c r="A132" s="14"/>
      <c r="B132" s="241"/>
      <c r="C132" s="242"/>
      <c r="D132" s="231" t="s">
        <v>168</v>
      </c>
      <c r="E132" s="243" t="s">
        <v>1</v>
      </c>
      <c r="F132" s="244" t="s">
        <v>170</v>
      </c>
      <c r="G132" s="242"/>
      <c r="H132" s="245">
        <v>0.449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168</v>
      </c>
      <c r="AU132" s="251" t="s">
        <v>82</v>
      </c>
      <c r="AV132" s="14" t="s">
        <v>166</v>
      </c>
      <c r="AW132" s="14" t="s">
        <v>31</v>
      </c>
      <c r="AX132" s="14" t="s">
        <v>82</v>
      </c>
      <c r="AY132" s="251" t="s">
        <v>160</v>
      </c>
    </row>
    <row r="133" s="2" customFormat="1" ht="24.15" customHeight="1">
      <c r="A133" s="38"/>
      <c r="B133" s="39"/>
      <c r="C133" s="216" t="s">
        <v>174</v>
      </c>
      <c r="D133" s="216" t="s">
        <v>161</v>
      </c>
      <c r="E133" s="217" t="s">
        <v>1809</v>
      </c>
      <c r="F133" s="218" t="s">
        <v>1810</v>
      </c>
      <c r="G133" s="219" t="s">
        <v>203</v>
      </c>
      <c r="H133" s="220">
        <v>15</v>
      </c>
      <c r="I133" s="221"/>
      <c r="J133" s="222">
        <f>ROUND(I133*H133,2)</f>
        <v>0</v>
      </c>
      <c r="K133" s="218" t="s">
        <v>165</v>
      </c>
      <c r="L133" s="44"/>
      <c r="M133" s="223" t="s">
        <v>1</v>
      </c>
      <c r="N133" s="224" t="s">
        <v>39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166</v>
      </c>
      <c r="AT133" s="227" t="s">
        <v>161</v>
      </c>
      <c r="AU133" s="227" t="s">
        <v>82</v>
      </c>
      <c r="AY133" s="17" t="s">
        <v>160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82</v>
      </c>
      <c r="BK133" s="228">
        <f>ROUND(I133*H133,2)</f>
        <v>0</v>
      </c>
      <c r="BL133" s="17" t="s">
        <v>166</v>
      </c>
      <c r="BM133" s="227" t="s">
        <v>1811</v>
      </c>
    </row>
    <row r="134" s="13" customFormat="1">
      <c r="A134" s="13"/>
      <c r="B134" s="229"/>
      <c r="C134" s="230"/>
      <c r="D134" s="231" t="s">
        <v>168</v>
      </c>
      <c r="E134" s="232" t="s">
        <v>1</v>
      </c>
      <c r="F134" s="233" t="s">
        <v>8</v>
      </c>
      <c r="G134" s="230"/>
      <c r="H134" s="234">
        <v>15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168</v>
      </c>
      <c r="AU134" s="240" t="s">
        <v>82</v>
      </c>
      <c r="AV134" s="13" t="s">
        <v>84</v>
      </c>
      <c r="AW134" s="13" t="s">
        <v>31</v>
      </c>
      <c r="AX134" s="13" t="s">
        <v>74</v>
      </c>
      <c r="AY134" s="240" t="s">
        <v>160</v>
      </c>
    </row>
    <row r="135" s="14" customFormat="1">
      <c r="A135" s="14"/>
      <c r="B135" s="241"/>
      <c r="C135" s="242"/>
      <c r="D135" s="231" t="s">
        <v>168</v>
      </c>
      <c r="E135" s="243" t="s">
        <v>1</v>
      </c>
      <c r="F135" s="244" t="s">
        <v>170</v>
      </c>
      <c r="G135" s="242"/>
      <c r="H135" s="245">
        <v>15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168</v>
      </c>
      <c r="AU135" s="251" t="s">
        <v>82</v>
      </c>
      <c r="AV135" s="14" t="s">
        <v>166</v>
      </c>
      <c r="AW135" s="14" t="s">
        <v>31</v>
      </c>
      <c r="AX135" s="14" t="s">
        <v>82</v>
      </c>
      <c r="AY135" s="251" t="s">
        <v>160</v>
      </c>
    </row>
    <row r="136" s="2" customFormat="1" ht="24.15" customHeight="1">
      <c r="A136" s="38"/>
      <c r="B136" s="39"/>
      <c r="C136" s="216" t="s">
        <v>166</v>
      </c>
      <c r="D136" s="216" t="s">
        <v>161</v>
      </c>
      <c r="E136" s="217" t="s">
        <v>1812</v>
      </c>
      <c r="F136" s="218" t="s">
        <v>1813</v>
      </c>
      <c r="G136" s="219" t="s">
        <v>164</v>
      </c>
      <c r="H136" s="220">
        <v>1800</v>
      </c>
      <c r="I136" s="221"/>
      <c r="J136" s="222">
        <f>ROUND(I136*H136,2)</f>
        <v>0</v>
      </c>
      <c r="K136" s="218" t="s">
        <v>165</v>
      </c>
      <c r="L136" s="44"/>
      <c r="M136" s="223" t="s">
        <v>1</v>
      </c>
      <c r="N136" s="224" t="s">
        <v>39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166</v>
      </c>
      <c r="AT136" s="227" t="s">
        <v>161</v>
      </c>
      <c r="AU136" s="227" t="s">
        <v>82</v>
      </c>
      <c r="AY136" s="17" t="s">
        <v>160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82</v>
      </c>
      <c r="BK136" s="228">
        <f>ROUND(I136*H136,2)</f>
        <v>0</v>
      </c>
      <c r="BL136" s="17" t="s">
        <v>166</v>
      </c>
      <c r="BM136" s="227" t="s">
        <v>1814</v>
      </c>
    </row>
    <row r="137" s="13" customFormat="1">
      <c r="A137" s="13"/>
      <c r="B137" s="229"/>
      <c r="C137" s="230"/>
      <c r="D137" s="231" t="s">
        <v>168</v>
      </c>
      <c r="E137" s="232" t="s">
        <v>1</v>
      </c>
      <c r="F137" s="233" t="s">
        <v>1815</v>
      </c>
      <c r="G137" s="230"/>
      <c r="H137" s="234">
        <v>1800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168</v>
      </c>
      <c r="AU137" s="240" t="s">
        <v>82</v>
      </c>
      <c r="AV137" s="13" t="s">
        <v>84</v>
      </c>
      <c r="AW137" s="13" t="s">
        <v>31</v>
      </c>
      <c r="AX137" s="13" t="s">
        <v>74</v>
      </c>
      <c r="AY137" s="240" t="s">
        <v>160</v>
      </c>
    </row>
    <row r="138" s="14" customFormat="1">
      <c r="A138" s="14"/>
      <c r="B138" s="241"/>
      <c r="C138" s="242"/>
      <c r="D138" s="231" t="s">
        <v>168</v>
      </c>
      <c r="E138" s="243" t="s">
        <v>1</v>
      </c>
      <c r="F138" s="244" t="s">
        <v>170</v>
      </c>
      <c r="G138" s="242"/>
      <c r="H138" s="245">
        <v>1800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168</v>
      </c>
      <c r="AU138" s="251" t="s">
        <v>82</v>
      </c>
      <c r="AV138" s="14" t="s">
        <v>166</v>
      </c>
      <c r="AW138" s="14" t="s">
        <v>31</v>
      </c>
      <c r="AX138" s="14" t="s">
        <v>82</v>
      </c>
      <c r="AY138" s="251" t="s">
        <v>160</v>
      </c>
    </row>
    <row r="139" s="2" customFormat="1" ht="33" customHeight="1">
      <c r="A139" s="38"/>
      <c r="B139" s="39"/>
      <c r="C139" s="216" t="s">
        <v>183</v>
      </c>
      <c r="D139" s="216" t="s">
        <v>161</v>
      </c>
      <c r="E139" s="217" t="s">
        <v>1816</v>
      </c>
      <c r="F139" s="218" t="s">
        <v>1817</v>
      </c>
      <c r="G139" s="219" t="s">
        <v>203</v>
      </c>
      <c r="H139" s="220">
        <v>15</v>
      </c>
      <c r="I139" s="221"/>
      <c r="J139" s="222">
        <f>ROUND(I139*H139,2)</f>
        <v>0</v>
      </c>
      <c r="K139" s="218" t="s">
        <v>165</v>
      </c>
      <c r="L139" s="44"/>
      <c r="M139" s="223" t="s">
        <v>1</v>
      </c>
      <c r="N139" s="224" t="s">
        <v>39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166</v>
      </c>
      <c r="AT139" s="227" t="s">
        <v>161</v>
      </c>
      <c r="AU139" s="227" t="s">
        <v>82</v>
      </c>
      <c r="AY139" s="17" t="s">
        <v>160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82</v>
      </c>
      <c r="BK139" s="228">
        <f>ROUND(I139*H139,2)</f>
        <v>0</v>
      </c>
      <c r="BL139" s="17" t="s">
        <v>166</v>
      </c>
      <c r="BM139" s="227" t="s">
        <v>1818</v>
      </c>
    </row>
    <row r="140" s="13" customFormat="1">
      <c r="A140" s="13"/>
      <c r="B140" s="229"/>
      <c r="C140" s="230"/>
      <c r="D140" s="231" t="s">
        <v>168</v>
      </c>
      <c r="E140" s="232" t="s">
        <v>1</v>
      </c>
      <c r="F140" s="233" t="s">
        <v>8</v>
      </c>
      <c r="G140" s="230"/>
      <c r="H140" s="234">
        <v>15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168</v>
      </c>
      <c r="AU140" s="240" t="s">
        <v>82</v>
      </c>
      <c r="AV140" s="13" t="s">
        <v>84</v>
      </c>
      <c r="AW140" s="13" t="s">
        <v>31</v>
      </c>
      <c r="AX140" s="13" t="s">
        <v>74</v>
      </c>
      <c r="AY140" s="240" t="s">
        <v>160</v>
      </c>
    </row>
    <row r="141" s="14" customFormat="1">
      <c r="A141" s="14"/>
      <c r="B141" s="241"/>
      <c r="C141" s="242"/>
      <c r="D141" s="231" t="s">
        <v>168</v>
      </c>
      <c r="E141" s="243" t="s">
        <v>1</v>
      </c>
      <c r="F141" s="244" t="s">
        <v>170</v>
      </c>
      <c r="G141" s="242"/>
      <c r="H141" s="245">
        <v>15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168</v>
      </c>
      <c r="AU141" s="251" t="s">
        <v>82</v>
      </c>
      <c r="AV141" s="14" t="s">
        <v>166</v>
      </c>
      <c r="AW141" s="14" t="s">
        <v>31</v>
      </c>
      <c r="AX141" s="14" t="s">
        <v>82</v>
      </c>
      <c r="AY141" s="251" t="s">
        <v>160</v>
      </c>
    </row>
    <row r="142" s="2" customFormat="1" ht="33" customHeight="1">
      <c r="A142" s="38"/>
      <c r="B142" s="39"/>
      <c r="C142" s="216" t="s">
        <v>188</v>
      </c>
      <c r="D142" s="216" t="s">
        <v>161</v>
      </c>
      <c r="E142" s="217" t="s">
        <v>1819</v>
      </c>
      <c r="F142" s="218" t="s">
        <v>1820</v>
      </c>
      <c r="G142" s="219" t="s">
        <v>203</v>
      </c>
      <c r="H142" s="220">
        <v>3</v>
      </c>
      <c r="I142" s="221"/>
      <c r="J142" s="222">
        <f>ROUND(I142*H142,2)</f>
        <v>0</v>
      </c>
      <c r="K142" s="218" t="s">
        <v>165</v>
      </c>
      <c r="L142" s="44"/>
      <c r="M142" s="223" t="s">
        <v>1</v>
      </c>
      <c r="N142" s="224" t="s">
        <v>39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166</v>
      </c>
      <c r="AT142" s="227" t="s">
        <v>161</v>
      </c>
      <c r="AU142" s="227" t="s">
        <v>82</v>
      </c>
      <c r="AY142" s="17" t="s">
        <v>160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82</v>
      </c>
      <c r="BK142" s="228">
        <f>ROUND(I142*H142,2)</f>
        <v>0</v>
      </c>
      <c r="BL142" s="17" t="s">
        <v>166</v>
      </c>
      <c r="BM142" s="227" t="s">
        <v>1821</v>
      </c>
    </row>
    <row r="143" s="13" customFormat="1">
      <c r="A143" s="13"/>
      <c r="B143" s="229"/>
      <c r="C143" s="230"/>
      <c r="D143" s="231" t="s">
        <v>168</v>
      </c>
      <c r="E143" s="232" t="s">
        <v>1</v>
      </c>
      <c r="F143" s="233" t="s">
        <v>174</v>
      </c>
      <c r="G143" s="230"/>
      <c r="H143" s="234">
        <v>3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168</v>
      </c>
      <c r="AU143" s="240" t="s">
        <v>82</v>
      </c>
      <c r="AV143" s="13" t="s">
        <v>84</v>
      </c>
      <c r="AW143" s="13" t="s">
        <v>31</v>
      </c>
      <c r="AX143" s="13" t="s">
        <v>74</v>
      </c>
      <c r="AY143" s="240" t="s">
        <v>160</v>
      </c>
    </row>
    <row r="144" s="14" customFormat="1">
      <c r="A144" s="14"/>
      <c r="B144" s="241"/>
      <c r="C144" s="242"/>
      <c r="D144" s="231" t="s">
        <v>168</v>
      </c>
      <c r="E144" s="243" t="s">
        <v>1</v>
      </c>
      <c r="F144" s="244" t="s">
        <v>170</v>
      </c>
      <c r="G144" s="242"/>
      <c r="H144" s="245">
        <v>3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168</v>
      </c>
      <c r="AU144" s="251" t="s">
        <v>82</v>
      </c>
      <c r="AV144" s="14" t="s">
        <v>166</v>
      </c>
      <c r="AW144" s="14" t="s">
        <v>31</v>
      </c>
      <c r="AX144" s="14" t="s">
        <v>82</v>
      </c>
      <c r="AY144" s="251" t="s">
        <v>160</v>
      </c>
    </row>
    <row r="145" s="2" customFormat="1" ht="33" customHeight="1">
      <c r="A145" s="38"/>
      <c r="B145" s="39"/>
      <c r="C145" s="216" t="s">
        <v>194</v>
      </c>
      <c r="D145" s="216" t="s">
        <v>161</v>
      </c>
      <c r="E145" s="217" t="s">
        <v>1822</v>
      </c>
      <c r="F145" s="218" t="s">
        <v>1823</v>
      </c>
      <c r="G145" s="219" t="s">
        <v>203</v>
      </c>
      <c r="H145" s="220">
        <v>2</v>
      </c>
      <c r="I145" s="221"/>
      <c r="J145" s="222">
        <f>ROUND(I145*H145,2)</f>
        <v>0</v>
      </c>
      <c r="K145" s="218" t="s">
        <v>165</v>
      </c>
      <c r="L145" s="44"/>
      <c r="M145" s="223" t="s">
        <v>1</v>
      </c>
      <c r="N145" s="224" t="s">
        <v>39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166</v>
      </c>
      <c r="AT145" s="227" t="s">
        <v>161</v>
      </c>
      <c r="AU145" s="227" t="s">
        <v>82</v>
      </c>
      <c r="AY145" s="17" t="s">
        <v>160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82</v>
      </c>
      <c r="BK145" s="228">
        <f>ROUND(I145*H145,2)</f>
        <v>0</v>
      </c>
      <c r="BL145" s="17" t="s">
        <v>166</v>
      </c>
      <c r="BM145" s="227" t="s">
        <v>1824</v>
      </c>
    </row>
    <row r="146" s="13" customFormat="1">
      <c r="A146" s="13"/>
      <c r="B146" s="229"/>
      <c r="C146" s="230"/>
      <c r="D146" s="231" t="s">
        <v>168</v>
      </c>
      <c r="E146" s="232" t="s">
        <v>1</v>
      </c>
      <c r="F146" s="233" t="s">
        <v>84</v>
      </c>
      <c r="G146" s="230"/>
      <c r="H146" s="234">
        <v>2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168</v>
      </c>
      <c r="AU146" s="240" t="s">
        <v>82</v>
      </c>
      <c r="AV146" s="13" t="s">
        <v>84</v>
      </c>
      <c r="AW146" s="13" t="s">
        <v>31</v>
      </c>
      <c r="AX146" s="13" t="s">
        <v>74</v>
      </c>
      <c r="AY146" s="240" t="s">
        <v>160</v>
      </c>
    </row>
    <row r="147" s="14" customFormat="1">
      <c r="A147" s="14"/>
      <c r="B147" s="241"/>
      <c r="C147" s="242"/>
      <c r="D147" s="231" t="s">
        <v>168</v>
      </c>
      <c r="E147" s="243" t="s">
        <v>1</v>
      </c>
      <c r="F147" s="244" t="s">
        <v>170</v>
      </c>
      <c r="G147" s="242"/>
      <c r="H147" s="245">
        <v>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168</v>
      </c>
      <c r="AU147" s="251" t="s">
        <v>82</v>
      </c>
      <c r="AV147" s="14" t="s">
        <v>166</v>
      </c>
      <c r="AW147" s="14" t="s">
        <v>31</v>
      </c>
      <c r="AX147" s="14" t="s">
        <v>82</v>
      </c>
      <c r="AY147" s="251" t="s">
        <v>160</v>
      </c>
    </row>
    <row r="148" s="2" customFormat="1" ht="33" customHeight="1">
      <c r="A148" s="38"/>
      <c r="B148" s="39"/>
      <c r="C148" s="216" t="s">
        <v>200</v>
      </c>
      <c r="D148" s="216" t="s">
        <v>161</v>
      </c>
      <c r="E148" s="217" t="s">
        <v>1825</v>
      </c>
      <c r="F148" s="218" t="s">
        <v>1826</v>
      </c>
      <c r="G148" s="219" t="s">
        <v>203</v>
      </c>
      <c r="H148" s="220">
        <v>1</v>
      </c>
      <c r="I148" s="221"/>
      <c r="J148" s="222">
        <f>ROUND(I148*H148,2)</f>
        <v>0</v>
      </c>
      <c r="K148" s="218" t="s">
        <v>165</v>
      </c>
      <c r="L148" s="44"/>
      <c r="M148" s="223" t="s">
        <v>1</v>
      </c>
      <c r="N148" s="224" t="s">
        <v>39</v>
      </c>
      <c r="O148" s="91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166</v>
      </c>
      <c r="AT148" s="227" t="s">
        <v>161</v>
      </c>
      <c r="AU148" s="227" t="s">
        <v>82</v>
      </c>
      <c r="AY148" s="17" t="s">
        <v>160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82</v>
      </c>
      <c r="BK148" s="228">
        <f>ROUND(I148*H148,2)</f>
        <v>0</v>
      </c>
      <c r="BL148" s="17" t="s">
        <v>166</v>
      </c>
      <c r="BM148" s="227" t="s">
        <v>1827</v>
      </c>
    </row>
    <row r="149" s="13" customFormat="1">
      <c r="A149" s="13"/>
      <c r="B149" s="229"/>
      <c r="C149" s="230"/>
      <c r="D149" s="231" t="s">
        <v>168</v>
      </c>
      <c r="E149" s="232" t="s">
        <v>1</v>
      </c>
      <c r="F149" s="233" t="s">
        <v>82</v>
      </c>
      <c r="G149" s="230"/>
      <c r="H149" s="234">
        <v>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168</v>
      </c>
      <c r="AU149" s="240" t="s">
        <v>82</v>
      </c>
      <c r="AV149" s="13" t="s">
        <v>84</v>
      </c>
      <c r="AW149" s="13" t="s">
        <v>31</v>
      </c>
      <c r="AX149" s="13" t="s">
        <v>74</v>
      </c>
      <c r="AY149" s="240" t="s">
        <v>160</v>
      </c>
    </row>
    <row r="150" s="14" customFormat="1">
      <c r="A150" s="14"/>
      <c r="B150" s="241"/>
      <c r="C150" s="242"/>
      <c r="D150" s="231" t="s">
        <v>168</v>
      </c>
      <c r="E150" s="243" t="s">
        <v>1</v>
      </c>
      <c r="F150" s="244" t="s">
        <v>170</v>
      </c>
      <c r="G150" s="242"/>
      <c r="H150" s="245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168</v>
      </c>
      <c r="AU150" s="251" t="s">
        <v>82</v>
      </c>
      <c r="AV150" s="14" t="s">
        <v>166</v>
      </c>
      <c r="AW150" s="14" t="s">
        <v>31</v>
      </c>
      <c r="AX150" s="14" t="s">
        <v>82</v>
      </c>
      <c r="AY150" s="251" t="s">
        <v>160</v>
      </c>
    </row>
    <row r="151" s="2" customFormat="1" ht="33" customHeight="1">
      <c r="A151" s="38"/>
      <c r="B151" s="39"/>
      <c r="C151" s="216" t="s">
        <v>209</v>
      </c>
      <c r="D151" s="216" t="s">
        <v>161</v>
      </c>
      <c r="E151" s="217" t="s">
        <v>1828</v>
      </c>
      <c r="F151" s="218" t="s">
        <v>1829</v>
      </c>
      <c r="G151" s="219" t="s">
        <v>203</v>
      </c>
      <c r="H151" s="220">
        <v>3</v>
      </c>
      <c r="I151" s="221"/>
      <c r="J151" s="222">
        <f>ROUND(I151*H151,2)</f>
        <v>0</v>
      </c>
      <c r="K151" s="218" t="s">
        <v>165</v>
      </c>
      <c r="L151" s="44"/>
      <c r="M151" s="223" t="s">
        <v>1</v>
      </c>
      <c r="N151" s="224" t="s">
        <v>39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166</v>
      </c>
      <c r="AT151" s="227" t="s">
        <v>161</v>
      </c>
      <c r="AU151" s="227" t="s">
        <v>82</v>
      </c>
      <c r="AY151" s="17" t="s">
        <v>160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82</v>
      </c>
      <c r="BK151" s="228">
        <f>ROUND(I151*H151,2)</f>
        <v>0</v>
      </c>
      <c r="BL151" s="17" t="s">
        <v>166</v>
      </c>
      <c r="BM151" s="227" t="s">
        <v>1830</v>
      </c>
    </row>
    <row r="152" s="13" customFormat="1">
      <c r="A152" s="13"/>
      <c r="B152" s="229"/>
      <c r="C152" s="230"/>
      <c r="D152" s="231" t="s">
        <v>168</v>
      </c>
      <c r="E152" s="232" t="s">
        <v>1</v>
      </c>
      <c r="F152" s="233" t="s">
        <v>174</v>
      </c>
      <c r="G152" s="230"/>
      <c r="H152" s="234">
        <v>3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168</v>
      </c>
      <c r="AU152" s="240" t="s">
        <v>82</v>
      </c>
      <c r="AV152" s="13" t="s">
        <v>84</v>
      </c>
      <c r="AW152" s="13" t="s">
        <v>31</v>
      </c>
      <c r="AX152" s="13" t="s">
        <v>74</v>
      </c>
      <c r="AY152" s="240" t="s">
        <v>160</v>
      </c>
    </row>
    <row r="153" s="14" customFormat="1">
      <c r="A153" s="14"/>
      <c r="B153" s="241"/>
      <c r="C153" s="242"/>
      <c r="D153" s="231" t="s">
        <v>168</v>
      </c>
      <c r="E153" s="243" t="s">
        <v>1</v>
      </c>
      <c r="F153" s="244" t="s">
        <v>170</v>
      </c>
      <c r="G153" s="242"/>
      <c r="H153" s="245">
        <v>3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168</v>
      </c>
      <c r="AU153" s="251" t="s">
        <v>82</v>
      </c>
      <c r="AV153" s="14" t="s">
        <v>166</v>
      </c>
      <c r="AW153" s="14" t="s">
        <v>31</v>
      </c>
      <c r="AX153" s="14" t="s">
        <v>82</v>
      </c>
      <c r="AY153" s="251" t="s">
        <v>160</v>
      </c>
    </row>
    <row r="154" s="2" customFormat="1" ht="33" customHeight="1">
      <c r="A154" s="38"/>
      <c r="B154" s="39"/>
      <c r="C154" s="216" t="s">
        <v>214</v>
      </c>
      <c r="D154" s="216" t="s">
        <v>161</v>
      </c>
      <c r="E154" s="217" t="s">
        <v>1831</v>
      </c>
      <c r="F154" s="218" t="s">
        <v>1832</v>
      </c>
      <c r="G154" s="219" t="s">
        <v>203</v>
      </c>
      <c r="H154" s="220">
        <v>2</v>
      </c>
      <c r="I154" s="221"/>
      <c r="J154" s="222">
        <f>ROUND(I154*H154,2)</f>
        <v>0</v>
      </c>
      <c r="K154" s="218" t="s">
        <v>165</v>
      </c>
      <c r="L154" s="44"/>
      <c r="M154" s="223" t="s">
        <v>1</v>
      </c>
      <c r="N154" s="224" t="s">
        <v>39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166</v>
      </c>
      <c r="AT154" s="227" t="s">
        <v>161</v>
      </c>
      <c r="AU154" s="227" t="s">
        <v>82</v>
      </c>
      <c r="AY154" s="17" t="s">
        <v>160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82</v>
      </c>
      <c r="BK154" s="228">
        <f>ROUND(I154*H154,2)</f>
        <v>0</v>
      </c>
      <c r="BL154" s="17" t="s">
        <v>166</v>
      </c>
      <c r="BM154" s="227" t="s">
        <v>1833</v>
      </c>
    </row>
    <row r="155" s="13" customFormat="1">
      <c r="A155" s="13"/>
      <c r="B155" s="229"/>
      <c r="C155" s="230"/>
      <c r="D155" s="231" t="s">
        <v>168</v>
      </c>
      <c r="E155" s="232" t="s">
        <v>1</v>
      </c>
      <c r="F155" s="233" t="s">
        <v>84</v>
      </c>
      <c r="G155" s="230"/>
      <c r="H155" s="234">
        <v>2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168</v>
      </c>
      <c r="AU155" s="240" t="s">
        <v>82</v>
      </c>
      <c r="AV155" s="13" t="s">
        <v>84</v>
      </c>
      <c r="AW155" s="13" t="s">
        <v>31</v>
      </c>
      <c r="AX155" s="13" t="s">
        <v>74</v>
      </c>
      <c r="AY155" s="240" t="s">
        <v>160</v>
      </c>
    </row>
    <row r="156" s="14" customFormat="1">
      <c r="A156" s="14"/>
      <c r="B156" s="241"/>
      <c r="C156" s="242"/>
      <c r="D156" s="231" t="s">
        <v>168</v>
      </c>
      <c r="E156" s="243" t="s">
        <v>1</v>
      </c>
      <c r="F156" s="244" t="s">
        <v>170</v>
      </c>
      <c r="G156" s="242"/>
      <c r="H156" s="245">
        <v>2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168</v>
      </c>
      <c r="AU156" s="251" t="s">
        <v>82</v>
      </c>
      <c r="AV156" s="14" t="s">
        <v>166</v>
      </c>
      <c r="AW156" s="14" t="s">
        <v>31</v>
      </c>
      <c r="AX156" s="14" t="s">
        <v>82</v>
      </c>
      <c r="AY156" s="251" t="s">
        <v>160</v>
      </c>
    </row>
    <row r="157" s="2" customFormat="1" ht="33" customHeight="1">
      <c r="A157" s="38"/>
      <c r="B157" s="39"/>
      <c r="C157" s="216" t="s">
        <v>158</v>
      </c>
      <c r="D157" s="216" t="s">
        <v>161</v>
      </c>
      <c r="E157" s="217" t="s">
        <v>1834</v>
      </c>
      <c r="F157" s="218" t="s">
        <v>1835</v>
      </c>
      <c r="G157" s="219" t="s">
        <v>203</v>
      </c>
      <c r="H157" s="220">
        <v>2</v>
      </c>
      <c r="I157" s="221"/>
      <c r="J157" s="222">
        <f>ROUND(I157*H157,2)</f>
        <v>0</v>
      </c>
      <c r="K157" s="218" t="s">
        <v>165</v>
      </c>
      <c r="L157" s="44"/>
      <c r="M157" s="223" t="s">
        <v>1</v>
      </c>
      <c r="N157" s="224" t="s">
        <v>39</v>
      </c>
      <c r="O157" s="91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166</v>
      </c>
      <c r="AT157" s="227" t="s">
        <v>161</v>
      </c>
      <c r="AU157" s="227" t="s">
        <v>82</v>
      </c>
      <c r="AY157" s="17" t="s">
        <v>160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82</v>
      </c>
      <c r="BK157" s="228">
        <f>ROUND(I157*H157,2)</f>
        <v>0</v>
      </c>
      <c r="BL157" s="17" t="s">
        <v>166</v>
      </c>
      <c r="BM157" s="227" t="s">
        <v>1836</v>
      </c>
    </row>
    <row r="158" s="13" customFormat="1">
      <c r="A158" s="13"/>
      <c r="B158" s="229"/>
      <c r="C158" s="230"/>
      <c r="D158" s="231" t="s">
        <v>168</v>
      </c>
      <c r="E158" s="232" t="s">
        <v>1</v>
      </c>
      <c r="F158" s="233" t="s">
        <v>84</v>
      </c>
      <c r="G158" s="230"/>
      <c r="H158" s="234">
        <v>2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168</v>
      </c>
      <c r="AU158" s="240" t="s">
        <v>82</v>
      </c>
      <c r="AV158" s="13" t="s">
        <v>84</v>
      </c>
      <c r="AW158" s="13" t="s">
        <v>31</v>
      </c>
      <c r="AX158" s="13" t="s">
        <v>74</v>
      </c>
      <c r="AY158" s="240" t="s">
        <v>160</v>
      </c>
    </row>
    <row r="159" s="14" customFormat="1">
      <c r="A159" s="14"/>
      <c r="B159" s="241"/>
      <c r="C159" s="242"/>
      <c r="D159" s="231" t="s">
        <v>168</v>
      </c>
      <c r="E159" s="243" t="s">
        <v>1</v>
      </c>
      <c r="F159" s="244" t="s">
        <v>170</v>
      </c>
      <c r="G159" s="242"/>
      <c r="H159" s="245">
        <v>2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168</v>
      </c>
      <c r="AU159" s="251" t="s">
        <v>82</v>
      </c>
      <c r="AV159" s="14" t="s">
        <v>166</v>
      </c>
      <c r="AW159" s="14" t="s">
        <v>31</v>
      </c>
      <c r="AX159" s="14" t="s">
        <v>82</v>
      </c>
      <c r="AY159" s="251" t="s">
        <v>160</v>
      </c>
    </row>
    <row r="160" s="2" customFormat="1" ht="33" customHeight="1">
      <c r="A160" s="38"/>
      <c r="B160" s="39"/>
      <c r="C160" s="216" t="s">
        <v>207</v>
      </c>
      <c r="D160" s="216" t="s">
        <v>161</v>
      </c>
      <c r="E160" s="217" t="s">
        <v>1837</v>
      </c>
      <c r="F160" s="218" t="s">
        <v>1838</v>
      </c>
      <c r="G160" s="219" t="s">
        <v>203</v>
      </c>
      <c r="H160" s="220">
        <v>1</v>
      </c>
      <c r="I160" s="221"/>
      <c r="J160" s="222">
        <f>ROUND(I160*H160,2)</f>
        <v>0</v>
      </c>
      <c r="K160" s="218" t="s">
        <v>165</v>
      </c>
      <c r="L160" s="44"/>
      <c r="M160" s="223" t="s">
        <v>1</v>
      </c>
      <c r="N160" s="224" t="s">
        <v>39</v>
      </c>
      <c r="O160" s="91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166</v>
      </c>
      <c r="AT160" s="227" t="s">
        <v>161</v>
      </c>
      <c r="AU160" s="227" t="s">
        <v>82</v>
      </c>
      <c r="AY160" s="17" t="s">
        <v>160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82</v>
      </c>
      <c r="BK160" s="228">
        <f>ROUND(I160*H160,2)</f>
        <v>0</v>
      </c>
      <c r="BL160" s="17" t="s">
        <v>166</v>
      </c>
      <c r="BM160" s="227" t="s">
        <v>1839</v>
      </c>
    </row>
    <row r="161" s="13" customFormat="1">
      <c r="A161" s="13"/>
      <c r="B161" s="229"/>
      <c r="C161" s="230"/>
      <c r="D161" s="231" t="s">
        <v>168</v>
      </c>
      <c r="E161" s="232" t="s">
        <v>1</v>
      </c>
      <c r="F161" s="233" t="s">
        <v>82</v>
      </c>
      <c r="G161" s="230"/>
      <c r="H161" s="234">
        <v>1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82</v>
      </c>
      <c r="AV161" s="13" t="s">
        <v>84</v>
      </c>
      <c r="AW161" s="13" t="s">
        <v>31</v>
      </c>
      <c r="AX161" s="13" t="s">
        <v>74</v>
      </c>
      <c r="AY161" s="240" t="s">
        <v>160</v>
      </c>
    </row>
    <row r="162" s="14" customFormat="1">
      <c r="A162" s="14"/>
      <c r="B162" s="241"/>
      <c r="C162" s="242"/>
      <c r="D162" s="231" t="s">
        <v>168</v>
      </c>
      <c r="E162" s="243" t="s">
        <v>1</v>
      </c>
      <c r="F162" s="244" t="s">
        <v>170</v>
      </c>
      <c r="G162" s="242"/>
      <c r="H162" s="245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168</v>
      </c>
      <c r="AU162" s="251" t="s">
        <v>82</v>
      </c>
      <c r="AV162" s="14" t="s">
        <v>166</v>
      </c>
      <c r="AW162" s="14" t="s">
        <v>31</v>
      </c>
      <c r="AX162" s="14" t="s">
        <v>82</v>
      </c>
      <c r="AY162" s="251" t="s">
        <v>160</v>
      </c>
    </row>
    <row r="163" s="2" customFormat="1" ht="33" customHeight="1">
      <c r="A163" s="38"/>
      <c r="B163" s="39"/>
      <c r="C163" s="216" t="s">
        <v>220</v>
      </c>
      <c r="D163" s="216" t="s">
        <v>161</v>
      </c>
      <c r="E163" s="217" t="s">
        <v>1840</v>
      </c>
      <c r="F163" s="218" t="s">
        <v>1841</v>
      </c>
      <c r="G163" s="219" t="s">
        <v>203</v>
      </c>
      <c r="H163" s="220">
        <v>1</v>
      </c>
      <c r="I163" s="221"/>
      <c r="J163" s="222">
        <f>ROUND(I163*H163,2)</f>
        <v>0</v>
      </c>
      <c r="K163" s="218" t="s">
        <v>165</v>
      </c>
      <c r="L163" s="44"/>
      <c r="M163" s="223" t="s">
        <v>1</v>
      </c>
      <c r="N163" s="224" t="s">
        <v>39</v>
      </c>
      <c r="O163" s="91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7" t="s">
        <v>166</v>
      </c>
      <c r="AT163" s="227" t="s">
        <v>161</v>
      </c>
      <c r="AU163" s="227" t="s">
        <v>82</v>
      </c>
      <c r="AY163" s="17" t="s">
        <v>160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82</v>
      </c>
      <c r="BK163" s="228">
        <f>ROUND(I163*H163,2)</f>
        <v>0</v>
      </c>
      <c r="BL163" s="17" t="s">
        <v>166</v>
      </c>
      <c r="BM163" s="227" t="s">
        <v>1842</v>
      </c>
    </row>
    <row r="164" s="13" customFormat="1">
      <c r="A164" s="13"/>
      <c r="B164" s="229"/>
      <c r="C164" s="230"/>
      <c r="D164" s="231" t="s">
        <v>168</v>
      </c>
      <c r="E164" s="232" t="s">
        <v>1</v>
      </c>
      <c r="F164" s="233" t="s">
        <v>82</v>
      </c>
      <c r="G164" s="230"/>
      <c r="H164" s="234">
        <v>1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168</v>
      </c>
      <c r="AU164" s="240" t="s">
        <v>82</v>
      </c>
      <c r="AV164" s="13" t="s">
        <v>84</v>
      </c>
      <c r="AW164" s="13" t="s">
        <v>31</v>
      </c>
      <c r="AX164" s="13" t="s">
        <v>74</v>
      </c>
      <c r="AY164" s="240" t="s">
        <v>160</v>
      </c>
    </row>
    <row r="165" s="14" customFormat="1">
      <c r="A165" s="14"/>
      <c r="B165" s="241"/>
      <c r="C165" s="242"/>
      <c r="D165" s="231" t="s">
        <v>168</v>
      </c>
      <c r="E165" s="243" t="s">
        <v>1</v>
      </c>
      <c r="F165" s="244" t="s">
        <v>170</v>
      </c>
      <c r="G165" s="242"/>
      <c r="H165" s="245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168</v>
      </c>
      <c r="AU165" s="251" t="s">
        <v>82</v>
      </c>
      <c r="AV165" s="14" t="s">
        <v>166</v>
      </c>
      <c r="AW165" s="14" t="s">
        <v>31</v>
      </c>
      <c r="AX165" s="14" t="s">
        <v>82</v>
      </c>
      <c r="AY165" s="251" t="s">
        <v>160</v>
      </c>
    </row>
    <row r="166" s="2" customFormat="1" ht="33" customHeight="1">
      <c r="A166" s="38"/>
      <c r="B166" s="39"/>
      <c r="C166" s="216" t="s">
        <v>245</v>
      </c>
      <c r="D166" s="216" t="s">
        <v>161</v>
      </c>
      <c r="E166" s="217" t="s">
        <v>1843</v>
      </c>
      <c r="F166" s="218" t="s">
        <v>1844</v>
      </c>
      <c r="G166" s="219" t="s">
        <v>203</v>
      </c>
      <c r="H166" s="220">
        <v>1</v>
      </c>
      <c r="I166" s="221"/>
      <c r="J166" s="222">
        <f>ROUND(I166*H166,2)</f>
        <v>0</v>
      </c>
      <c r="K166" s="218" t="s">
        <v>165</v>
      </c>
      <c r="L166" s="44"/>
      <c r="M166" s="223" t="s">
        <v>1</v>
      </c>
      <c r="N166" s="224" t="s">
        <v>39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166</v>
      </c>
      <c r="AT166" s="227" t="s">
        <v>161</v>
      </c>
      <c r="AU166" s="227" t="s">
        <v>82</v>
      </c>
      <c r="AY166" s="17" t="s">
        <v>160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82</v>
      </c>
      <c r="BK166" s="228">
        <f>ROUND(I166*H166,2)</f>
        <v>0</v>
      </c>
      <c r="BL166" s="17" t="s">
        <v>166</v>
      </c>
      <c r="BM166" s="227" t="s">
        <v>1845</v>
      </c>
    </row>
    <row r="167" s="13" customFormat="1">
      <c r="A167" s="13"/>
      <c r="B167" s="229"/>
      <c r="C167" s="230"/>
      <c r="D167" s="231" t="s">
        <v>168</v>
      </c>
      <c r="E167" s="232" t="s">
        <v>1</v>
      </c>
      <c r="F167" s="233" t="s">
        <v>82</v>
      </c>
      <c r="G167" s="230"/>
      <c r="H167" s="234">
        <v>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168</v>
      </c>
      <c r="AU167" s="240" t="s">
        <v>82</v>
      </c>
      <c r="AV167" s="13" t="s">
        <v>84</v>
      </c>
      <c r="AW167" s="13" t="s">
        <v>31</v>
      </c>
      <c r="AX167" s="13" t="s">
        <v>74</v>
      </c>
      <c r="AY167" s="240" t="s">
        <v>160</v>
      </c>
    </row>
    <row r="168" s="14" customFormat="1">
      <c r="A168" s="14"/>
      <c r="B168" s="241"/>
      <c r="C168" s="242"/>
      <c r="D168" s="231" t="s">
        <v>168</v>
      </c>
      <c r="E168" s="243" t="s">
        <v>1</v>
      </c>
      <c r="F168" s="244" t="s">
        <v>170</v>
      </c>
      <c r="G168" s="242"/>
      <c r="H168" s="245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168</v>
      </c>
      <c r="AU168" s="251" t="s">
        <v>82</v>
      </c>
      <c r="AV168" s="14" t="s">
        <v>166</v>
      </c>
      <c r="AW168" s="14" t="s">
        <v>31</v>
      </c>
      <c r="AX168" s="14" t="s">
        <v>82</v>
      </c>
      <c r="AY168" s="251" t="s">
        <v>160</v>
      </c>
    </row>
    <row r="169" s="12" customFormat="1" ht="25.92" customHeight="1">
      <c r="A169" s="12"/>
      <c r="B169" s="202"/>
      <c r="C169" s="203"/>
      <c r="D169" s="204" t="s">
        <v>73</v>
      </c>
      <c r="E169" s="205" t="s">
        <v>207</v>
      </c>
      <c r="F169" s="205" t="s">
        <v>208</v>
      </c>
      <c r="G169" s="203"/>
      <c r="H169" s="203"/>
      <c r="I169" s="206"/>
      <c r="J169" s="207">
        <f>BK169</f>
        <v>0</v>
      </c>
      <c r="K169" s="203"/>
      <c r="L169" s="208"/>
      <c r="M169" s="209"/>
      <c r="N169" s="210"/>
      <c r="O169" s="210"/>
      <c r="P169" s="211">
        <f>SUM(P170:P172)</f>
        <v>0</v>
      </c>
      <c r="Q169" s="210"/>
      <c r="R169" s="211">
        <f>SUM(R170:R172)</f>
        <v>0</v>
      </c>
      <c r="S169" s="210"/>
      <c r="T169" s="212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82</v>
      </c>
      <c r="AT169" s="214" t="s">
        <v>73</v>
      </c>
      <c r="AU169" s="214" t="s">
        <v>74</v>
      </c>
      <c r="AY169" s="213" t="s">
        <v>160</v>
      </c>
      <c r="BK169" s="215">
        <f>SUM(BK170:BK172)</f>
        <v>0</v>
      </c>
    </row>
    <row r="170" s="2" customFormat="1" ht="21.75" customHeight="1">
      <c r="A170" s="38"/>
      <c r="B170" s="39"/>
      <c r="C170" s="216" t="s">
        <v>8</v>
      </c>
      <c r="D170" s="216" t="s">
        <v>161</v>
      </c>
      <c r="E170" s="217" t="s">
        <v>1846</v>
      </c>
      <c r="F170" s="218" t="s">
        <v>1847</v>
      </c>
      <c r="G170" s="219" t="s">
        <v>191</v>
      </c>
      <c r="H170" s="220">
        <v>21.1</v>
      </c>
      <c r="I170" s="221"/>
      <c r="J170" s="222">
        <f>ROUND(I170*H170,2)</f>
        <v>0</v>
      </c>
      <c r="K170" s="218" t="s">
        <v>165</v>
      </c>
      <c r="L170" s="44"/>
      <c r="M170" s="223" t="s">
        <v>1</v>
      </c>
      <c r="N170" s="224" t="s">
        <v>39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166</v>
      </c>
      <c r="AT170" s="227" t="s">
        <v>161</v>
      </c>
      <c r="AU170" s="227" t="s">
        <v>82</v>
      </c>
      <c r="AY170" s="17" t="s">
        <v>160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82</v>
      </c>
      <c r="BK170" s="228">
        <f>ROUND(I170*H170,2)</f>
        <v>0</v>
      </c>
      <c r="BL170" s="17" t="s">
        <v>166</v>
      </c>
      <c r="BM170" s="227" t="s">
        <v>1848</v>
      </c>
    </row>
    <row r="171" s="13" customFormat="1">
      <c r="A171" s="13"/>
      <c r="B171" s="229"/>
      <c r="C171" s="230"/>
      <c r="D171" s="231" t="s">
        <v>168</v>
      </c>
      <c r="E171" s="232" t="s">
        <v>1</v>
      </c>
      <c r="F171" s="233" t="s">
        <v>1849</v>
      </c>
      <c r="G171" s="230"/>
      <c r="H171" s="234">
        <v>21.1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168</v>
      </c>
      <c r="AU171" s="240" t="s">
        <v>82</v>
      </c>
      <c r="AV171" s="13" t="s">
        <v>84</v>
      </c>
      <c r="AW171" s="13" t="s">
        <v>31</v>
      </c>
      <c r="AX171" s="13" t="s">
        <v>74</v>
      </c>
      <c r="AY171" s="240" t="s">
        <v>160</v>
      </c>
    </row>
    <row r="172" s="14" customFormat="1">
      <c r="A172" s="14"/>
      <c r="B172" s="241"/>
      <c r="C172" s="242"/>
      <c r="D172" s="231" t="s">
        <v>168</v>
      </c>
      <c r="E172" s="243" t="s">
        <v>1</v>
      </c>
      <c r="F172" s="244" t="s">
        <v>170</v>
      </c>
      <c r="G172" s="242"/>
      <c r="H172" s="245">
        <v>21.1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168</v>
      </c>
      <c r="AU172" s="251" t="s">
        <v>82</v>
      </c>
      <c r="AV172" s="14" t="s">
        <v>166</v>
      </c>
      <c r="AW172" s="14" t="s">
        <v>31</v>
      </c>
      <c r="AX172" s="14" t="s">
        <v>82</v>
      </c>
      <c r="AY172" s="251" t="s">
        <v>160</v>
      </c>
    </row>
    <row r="173" s="12" customFormat="1" ht="25.92" customHeight="1">
      <c r="A173" s="12"/>
      <c r="B173" s="202"/>
      <c r="C173" s="203"/>
      <c r="D173" s="204" t="s">
        <v>73</v>
      </c>
      <c r="E173" s="205" t="s">
        <v>243</v>
      </c>
      <c r="F173" s="205" t="s">
        <v>244</v>
      </c>
      <c r="G173" s="203"/>
      <c r="H173" s="203"/>
      <c r="I173" s="206"/>
      <c r="J173" s="207">
        <f>BK173</f>
        <v>0</v>
      </c>
      <c r="K173" s="203"/>
      <c r="L173" s="208"/>
      <c r="M173" s="209"/>
      <c r="N173" s="210"/>
      <c r="O173" s="210"/>
      <c r="P173" s="211">
        <f>SUM(P174:P185)</f>
        <v>0</v>
      </c>
      <c r="Q173" s="210"/>
      <c r="R173" s="211">
        <f>SUM(R174:R185)</f>
        <v>0</v>
      </c>
      <c r="S173" s="210"/>
      <c r="T173" s="212">
        <f>SUM(T174:T185)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82</v>
      </c>
      <c r="AT173" s="214" t="s">
        <v>73</v>
      </c>
      <c r="AU173" s="214" t="s">
        <v>74</v>
      </c>
      <c r="AY173" s="213" t="s">
        <v>160</v>
      </c>
      <c r="BK173" s="215">
        <f>SUM(BK174:BK185)</f>
        <v>0</v>
      </c>
    </row>
    <row r="174" s="2" customFormat="1" ht="24.15" customHeight="1">
      <c r="A174" s="38"/>
      <c r="B174" s="39"/>
      <c r="C174" s="216" t="s">
        <v>243</v>
      </c>
      <c r="D174" s="216" t="s">
        <v>161</v>
      </c>
      <c r="E174" s="217" t="s">
        <v>1850</v>
      </c>
      <c r="F174" s="218" t="s">
        <v>1851</v>
      </c>
      <c r="G174" s="219" t="s">
        <v>203</v>
      </c>
      <c r="H174" s="220">
        <v>18</v>
      </c>
      <c r="I174" s="221"/>
      <c r="J174" s="222">
        <f>ROUND(I174*H174,2)</f>
        <v>0</v>
      </c>
      <c r="K174" s="218" t="s">
        <v>165</v>
      </c>
      <c r="L174" s="44"/>
      <c r="M174" s="223" t="s">
        <v>1</v>
      </c>
      <c r="N174" s="224" t="s">
        <v>39</v>
      </c>
      <c r="O174" s="91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166</v>
      </c>
      <c r="AT174" s="227" t="s">
        <v>161</v>
      </c>
      <c r="AU174" s="227" t="s">
        <v>82</v>
      </c>
      <c r="AY174" s="17" t="s">
        <v>160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82</v>
      </c>
      <c r="BK174" s="228">
        <f>ROUND(I174*H174,2)</f>
        <v>0</v>
      </c>
      <c r="BL174" s="17" t="s">
        <v>166</v>
      </c>
      <c r="BM174" s="227" t="s">
        <v>1852</v>
      </c>
    </row>
    <row r="175" s="13" customFormat="1">
      <c r="A175" s="13"/>
      <c r="B175" s="229"/>
      <c r="C175" s="230"/>
      <c r="D175" s="231" t="s">
        <v>168</v>
      </c>
      <c r="E175" s="232" t="s">
        <v>1</v>
      </c>
      <c r="F175" s="233" t="s">
        <v>267</v>
      </c>
      <c r="G175" s="230"/>
      <c r="H175" s="234">
        <v>18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168</v>
      </c>
      <c r="AU175" s="240" t="s">
        <v>82</v>
      </c>
      <c r="AV175" s="13" t="s">
        <v>84</v>
      </c>
      <c r="AW175" s="13" t="s">
        <v>31</v>
      </c>
      <c r="AX175" s="13" t="s">
        <v>74</v>
      </c>
      <c r="AY175" s="240" t="s">
        <v>160</v>
      </c>
    </row>
    <row r="176" s="14" customFormat="1">
      <c r="A176" s="14"/>
      <c r="B176" s="241"/>
      <c r="C176" s="242"/>
      <c r="D176" s="231" t="s">
        <v>168</v>
      </c>
      <c r="E176" s="243" t="s">
        <v>1</v>
      </c>
      <c r="F176" s="244" t="s">
        <v>170</v>
      </c>
      <c r="G176" s="242"/>
      <c r="H176" s="245">
        <v>18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168</v>
      </c>
      <c r="AU176" s="251" t="s">
        <v>82</v>
      </c>
      <c r="AV176" s="14" t="s">
        <v>166</v>
      </c>
      <c r="AW176" s="14" t="s">
        <v>31</v>
      </c>
      <c r="AX176" s="14" t="s">
        <v>82</v>
      </c>
      <c r="AY176" s="251" t="s">
        <v>160</v>
      </c>
    </row>
    <row r="177" s="2" customFormat="1" ht="24.15" customHeight="1">
      <c r="A177" s="38"/>
      <c r="B177" s="39"/>
      <c r="C177" s="216" t="s">
        <v>256</v>
      </c>
      <c r="D177" s="216" t="s">
        <v>161</v>
      </c>
      <c r="E177" s="217" t="s">
        <v>1853</v>
      </c>
      <c r="F177" s="218" t="s">
        <v>1854</v>
      </c>
      <c r="G177" s="219" t="s">
        <v>203</v>
      </c>
      <c r="H177" s="220">
        <v>6</v>
      </c>
      <c r="I177" s="221"/>
      <c r="J177" s="222">
        <f>ROUND(I177*H177,2)</f>
        <v>0</v>
      </c>
      <c r="K177" s="218" t="s">
        <v>165</v>
      </c>
      <c r="L177" s="44"/>
      <c r="M177" s="223" t="s">
        <v>1</v>
      </c>
      <c r="N177" s="224" t="s">
        <v>39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166</v>
      </c>
      <c r="AT177" s="227" t="s">
        <v>161</v>
      </c>
      <c r="AU177" s="227" t="s">
        <v>82</v>
      </c>
      <c r="AY177" s="17" t="s">
        <v>160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82</v>
      </c>
      <c r="BK177" s="228">
        <f>ROUND(I177*H177,2)</f>
        <v>0</v>
      </c>
      <c r="BL177" s="17" t="s">
        <v>166</v>
      </c>
      <c r="BM177" s="227" t="s">
        <v>1855</v>
      </c>
    </row>
    <row r="178" s="13" customFormat="1">
      <c r="A178" s="13"/>
      <c r="B178" s="229"/>
      <c r="C178" s="230"/>
      <c r="D178" s="231" t="s">
        <v>168</v>
      </c>
      <c r="E178" s="232" t="s">
        <v>1</v>
      </c>
      <c r="F178" s="233" t="s">
        <v>188</v>
      </c>
      <c r="G178" s="230"/>
      <c r="H178" s="234">
        <v>6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82</v>
      </c>
      <c r="AV178" s="13" t="s">
        <v>84</v>
      </c>
      <c r="AW178" s="13" t="s">
        <v>31</v>
      </c>
      <c r="AX178" s="13" t="s">
        <v>74</v>
      </c>
      <c r="AY178" s="240" t="s">
        <v>160</v>
      </c>
    </row>
    <row r="179" s="14" customFormat="1">
      <c r="A179" s="14"/>
      <c r="B179" s="241"/>
      <c r="C179" s="242"/>
      <c r="D179" s="231" t="s">
        <v>168</v>
      </c>
      <c r="E179" s="243" t="s">
        <v>1</v>
      </c>
      <c r="F179" s="244" t="s">
        <v>170</v>
      </c>
      <c r="G179" s="242"/>
      <c r="H179" s="245">
        <v>6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168</v>
      </c>
      <c r="AU179" s="251" t="s">
        <v>82</v>
      </c>
      <c r="AV179" s="14" t="s">
        <v>166</v>
      </c>
      <c r="AW179" s="14" t="s">
        <v>31</v>
      </c>
      <c r="AX179" s="14" t="s">
        <v>82</v>
      </c>
      <c r="AY179" s="251" t="s">
        <v>160</v>
      </c>
    </row>
    <row r="180" s="2" customFormat="1" ht="24.15" customHeight="1">
      <c r="A180" s="38"/>
      <c r="B180" s="39"/>
      <c r="C180" s="216" t="s">
        <v>267</v>
      </c>
      <c r="D180" s="216" t="s">
        <v>161</v>
      </c>
      <c r="E180" s="217" t="s">
        <v>1856</v>
      </c>
      <c r="F180" s="218" t="s">
        <v>1857</v>
      </c>
      <c r="G180" s="219" t="s">
        <v>203</v>
      </c>
      <c r="H180" s="220">
        <v>4</v>
      </c>
      <c r="I180" s="221"/>
      <c r="J180" s="222">
        <f>ROUND(I180*H180,2)</f>
        <v>0</v>
      </c>
      <c r="K180" s="218" t="s">
        <v>165</v>
      </c>
      <c r="L180" s="44"/>
      <c r="M180" s="223" t="s">
        <v>1</v>
      </c>
      <c r="N180" s="224" t="s">
        <v>39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166</v>
      </c>
      <c r="AT180" s="227" t="s">
        <v>161</v>
      </c>
      <c r="AU180" s="227" t="s">
        <v>82</v>
      </c>
      <c r="AY180" s="17" t="s">
        <v>160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82</v>
      </c>
      <c r="BK180" s="228">
        <f>ROUND(I180*H180,2)</f>
        <v>0</v>
      </c>
      <c r="BL180" s="17" t="s">
        <v>166</v>
      </c>
      <c r="BM180" s="227" t="s">
        <v>1858</v>
      </c>
    </row>
    <row r="181" s="13" customFormat="1">
      <c r="A181" s="13"/>
      <c r="B181" s="229"/>
      <c r="C181" s="230"/>
      <c r="D181" s="231" t="s">
        <v>168</v>
      </c>
      <c r="E181" s="232" t="s">
        <v>1</v>
      </c>
      <c r="F181" s="233" t="s">
        <v>1859</v>
      </c>
      <c r="G181" s="230"/>
      <c r="H181" s="234">
        <v>4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168</v>
      </c>
      <c r="AU181" s="240" t="s">
        <v>82</v>
      </c>
      <c r="AV181" s="13" t="s">
        <v>84</v>
      </c>
      <c r="AW181" s="13" t="s">
        <v>31</v>
      </c>
      <c r="AX181" s="13" t="s">
        <v>74</v>
      </c>
      <c r="AY181" s="240" t="s">
        <v>160</v>
      </c>
    </row>
    <row r="182" s="14" customFormat="1">
      <c r="A182" s="14"/>
      <c r="B182" s="241"/>
      <c r="C182" s="242"/>
      <c r="D182" s="231" t="s">
        <v>168</v>
      </c>
      <c r="E182" s="243" t="s">
        <v>1</v>
      </c>
      <c r="F182" s="244" t="s">
        <v>170</v>
      </c>
      <c r="G182" s="242"/>
      <c r="H182" s="245">
        <v>4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168</v>
      </c>
      <c r="AU182" s="251" t="s">
        <v>82</v>
      </c>
      <c r="AV182" s="14" t="s">
        <v>166</v>
      </c>
      <c r="AW182" s="14" t="s">
        <v>31</v>
      </c>
      <c r="AX182" s="14" t="s">
        <v>82</v>
      </c>
      <c r="AY182" s="251" t="s">
        <v>160</v>
      </c>
    </row>
    <row r="183" s="2" customFormat="1" ht="24.15" customHeight="1">
      <c r="A183" s="38"/>
      <c r="B183" s="39"/>
      <c r="C183" s="216" t="s">
        <v>265</v>
      </c>
      <c r="D183" s="216" t="s">
        <v>161</v>
      </c>
      <c r="E183" s="217" t="s">
        <v>1860</v>
      </c>
      <c r="F183" s="218" t="s">
        <v>1861</v>
      </c>
      <c r="G183" s="219" t="s">
        <v>203</v>
      </c>
      <c r="H183" s="220">
        <v>1</v>
      </c>
      <c r="I183" s="221"/>
      <c r="J183" s="222">
        <f>ROUND(I183*H183,2)</f>
        <v>0</v>
      </c>
      <c r="K183" s="218" t="s">
        <v>165</v>
      </c>
      <c r="L183" s="44"/>
      <c r="M183" s="223" t="s">
        <v>1</v>
      </c>
      <c r="N183" s="224" t="s">
        <v>39</v>
      </c>
      <c r="O183" s="91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7" t="s">
        <v>166</v>
      </c>
      <c r="AT183" s="227" t="s">
        <v>161</v>
      </c>
      <c r="AU183" s="227" t="s">
        <v>82</v>
      </c>
      <c r="AY183" s="17" t="s">
        <v>160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82</v>
      </c>
      <c r="BK183" s="228">
        <f>ROUND(I183*H183,2)</f>
        <v>0</v>
      </c>
      <c r="BL183" s="17" t="s">
        <v>166</v>
      </c>
      <c r="BM183" s="227" t="s">
        <v>1862</v>
      </c>
    </row>
    <row r="184" s="13" customFormat="1">
      <c r="A184" s="13"/>
      <c r="B184" s="229"/>
      <c r="C184" s="230"/>
      <c r="D184" s="231" t="s">
        <v>168</v>
      </c>
      <c r="E184" s="232" t="s">
        <v>1</v>
      </c>
      <c r="F184" s="233" t="s">
        <v>82</v>
      </c>
      <c r="G184" s="230"/>
      <c r="H184" s="234">
        <v>1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168</v>
      </c>
      <c r="AU184" s="240" t="s">
        <v>82</v>
      </c>
      <c r="AV184" s="13" t="s">
        <v>84</v>
      </c>
      <c r="AW184" s="13" t="s">
        <v>31</v>
      </c>
      <c r="AX184" s="13" t="s">
        <v>74</v>
      </c>
      <c r="AY184" s="240" t="s">
        <v>160</v>
      </c>
    </row>
    <row r="185" s="14" customFormat="1">
      <c r="A185" s="14"/>
      <c r="B185" s="241"/>
      <c r="C185" s="242"/>
      <c r="D185" s="231" t="s">
        <v>168</v>
      </c>
      <c r="E185" s="243" t="s">
        <v>1</v>
      </c>
      <c r="F185" s="244" t="s">
        <v>170</v>
      </c>
      <c r="G185" s="242"/>
      <c r="H185" s="245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168</v>
      </c>
      <c r="AU185" s="251" t="s">
        <v>82</v>
      </c>
      <c r="AV185" s="14" t="s">
        <v>166</v>
      </c>
      <c r="AW185" s="14" t="s">
        <v>31</v>
      </c>
      <c r="AX185" s="14" t="s">
        <v>82</v>
      </c>
      <c r="AY185" s="251" t="s">
        <v>160</v>
      </c>
    </row>
    <row r="186" s="12" customFormat="1" ht="25.92" customHeight="1">
      <c r="A186" s="12"/>
      <c r="B186" s="202"/>
      <c r="C186" s="203"/>
      <c r="D186" s="204" t="s">
        <v>73</v>
      </c>
      <c r="E186" s="205" t="s">
        <v>267</v>
      </c>
      <c r="F186" s="205" t="s">
        <v>1693</v>
      </c>
      <c r="G186" s="203"/>
      <c r="H186" s="203"/>
      <c r="I186" s="206"/>
      <c r="J186" s="207">
        <f>BK186</f>
        <v>0</v>
      </c>
      <c r="K186" s="203"/>
      <c r="L186" s="208"/>
      <c r="M186" s="209"/>
      <c r="N186" s="210"/>
      <c r="O186" s="210"/>
      <c r="P186" s="211">
        <f>SUM(P187:P331)</f>
        <v>0</v>
      </c>
      <c r="Q186" s="210"/>
      <c r="R186" s="211">
        <f>SUM(R187:R331)</f>
        <v>119.47366000000002</v>
      </c>
      <c r="S186" s="210"/>
      <c r="T186" s="212">
        <f>SUM(T187:T331)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82</v>
      </c>
      <c r="AT186" s="214" t="s">
        <v>73</v>
      </c>
      <c r="AU186" s="214" t="s">
        <v>74</v>
      </c>
      <c r="AY186" s="213" t="s">
        <v>160</v>
      </c>
      <c r="BK186" s="215">
        <f>SUM(BK187:BK331)</f>
        <v>0</v>
      </c>
    </row>
    <row r="187" s="2" customFormat="1" ht="16.5" customHeight="1">
      <c r="A187" s="38"/>
      <c r="B187" s="39"/>
      <c r="C187" s="262" t="s">
        <v>279</v>
      </c>
      <c r="D187" s="262" t="s">
        <v>359</v>
      </c>
      <c r="E187" s="263" t="s">
        <v>1863</v>
      </c>
      <c r="F187" s="264" t="s">
        <v>1864</v>
      </c>
      <c r="G187" s="265" t="s">
        <v>628</v>
      </c>
      <c r="H187" s="266">
        <v>400</v>
      </c>
      <c r="I187" s="267"/>
      <c r="J187" s="268">
        <f>ROUND(I187*H187,2)</f>
        <v>0</v>
      </c>
      <c r="K187" s="264" t="s">
        <v>165</v>
      </c>
      <c r="L187" s="269"/>
      <c r="M187" s="270" t="s">
        <v>1</v>
      </c>
      <c r="N187" s="271" t="s">
        <v>39</v>
      </c>
      <c r="O187" s="91"/>
      <c r="P187" s="225">
        <f>O187*H187</f>
        <v>0</v>
      </c>
      <c r="Q187" s="225">
        <v>0.001</v>
      </c>
      <c r="R187" s="225">
        <f>Q187*H187</f>
        <v>0.4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200</v>
      </c>
      <c r="AT187" s="227" t="s">
        <v>359</v>
      </c>
      <c r="AU187" s="227" t="s">
        <v>82</v>
      </c>
      <c r="AY187" s="17" t="s">
        <v>160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82</v>
      </c>
      <c r="BK187" s="228">
        <f>ROUND(I187*H187,2)</f>
        <v>0</v>
      </c>
      <c r="BL187" s="17" t="s">
        <v>166</v>
      </c>
      <c r="BM187" s="227" t="s">
        <v>1865</v>
      </c>
    </row>
    <row r="188" s="13" customFormat="1">
      <c r="A188" s="13"/>
      <c r="B188" s="229"/>
      <c r="C188" s="230"/>
      <c r="D188" s="231" t="s">
        <v>168</v>
      </c>
      <c r="E188" s="232" t="s">
        <v>1</v>
      </c>
      <c r="F188" s="233" t="s">
        <v>1866</v>
      </c>
      <c r="G188" s="230"/>
      <c r="H188" s="234">
        <v>400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168</v>
      </c>
      <c r="AU188" s="240" t="s">
        <v>82</v>
      </c>
      <c r="AV188" s="13" t="s">
        <v>84</v>
      </c>
      <c r="AW188" s="13" t="s">
        <v>31</v>
      </c>
      <c r="AX188" s="13" t="s">
        <v>74</v>
      </c>
      <c r="AY188" s="240" t="s">
        <v>160</v>
      </c>
    </row>
    <row r="189" s="14" customFormat="1">
      <c r="A189" s="14"/>
      <c r="B189" s="241"/>
      <c r="C189" s="242"/>
      <c r="D189" s="231" t="s">
        <v>168</v>
      </c>
      <c r="E189" s="243" t="s">
        <v>1</v>
      </c>
      <c r="F189" s="244" t="s">
        <v>170</v>
      </c>
      <c r="G189" s="242"/>
      <c r="H189" s="245">
        <v>400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168</v>
      </c>
      <c r="AU189" s="251" t="s">
        <v>82</v>
      </c>
      <c r="AV189" s="14" t="s">
        <v>166</v>
      </c>
      <c r="AW189" s="14" t="s">
        <v>31</v>
      </c>
      <c r="AX189" s="14" t="s">
        <v>82</v>
      </c>
      <c r="AY189" s="251" t="s">
        <v>160</v>
      </c>
    </row>
    <row r="190" s="2" customFormat="1" ht="16.5" customHeight="1">
      <c r="A190" s="38"/>
      <c r="B190" s="39"/>
      <c r="C190" s="262" t="s">
        <v>7</v>
      </c>
      <c r="D190" s="262" t="s">
        <v>359</v>
      </c>
      <c r="E190" s="263" t="s">
        <v>1867</v>
      </c>
      <c r="F190" s="264" t="s">
        <v>1868</v>
      </c>
      <c r="G190" s="265" t="s">
        <v>191</v>
      </c>
      <c r="H190" s="266">
        <v>28.1</v>
      </c>
      <c r="I190" s="267"/>
      <c r="J190" s="268">
        <f>ROUND(I190*H190,2)</f>
        <v>0</v>
      </c>
      <c r="K190" s="264" t="s">
        <v>165</v>
      </c>
      <c r="L190" s="269"/>
      <c r="M190" s="270" t="s">
        <v>1</v>
      </c>
      <c r="N190" s="271" t="s">
        <v>39</v>
      </c>
      <c r="O190" s="91"/>
      <c r="P190" s="225">
        <f>O190*H190</f>
        <v>0</v>
      </c>
      <c r="Q190" s="225">
        <v>0.22</v>
      </c>
      <c r="R190" s="225">
        <f>Q190*H190</f>
        <v>6.182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200</v>
      </c>
      <c r="AT190" s="227" t="s">
        <v>359</v>
      </c>
      <c r="AU190" s="227" t="s">
        <v>82</v>
      </c>
      <c r="AY190" s="17" t="s">
        <v>160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82</v>
      </c>
      <c r="BK190" s="228">
        <f>ROUND(I190*H190,2)</f>
        <v>0</v>
      </c>
      <c r="BL190" s="17" t="s">
        <v>166</v>
      </c>
      <c r="BM190" s="227" t="s">
        <v>1869</v>
      </c>
    </row>
    <row r="191" s="13" customFormat="1">
      <c r="A191" s="13"/>
      <c r="B191" s="229"/>
      <c r="C191" s="230"/>
      <c r="D191" s="231" t="s">
        <v>168</v>
      </c>
      <c r="E191" s="232" t="s">
        <v>1</v>
      </c>
      <c r="F191" s="233" t="s">
        <v>1870</v>
      </c>
      <c r="G191" s="230"/>
      <c r="H191" s="234">
        <v>28.1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168</v>
      </c>
      <c r="AU191" s="240" t="s">
        <v>82</v>
      </c>
      <c r="AV191" s="13" t="s">
        <v>84</v>
      </c>
      <c r="AW191" s="13" t="s">
        <v>31</v>
      </c>
      <c r="AX191" s="13" t="s">
        <v>74</v>
      </c>
      <c r="AY191" s="240" t="s">
        <v>160</v>
      </c>
    </row>
    <row r="192" s="14" customFormat="1">
      <c r="A192" s="14"/>
      <c r="B192" s="241"/>
      <c r="C192" s="242"/>
      <c r="D192" s="231" t="s">
        <v>168</v>
      </c>
      <c r="E192" s="243" t="s">
        <v>1</v>
      </c>
      <c r="F192" s="244" t="s">
        <v>170</v>
      </c>
      <c r="G192" s="242"/>
      <c r="H192" s="245">
        <v>28.1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168</v>
      </c>
      <c r="AU192" s="251" t="s">
        <v>82</v>
      </c>
      <c r="AV192" s="14" t="s">
        <v>166</v>
      </c>
      <c r="AW192" s="14" t="s">
        <v>31</v>
      </c>
      <c r="AX192" s="14" t="s">
        <v>82</v>
      </c>
      <c r="AY192" s="251" t="s">
        <v>160</v>
      </c>
    </row>
    <row r="193" s="2" customFormat="1" ht="24.15" customHeight="1">
      <c r="A193" s="38"/>
      <c r="B193" s="39"/>
      <c r="C193" s="216" t="s">
        <v>288</v>
      </c>
      <c r="D193" s="216" t="s">
        <v>161</v>
      </c>
      <c r="E193" s="217" t="s">
        <v>1871</v>
      </c>
      <c r="F193" s="218" t="s">
        <v>1872</v>
      </c>
      <c r="G193" s="219" t="s">
        <v>164</v>
      </c>
      <c r="H193" s="220">
        <v>14956</v>
      </c>
      <c r="I193" s="221"/>
      <c r="J193" s="222">
        <f>ROUND(I193*H193,2)</f>
        <v>0</v>
      </c>
      <c r="K193" s="218" t="s">
        <v>165</v>
      </c>
      <c r="L193" s="44"/>
      <c r="M193" s="223" t="s">
        <v>1</v>
      </c>
      <c r="N193" s="224" t="s">
        <v>39</v>
      </c>
      <c r="O193" s="91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166</v>
      </c>
      <c r="AT193" s="227" t="s">
        <v>161</v>
      </c>
      <c r="AU193" s="227" t="s">
        <v>82</v>
      </c>
      <c r="AY193" s="17" t="s">
        <v>160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82</v>
      </c>
      <c r="BK193" s="228">
        <f>ROUND(I193*H193,2)</f>
        <v>0</v>
      </c>
      <c r="BL193" s="17" t="s">
        <v>166</v>
      </c>
      <c r="BM193" s="227" t="s">
        <v>1873</v>
      </c>
    </row>
    <row r="194" s="13" customFormat="1">
      <c r="A194" s="13"/>
      <c r="B194" s="229"/>
      <c r="C194" s="230"/>
      <c r="D194" s="231" t="s">
        <v>168</v>
      </c>
      <c r="E194" s="232" t="s">
        <v>1</v>
      </c>
      <c r="F194" s="233" t="s">
        <v>1874</v>
      </c>
      <c r="G194" s="230"/>
      <c r="H194" s="234">
        <v>14956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168</v>
      </c>
      <c r="AU194" s="240" t="s">
        <v>82</v>
      </c>
      <c r="AV194" s="13" t="s">
        <v>84</v>
      </c>
      <c r="AW194" s="13" t="s">
        <v>31</v>
      </c>
      <c r="AX194" s="13" t="s">
        <v>74</v>
      </c>
      <c r="AY194" s="240" t="s">
        <v>160</v>
      </c>
    </row>
    <row r="195" s="14" customFormat="1">
      <c r="A195" s="14"/>
      <c r="B195" s="241"/>
      <c r="C195" s="242"/>
      <c r="D195" s="231" t="s">
        <v>168</v>
      </c>
      <c r="E195" s="243" t="s">
        <v>1</v>
      </c>
      <c r="F195" s="244" t="s">
        <v>170</v>
      </c>
      <c r="G195" s="242"/>
      <c r="H195" s="245">
        <v>14956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168</v>
      </c>
      <c r="AU195" s="251" t="s">
        <v>82</v>
      </c>
      <c r="AV195" s="14" t="s">
        <v>166</v>
      </c>
      <c r="AW195" s="14" t="s">
        <v>31</v>
      </c>
      <c r="AX195" s="14" t="s">
        <v>82</v>
      </c>
      <c r="AY195" s="251" t="s">
        <v>160</v>
      </c>
    </row>
    <row r="196" s="2" customFormat="1" ht="37.8" customHeight="1">
      <c r="A196" s="38"/>
      <c r="B196" s="39"/>
      <c r="C196" s="216" t="s">
        <v>292</v>
      </c>
      <c r="D196" s="216" t="s">
        <v>161</v>
      </c>
      <c r="E196" s="217" t="s">
        <v>1875</v>
      </c>
      <c r="F196" s="218" t="s">
        <v>1876</v>
      </c>
      <c r="G196" s="219" t="s">
        <v>164</v>
      </c>
      <c r="H196" s="220">
        <v>2236</v>
      </c>
      <c r="I196" s="221"/>
      <c r="J196" s="222">
        <f>ROUND(I196*H196,2)</f>
        <v>0</v>
      </c>
      <c r="K196" s="218" t="s">
        <v>165</v>
      </c>
      <c r="L196" s="44"/>
      <c r="M196" s="223" t="s">
        <v>1</v>
      </c>
      <c r="N196" s="224" t="s">
        <v>39</v>
      </c>
      <c r="O196" s="91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166</v>
      </c>
      <c r="AT196" s="227" t="s">
        <v>161</v>
      </c>
      <c r="AU196" s="227" t="s">
        <v>82</v>
      </c>
      <c r="AY196" s="17" t="s">
        <v>160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82</v>
      </c>
      <c r="BK196" s="228">
        <f>ROUND(I196*H196,2)</f>
        <v>0</v>
      </c>
      <c r="BL196" s="17" t="s">
        <v>166</v>
      </c>
      <c r="BM196" s="227" t="s">
        <v>1877</v>
      </c>
    </row>
    <row r="197" s="13" customFormat="1">
      <c r="A197" s="13"/>
      <c r="B197" s="229"/>
      <c r="C197" s="230"/>
      <c r="D197" s="231" t="s">
        <v>168</v>
      </c>
      <c r="E197" s="232" t="s">
        <v>1</v>
      </c>
      <c r="F197" s="233" t="s">
        <v>1878</v>
      </c>
      <c r="G197" s="230"/>
      <c r="H197" s="234">
        <v>2236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168</v>
      </c>
      <c r="AU197" s="240" t="s">
        <v>82</v>
      </c>
      <c r="AV197" s="13" t="s">
        <v>84</v>
      </c>
      <c r="AW197" s="13" t="s">
        <v>31</v>
      </c>
      <c r="AX197" s="13" t="s">
        <v>74</v>
      </c>
      <c r="AY197" s="240" t="s">
        <v>160</v>
      </c>
    </row>
    <row r="198" s="14" customFormat="1">
      <c r="A198" s="14"/>
      <c r="B198" s="241"/>
      <c r="C198" s="242"/>
      <c r="D198" s="231" t="s">
        <v>168</v>
      </c>
      <c r="E198" s="243" t="s">
        <v>1</v>
      </c>
      <c r="F198" s="244" t="s">
        <v>170</v>
      </c>
      <c r="G198" s="242"/>
      <c r="H198" s="245">
        <v>2236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168</v>
      </c>
      <c r="AU198" s="251" t="s">
        <v>82</v>
      </c>
      <c r="AV198" s="14" t="s">
        <v>166</v>
      </c>
      <c r="AW198" s="14" t="s">
        <v>31</v>
      </c>
      <c r="AX198" s="14" t="s">
        <v>82</v>
      </c>
      <c r="AY198" s="251" t="s">
        <v>160</v>
      </c>
    </row>
    <row r="199" s="2" customFormat="1" ht="16.5" customHeight="1">
      <c r="A199" s="38"/>
      <c r="B199" s="39"/>
      <c r="C199" s="216" t="s">
        <v>297</v>
      </c>
      <c r="D199" s="216" t="s">
        <v>161</v>
      </c>
      <c r="E199" s="217" t="s">
        <v>1879</v>
      </c>
      <c r="F199" s="218" t="s">
        <v>1880</v>
      </c>
      <c r="G199" s="219" t="s">
        <v>1078</v>
      </c>
      <c r="H199" s="220">
        <v>12259</v>
      </c>
      <c r="I199" s="221"/>
      <c r="J199" s="222">
        <f>ROUND(I199*H199,2)</f>
        <v>0</v>
      </c>
      <c r="K199" s="218" t="s">
        <v>934</v>
      </c>
      <c r="L199" s="44"/>
      <c r="M199" s="223" t="s">
        <v>1</v>
      </c>
      <c r="N199" s="224" t="s">
        <v>39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166</v>
      </c>
      <c r="AT199" s="227" t="s">
        <v>161</v>
      </c>
      <c r="AU199" s="227" t="s">
        <v>82</v>
      </c>
      <c r="AY199" s="17" t="s">
        <v>160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82</v>
      </c>
      <c r="BK199" s="228">
        <f>ROUND(I199*H199,2)</f>
        <v>0</v>
      </c>
      <c r="BL199" s="17" t="s">
        <v>166</v>
      </c>
      <c r="BM199" s="227" t="s">
        <v>1881</v>
      </c>
    </row>
    <row r="200" s="2" customFormat="1">
      <c r="A200" s="38"/>
      <c r="B200" s="39"/>
      <c r="C200" s="40"/>
      <c r="D200" s="231" t="s">
        <v>1882</v>
      </c>
      <c r="E200" s="40"/>
      <c r="F200" s="284" t="s">
        <v>1883</v>
      </c>
      <c r="G200" s="40"/>
      <c r="H200" s="40"/>
      <c r="I200" s="285"/>
      <c r="J200" s="40"/>
      <c r="K200" s="40"/>
      <c r="L200" s="44"/>
      <c r="M200" s="286"/>
      <c r="N200" s="28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1882</v>
      </c>
      <c r="AU200" s="17" t="s">
        <v>82</v>
      </c>
    </row>
    <row r="201" s="13" customFormat="1">
      <c r="A201" s="13"/>
      <c r="B201" s="229"/>
      <c r="C201" s="230"/>
      <c r="D201" s="231" t="s">
        <v>168</v>
      </c>
      <c r="E201" s="232" t="s">
        <v>1</v>
      </c>
      <c r="F201" s="233" t="s">
        <v>1884</v>
      </c>
      <c r="G201" s="230"/>
      <c r="H201" s="234">
        <v>12259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168</v>
      </c>
      <c r="AU201" s="240" t="s">
        <v>82</v>
      </c>
      <c r="AV201" s="13" t="s">
        <v>84</v>
      </c>
      <c r="AW201" s="13" t="s">
        <v>31</v>
      </c>
      <c r="AX201" s="13" t="s">
        <v>74</v>
      </c>
      <c r="AY201" s="240" t="s">
        <v>160</v>
      </c>
    </row>
    <row r="202" s="15" customFormat="1">
      <c r="A202" s="15"/>
      <c r="B202" s="252"/>
      <c r="C202" s="253"/>
      <c r="D202" s="231" t="s">
        <v>168</v>
      </c>
      <c r="E202" s="254" t="s">
        <v>1</v>
      </c>
      <c r="F202" s="255" t="s">
        <v>1885</v>
      </c>
      <c r="G202" s="253"/>
      <c r="H202" s="254" t="s">
        <v>1</v>
      </c>
      <c r="I202" s="256"/>
      <c r="J202" s="253"/>
      <c r="K202" s="253"/>
      <c r="L202" s="257"/>
      <c r="M202" s="258"/>
      <c r="N202" s="259"/>
      <c r="O202" s="259"/>
      <c r="P202" s="259"/>
      <c r="Q202" s="259"/>
      <c r="R202" s="259"/>
      <c r="S202" s="259"/>
      <c r="T202" s="26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1" t="s">
        <v>168</v>
      </c>
      <c r="AU202" s="261" t="s">
        <v>82</v>
      </c>
      <c r="AV202" s="15" t="s">
        <v>82</v>
      </c>
      <c r="AW202" s="15" t="s">
        <v>31</v>
      </c>
      <c r="AX202" s="15" t="s">
        <v>74</v>
      </c>
      <c r="AY202" s="261" t="s">
        <v>160</v>
      </c>
    </row>
    <row r="203" s="14" customFormat="1">
      <c r="A203" s="14"/>
      <c r="B203" s="241"/>
      <c r="C203" s="242"/>
      <c r="D203" s="231" t="s">
        <v>168</v>
      </c>
      <c r="E203" s="243" t="s">
        <v>1</v>
      </c>
      <c r="F203" s="244" t="s">
        <v>170</v>
      </c>
      <c r="G203" s="242"/>
      <c r="H203" s="245">
        <v>12259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168</v>
      </c>
      <c r="AU203" s="251" t="s">
        <v>82</v>
      </c>
      <c r="AV203" s="14" t="s">
        <v>166</v>
      </c>
      <c r="AW203" s="14" t="s">
        <v>31</v>
      </c>
      <c r="AX203" s="14" t="s">
        <v>82</v>
      </c>
      <c r="AY203" s="251" t="s">
        <v>160</v>
      </c>
    </row>
    <row r="204" s="2" customFormat="1" ht="37.8" customHeight="1">
      <c r="A204" s="38"/>
      <c r="B204" s="39"/>
      <c r="C204" s="216" t="s">
        <v>302</v>
      </c>
      <c r="D204" s="216" t="s">
        <v>161</v>
      </c>
      <c r="E204" s="217" t="s">
        <v>1886</v>
      </c>
      <c r="F204" s="218" t="s">
        <v>1887</v>
      </c>
      <c r="G204" s="219" t="s">
        <v>164</v>
      </c>
      <c r="H204" s="220">
        <v>14956</v>
      </c>
      <c r="I204" s="221"/>
      <c r="J204" s="222">
        <f>ROUND(I204*H204,2)</f>
        <v>0</v>
      </c>
      <c r="K204" s="218" t="s">
        <v>165</v>
      </c>
      <c r="L204" s="44"/>
      <c r="M204" s="223" t="s">
        <v>1</v>
      </c>
      <c r="N204" s="224" t="s">
        <v>39</v>
      </c>
      <c r="O204" s="91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166</v>
      </c>
      <c r="AT204" s="227" t="s">
        <v>161</v>
      </c>
      <c r="AU204" s="227" t="s">
        <v>82</v>
      </c>
      <c r="AY204" s="17" t="s">
        <v>160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82</v>
      </c>
      <c r="BK204" s="228">
        <f>ROUND(I204*H204,2)</f>
        <v>0</v>
      </c>
      <c r="BL204" s="17" t="s">
        <v>166</v>
      </c>
      <c r="BM204" s="227" t="s">
        <v>1888</v>
      </c>
    </row>
    <row r="205" s="13" customFormat="1">
      <c r="A205" s="13"/>
      <c r="B205" s="229"/>
      <c r="C205" s="230"/>
      <c r="D205" s="231" t="s">
        <v>168</v>
      </c>
      <c r="E205" s="232" t="s">
        <v>1</v>
      </c>
      <c r="F205" s="233" t="s">
        <v>1874</v>
      </c>
      <c r="G205" s="230"/>
      <c r="H205" s="234">
        <v>14956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168</v>
      </c>
      <c r="AU205" s="240" t="s">
        <v>82</v>
      </c>
      <c r="AV205" s="13" t="s">
        <v>84</v>
      </c>
      <c r="AW205" s="13" t="s">
        <v>31</v>
      </c>
      <c r="AX205" s="13" t="s">
        <v>74</v>
      </c>
      <c r="AY205" s="240" t="s">
        <v>160</v>
      </c>
    </row>
    <row r="206" s="14" customFormat="1">
      <c r="A206" s="14"/>
      <c r="B206" s="241"/>
      <c r="C206" s="242"/>
      <c r="D206" s="231" t="s">
        <v>168</v>
      </c>
      <c r="E206" s="243" t="s">
        <v>1</v>
      </c>
      <c r="F206" s="244" t="s">
        <v>170</v>
      </c>
      <c r="G206" s="242"/>
      <c r="H206" s="245">
        <v>14956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168</v>
      </c>
      <c r="AU206" s="251" t="s">
        <v>82</v>
      </c>
      <c r="AV206" s="14" t="s">
        <v>166</v>
      </c>
      <c r="AW206" s="14" t="s">
        <v>31</v>
      </c>
      <c r="AX206" s="14" t="s">
        <v>82</v>
      </c>
      <c r="AY206" s="251" t="s">
        <v>160</v>
      </c>
    </row>
    <row r="207" s="2" customFormat="1" ht="33" customHeight="1">
      <c r="A207" s="38"/>
      <c r="B207" s="39"/>
      <c r="C207" s="216" t="s">
        <v>308</v>
      </c>
      <c r="D207" s="216" t="s">
        <v>161</v>
      </c>
      <c r="E207" s="217" t="s">
        <v>1889</v>
      </c>
      <c r="F207" s="218" t="s">
        <v>1890</v>
      </c>
      <c r="G207" s="219" t="s">
        <v>203</v>
      </c>
      <c r="H207" s="220">
        <v>8346</v>
      </c>
      <c r="I207" s="221"/>
      <c r="J207" s="222">
        <f>ROUND(I207*H207,2)</f>
        <v>0</v>
      </c>
      <c r="K207" s="218" t="s">
        <v>165</v>
      </c>
      <c r="L207" s="44"/>
      <c r="M207" s="223" t="s">
        <v>1</v>
      </c>
      <c r="N207" s="224" t="s">
        <v>39</v>
      </c>
      <c r="O207" s="91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166</v>
      </c>
      <c r="AT207" s="227" t="s">
        <v>161</v>
      </c>
      <c r="AU207" s="227" t="s">
        <v>82</v>
      </c>
      <c r="AY207" s="17" t="s">
        <v>160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82</v>
      </c>
      <c r="BK207" s="228">
        <f>ROUND(I207*H207,2)</f>
        <v>0</v>
      </c>
      <c r="BL207" s="17" t="s">
        <v>166</v>
      </c>
      <c r="BM207" s="227" t="s">
        <v>1891</v>
      </c>
    </row>
    <row r="208" s="13" customFormat="1">
      <c r="A208" s="13"/>
      <c r="B208" s="229"/>
      <c r="C208" s="230"/>
      <c r="D208" s="231" t="s">
        <v>168</v>
      </c>
      <c r="E208" s="232" t="s">
        <v>1</v>
      </c>
      <c r="F208" s="233" t="s">
        <v>1892</v>
      </c>
      <c r="G208" s="230"/>
      <c r="H208" s="234">
        <v>8346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168</v>
      </c>
      <c r="AU208" s="240" t="s">
        <v>82</v>
      </c>
      <c r="AV208" s="13" t="s">
        <v>84</v>
      </c>
      <c r="AW208" s="13" t="s">
        <v>31</v>
      </c>
      <c r="AX208" s="13" t="s">
        <v>74</v>
      </c>
      <c r="AY208" s="240" t="s">
        <v>160</v>
      </c>
    </row>
    <row r="209" s="14" customFormat="1">
      <c r="A209" s="14"/>
      <c r="B209" s="241"/>
      <c r="C209" s="242"/>
      <c r="D209" s="231" t="s">
        <v>168</v>
      </c>
      <c r="E209" s="243" t="s">
        <v>1</v>
      </c>
      <c r="F209" s="244" t="s">
        <v>170</v>
      </c>
      <c r="G209" s="242"/>
      <c r="H209" s="245">
        <v>8346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168</v>
      </c>
      <c r="AU209" s="251" t="s">
        <v>82</v>
      </c>
      <c r="AV209" s="14" t="s">
        <v>166</v>
      </c>
      <c r="AW209" s="14" t="s">
        <v>31</v>
      </c>
      <c r="AX209" s="14" t="s">
        <v>82</v>
      </c>
      <c r="AY209" s="251" t="s">
        <v>160</v>
      </c>
    </row>
    <row r="210" s="2" customFormat="1" ht="33" customHeight="1">
      <c r="A210" s="38"/>
      <c r="B210" s="39"/>
      <c r="C210" s="216" t="s">
        <v>273</v>
      </c>
      <c r="D210" s="216" t="s">
        <v>161</v>
      </c>
      <c r="E210" s="217" t="s">
        <v>1893</v>
      </c>
      <c r="F210" s="218" t="s">
        <v>1894</v>
      </c>
      <c r="G210" s="219" t="s">
        <v>203</v>
      </c>
      <c r="H210" s="220">
        <v>1207</v>
      </c>
      <c r="I210" s="221"/>
      <c r="J210" s="222">
        <f>ROUND(I210*H210,2)</f>
        <v>0</v>
      </c>
      <c r="K210" s="218" t="s">
        <v>165</v>
      </c>
      <c r="L210" s="44"/>
      <c r="M210" s="223" t="s">
        <v>1</v>
      </c>
      <c r="N210" s="224" t="s">
        <v>39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166</v>
      </c>
      <c r="AT210" s="227" t="s">
        <v>161</v>
      </c>
      <c r="AU210" s="227" t="s">
        <v>82</v>
      </c>
      <c r="AY210" s="17" t="s">
        <v>160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82</v>
      </c>
      <c r="BK210" s="228">
        <f>ROUND(I210*H210,2)</f>
        <v>0</v>
      </c>
      <c r="BL210" s="17" t="s">
        <v>166</v>
      </c>
      <c r="BM210" s="227" t="s">
        <v>1895</v>
      </c>
    </row>
    <row r="211" s="13" customFormat="1">
      <c r="A211" s="13"/>
      <c r="B211" s="229"/>
      <c r="C211" s="230"/>
      <c r="D211" s="231" t="s">
        <v>168</v>
      </c>
      <c r="E211" s="232" t="s">
        <v>1</v>
      </c>
      <c r="F211" s="233" t="s">
        <v>1896</v>
      </c>
      <c r="G211" s="230"/>
      <c r="H211" s="234">
        <v>1207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168</v>
      </c>
      <c r="AU211" s="240" t="s">
        <v>82</v>
      </c>
      <c r="AV211" s="13" t="s">
        <v>84</v>
      </c>
      <c r="AW211" s="13" t="s">
        <v>31</v>
      </c>
      <c r="AX211" s="13" t="s">
        <v>74</v>
      </c>
      <c r="AY211" s="240" t="s">
        <v>160</v>
      </c>
    </row>
    <row r="212" s="14" customFormat="1">
      <c r="A212" s="14"/>
      <c r="B212" s="241"/>
      <c r="C212" s="242"/>
      <c r="D212" s="231" t="s">
        <v>168</v>
      </c>
      <c r="E212" s="243" t="s">
        <v>1</v>
      </c>
      <c r="F212" s="244" t="s">
        <v>170</v>
      </c>
      <c r="G212" s="242"/>
      <c r="H212" s="245">
        <v>1207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168</v>
      </c>
      <c r="AU212" s="251" t="s">
        <v>82</v>
      </c>
      <c r="AV212" s="14" t="s">
        <v>166</v>
      </c>
      <c r="AW212" s="14" t="s">
        <v>31</v>
      </c>
      <c r="AX212" s="14" t="s">
        <v>82</v>
      </c>
      <c r="AY212" s="251" t="s">
        <v>160</v>
      </c>
    </row>
    <row r="213" s="2" customFormat="1" ht="33" customHeight="1">
      <c r="A213" s="38"/>
      <c r="B213" s="39"/>
      <c r="C213" s="216" t="s">
        <v>317</v>
      </c>
      <c r="D213" s="216" t="s">
        <v>161</v>
      </c>
      <c r="E213" s="217" t="s">
        <v>1897</v>
      </c>
      <c r="F213" s="218" t="s">
        <v>1898</v>
      </c>
      <c r="G213" s="219" t="s">
        <v>203</v>
      </c>
      <c r="H213" s="220">
        <v>10</v>
      </c>
      <c r="I213" s="221"/>
      <c r="J213" s="222">
        <f>ROUND(I213*H213,2)</f>
        <v>0</v>
      </c>
      <c r="K213" s="218" t="s">
        <v>165</v>
      </c>
      <c r="L213" s="44"/>
      <c r="M213" s="223" t="s">
        <v>1</v>
      </c>
      <c r="N213" s="224" t="s">
        <v>39</v>
      </c>
      <c r="O213" s="91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7" t="s">
        <v>166</v>
      </c>
      <c r="AT213" s="227" t="s">
        <v>161</v>
      </c>
      <c r="AU213" s="227" t="s">
        <v>82</v>
      </c>
      <c r="AY213" s="17" t="s">
        <v>160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82</v>
      </c>
      <c r="BK213" s="228">
        <f>ROUND(I213*H213,2)</f>
        <v>0</v>
      </c>
      <c r="BL213" s="17" t="s">
        <v>166</v>
      </c>
      <c r="BM213" s="227" t="s">
        <v>1899</v>
      </c>
    </row>
    <row r="214" s="13" customFormat="1">
      <c r="A214" s="13"/>
      <c r="B214" s="229"/>
      <c r="C214" s="230"/>
      <c r="D214" s="231" t="s">
        <v>168</v>
      </c>
      <c r="E214" s="232" t="s">
        <v>1</v>
      </c>
      <c r="F214" s="233" t="s">
        <v>214</v>
      </c>
      <c r="G214" s="230"/>
      <c r="H214" s="234">
        <v>10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168</v>
      </c>
      <c r="AU214" s="240" t="s">
        <v>82</v>
      </c>
      <c r="AV214" s="13" t="s">
        <v>84</v>
      </c>
      <c r="AW214" s="13" t="s">
        <v>31</v>
      </c>
      <c r="AX214" s="13" t="s">
        <v>74</v>
      </c>
      <c r="AY214" s="240" t="s">
        <v>160</v>
      </c>
    </row>
    <row r="215" s="14" customFormat="1">
      <c r="A215" s="14"/>
      <c r="B215" s="241"/>
      <c r="C215" s="242"/>
      <c r="D215" s="231" t="s">
        <v>168</v>
      </c>
      <c r="E215" s="243" t="s">
        <v>1</v>
      </c>
      <c r="F215" s="244" t="s">
        <v>170</v>
      </c>
      <c r="G215" s="242"/>
      <c r="H215" s="245">
        <v>10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168</v>
      </c>
      <c r="AU215" s="251" t="s">
        <v>82</v>
      </c>
      <c r="AV215" s="14" t="s">
        <v>166</v>
      </c>
      <c r="AW215" s="14" t="s">
        <v>31</v>
      </c>
      <c r="AX215" s="14" t="s">
        <v>82</v>
      </c>
      <c r="AY215" s="251" t="s">
        <v>160</v>
      </c>
    </row>
    <row r="216" s="2" customFormat="1" ht="37.8" customHeight="1">
      <c r="A216" s="38"/>
      <c r="B216" s="39"/>
      <c r="C216" s="216" t="s">
        <v>322</v>
      </c>
      <c r="D216" s="216" t="s">
        <v>161</v>
      </c>
      <c r="E216" s="217" t="s">
        <v>1900</v>
      </c>
      <c r="F216" s="218" t="s">
        <v>1901</v>
      </c>
      <c r="G216" s="219" t="s">
        <v>203</v>
      </c>
      <c r="H216" s="220">
        <v>23</v>
      </c>
      <c r="I216" s="221"/>
      <c r="J216" s="222">
        <f>ROUND(I216*H216,2)</f>
        <v>0</v>
      </c>
      <c r="K216" s="218" t="s">
        <v>165</v>
      </c>
      <c r="L216" s="44"/>
      <c r="M216" s="223" t="s">
        <v>1</v>
      </c>
      <c r="N216" s="224" t="s">
        <v>39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166</v>
      </c>
      <c r="AT216" s="227" t="s">
        <v>161</v>
      </c>
      <c r="AU216" s="227" t="s">
        <v>82</v>
      </c>
      <c r="AY216" s="17" t="s">
        <v>160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82</v>
      </c>
      <c r="BK216" s="228">
        <f>ROUND(I216*H216,2)</f>
        <v>0</v>
      </c>
      <c r="BL216" s="17" t="s">
        <v>166</v>
      </c>
      <c r="BM216" s="227" t="s">
        <v>1902</v>
      </c>
    </row>
    <row r="217" s="13" customFormat="1">
      <c r="A217" s="13"/>
      <c r="B217" s="229"/>
      <c r="C217" s="230"/>
      <c r="D217" s="231" t="s">
        <v>168</v>
      </c>
      <c r="E217" s="232" t="s">
        <v>1</v>
      </c>
      <c r="F217" s="233" t="s">
        <v>1903</v>
      </c>
      <c r="G217" s="230"/>
      <c r="H217" s="234">
        <v>23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168</v>
      </c>
      <c r="AU217" s="240" t="s">
        <v>82</v>
      </c>
      <c r="AV217" s="13" t="s">
        <v>84</v>
      </c>
      <c r="AW217" s="13" t="s">
        <v>31</v>
      </c>
      <c r="AX217" s="13" t="s">
        <v>74</v>
      </c>
      <c r="AY217" s="240" t="s">
        <v>160</v>
      </c>
    </row>
    <row r="218" s="14" customFormat="1">
      <c r="A218" s="14"/>
      <c r="B218" s="241"/>
      <c r="C218" s="242"/>
      <c r="D218" s="231" t="s">
        <v>168</v>
      </c>
      <c r="E218" s="243" t="s">
        <v>1</v>
      </c>
      <c r="F218" s="244" t="s">
        <v>170</v>
      </c>
      <c r="G218" s="242"/>
      <c r="H218" s="245">
        <v>23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168</v>
      </c>
      <c r="AU218" s="251" t="s">
        <v>82</v>
      </c>
      <c r="AV218" s="14" t="s">
        <v>166</v>
      </c>
      <c r="AW218" s="14" t="s">
        <v>31</v>
      </c>
      <c r="AX218" s="14" t="s">
        <v>82</v>
      </c>
      <c r="AY218" s="251" t="s">
        <v>160</v>
      </c>
    </row>
    <row r="219" s="2" customFormat="1" ht="37.8" customHeight="1">
      <c r="A219" s="38"/>
      <c r="B219" s="39"/>
      <c r="C219" s="216" t="s">
        <v>329</v>
      </c>
      <c r="D219" s="216" t="s">
        <v>161</v>
      </c>
      <c r="E219" s="217" t="s">
        <v>1904</v>
      </c>
      <c r="F219" s="218" t="s">
        <v>1905</v>
      </c>
      <c r="G219" s="219" t="s">
        <v>203</v>
      </c>
      <c r="H219" s="220">
        <v>1</v>
      </c>
      <c r="I219" s="221"/>
      <c r="J219" s="222">
        <f>ROUND(I219*H219,2)</f>
        <v>0</v>
      </c>
      <c r="K219" s="218" t="s">
        <v>165</v>
      </c>
      <c r="L219" s="44"/>
      <c r="M219" s="223" t="s">
        <v>1</v>
      </c>
      <c r="N219" s="224" t="s">
        <v>39</v>
      </c>
      <c r="O219" s="91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166</v>
      </c>
      <c r="AT219" s="227" t="s">
        <v>161</v>
      </c>
      <c r="AU219" s="227" t="s">
        <v>82</v>
      </c>
      <c r="AY219" s="17" t="s">
        <v>160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82</v>
      </c>
      <c r="BK219" s="228">
        <f>ROUND(I219*H219,2)</f>
        <v>0</v>
      </c>
      <c r="BL219" s="17" t="s">
        <v>166</v>
      </c>
      <c r="BM219" s="227" t="s">
        <v>1906</v>
      </c>
    </row>
    <row r="220" s="13" customFormat="1">
      <c r="A220" s="13"/>
      <c r="B220" s="229"/>
      <c r="C220" s="230"/>
      <c r="D220" s="231" t="s">
        <v>168</v>
      </c>
      <c r="E220" s="232" t="s">
        <v>1</v>
      </c>
      <c r="F220" s="233" t="s">
        <v>1907</v>
      </c>
      <c r="G220" s="230"/>
      <c r="H220" s="234">
        <v>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168</v>
      </c>
      <c r="AU220" s="240" t="s">
        <v>82</v>
      </c>
      <c r="AV220" s="13" t="s">
        <v>84</v>
      </c>
      <c r="AW220" s="13" t="s">
        <v>31</v>
      </c>
      <c r="AX220" s="13" t="s">
        <v>74</v>
      </c>
      <c r="AY220" s="240" t="s">
        <v>160</v>
      </c>
    </row>
    <row r="221" s="14" customFormat="1">
      <c r="A221" s="14"/>
      <c r="B221" s="241"/>
      <c r="C221" s="242"/>
      <c r="D221" s="231" t="s">
        <v>168</v>
      </c>
      <c r="E221" s="243" t="s">
        <v>1</v>
      </c>
      <c r="F221" s="244" t="s">
        <v>170</v>
      </c>
      <c r="G221" s="242"/>
      <c r="H221" s="245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168</v>
      </c>
      <c r="AU221" s="251" t="s">
        <v>82</v>
      </c>
      <c r="AV221" s="14" t="s">
        <v>166</v>
      </c>
      <c r="AW221" s="14" t="s">
        <v>31</v>
      </c>
      <c r="AX221" s="14" t="s">
        <v>82</v>
      </c>
      <c r="AY221" s="251" t="s">
        <v>160</v>
      </c>
    </row>
    <row r="222" s="2" customFormat="1" ht="33" customHeight="1">
      <c r="A222" s="38"/>
      <c r="B222" s="39"/>
      <c r="C222" s="216" t="s">
        <v>335</v>
      </c>
      <c r="D222" s="216" t="s">
        <v>161</v>
      </c>
      <c r="E222" s="217" t="s">
        <v>1908</v>
      </c>
      <c r="F222" s="218" t="s">
        <v>1909</v>
      </c>
      <c r="G222" s="219" t="s">
        <v>203</v>
      </c>
      <c r="H222" s="220">
        <v>2145</v>
      </c>
      <c r="I222" s="221"/>
      <c r="J222" s="222">
        <f>ROUND(I222*H222,2)</f>
        <v>0</v>
      </c>
      <c r="K222" s="218" t="s">
        <v>165</v>
      </c>
      <c r="L222" s="44"/>
      <c r="M222" s="223" t="s">
        <v>1</v>
      </c>
      <c r="N222" s="224" t="s">
        <v>39</v>
      </c>
      <c r="O222" s="91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166</v>
      </c>
      <c r="AT222" s="227" t="s">
        <v>161</v>
      </c>
      <c r="AU222" s="227" t="s">
        <v>82</v>
      </c>
      <c r="AY222" s="17" t="s">
        <v>160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82</v>
      </c>
      <c r="BK222" s="228">
        <f>ROUND(I222*H222,2)</f>
        <v>0</v>
      </c>
      <c r="BL222" s="17" t="s">
        <v>166</v>
      </c>
      <c r="BM222" s="227" t="s">
        <v>1910</v>
      </c>
    </row>
    <row r="223" s="13" customFormat="1">
      <c r="A223" s="13"/>
      <c r="B223" s="229"/>
      <c r="C223" s="230"/>
      <c r="D223" s="231" t="s">
        <v>168</v>
      </c>
      <c r="E223" s="232" t="s">
        <v>1</v>
      </c>
      <c r="F223" s="233" t="s">
        <v>1911</v>
      </c>
      <c r="G223" s="230"/>
      <c r="H223" s="234">
        <v>2145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168</v>
      </c>
      <c r="AU223" s="240" t="s">
        <v>82</v>
      </c>
      <c r="AV223" s="13" t="s">
        <v>84</v>
      </c>
      <c r="AW223" s="13" t="s">
        <v>31</v>
      </c>
      <c r="AX223" s="13" t="s">
        <v>74</v>
      </c>
      <c r="AY223" s="240" t="s">
        <v>160</v>
      </c>
    </row>
    <row r="224" s="14" customFormat="1">
      <c r="A224" s="14"/>
      <c r="B224" s="241"/>
      <c r="C224" s="242"/>
      <c r="D224" s="231" t="s">
        <v>168</v>
      </c>
      <c r="E224" s="243" t="s">
        <v>1</v>
      </c>
      <c r="F224" s="244" t="s">
        <v>170</v>
      </c>
      <c r="G224" s="242"/>
      <c r="H224" s="245">
        <v>2145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168</v>
      </c>
      <c r="AU224" s="251" t="s">
        <v>82</v>
      </c>
      <c r="AV224" s="14" t="s">
        <v>166</v>
      </c>
      <c r="AW224" s="14" t="s">
        <v>31</v>
      </c>
      <c r="AX224" s="14" t="s">
        <v>82</v>
      </c>
      <c r="AY224" s="251" t="s">
        <v>160</v>
      </c>
    </row>
    <row r="225" s="2" customFormat="1" ht="33" customHeight="1">
      <c r="A225" s="38"/>
      <c r="B225" s="39"/>
      <c r="C225" s="216" t="s">
        <v>341</v>
      </c>
      <c r="D225" s="216" t="s">
        <v>161</v>
      </c>
      <c r="E225" s="217" t="s">
        <v>1912</v>
      </c>
      <c r="F225" s="218" t="s">
        <v>1913</v>
      </c>
      <c r="G225" s="219" t="s">
        <v>203</v>
      </c>
      <c r="H225" s="220">
        <v>536</v>
      </c>
      <c r="I225" s="221"/>
      <c r="J225" s="222">
        <f>ROUND(I225*H225,2)</f>
        <v>0</v>
      </c>
      <c r="K225" s="218" t="s">
        <v>165</v>
      </c>
      <c r="L225" s="44"/>
      <c r="M225" s="223" t="s">
        <v>1</v>
      </c>
      <c r="N225" s="224" t="s">
        <v>39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166</v>
      </c>
      <c r="AT225" s="227" t="s">
        <v>161</v>
      </c>
      <c r="AU225" s="227" t="s">
        <v>82</v>
      </c>
      <c r="AY225" s="17" t="s">
        <v>160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82</v>
      </c>
      <c r="BK225" s="228">
        <f>ROUND(I225*H225,2)</f>
        <v>0</v>
      </c>
      <c r="BL225" s="17" t="s">
        <v>166</v>
      </c>
      <c r="BM225" s="227" t="s">
        <v>1914</v>
      </c>
    </row>
    <row r="226" s="13" customFormat="1">
      <c r="A226" s="13"/>
      <c r="B226" s="229"/>
      <c r="C226" s="230"/>
      <c r="D226" s="231" t="s">
        <v>168</v>
      </c>
      <c r="E226" s="232" t="s">
        <v>1</v>
      </c>
      <c r="F226" s="233" t="s">
        <v>1915</v>
      </c>
      <c r="G226" s="230"/>
      <c r="H226" s="234">
        <v>536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168</v>
      </c>
      <c r="AU226" s="240" t="s">
        <v>82</v>
      </c>
      <c r="AV226" s="13" t="s">
        <v>84</v>
      </c>
      <c r="AW226" s="13" t="s">
        <v>31</v>
      </c>
      <c r="AX226" s="13" t="s">
        <v>74</v>
      </c>
      <c r="AY226" s="240" t="s">
        <v>160</v>
      </c>
    </row>
    <row r="227" s="14" customFormat="1">
      <c r="A227" s="14"/>
      <c r="B227" s="241"/>
      <c r="C227" s="242"/>
      <c r="D227" s="231" t="s">
        <v>168</v>
      </c>
      <c r="E227" s="243" t="s">
        <v>1</v>
      </c>
      <c r="F227" s="244" t="s">
        <v>170</v>
      </c>
      <c r="G227" s="242"/>
      <c r="H227" s="245">
        <v>536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168</v>
      </c>
      <c r="AU227" s="251" t="s">
        <v>82</v>
      </c>
      <c r="AV227" s="14" t="s">
        <v>166</v>
      </c>
      <c r="AW227" s="14" t="s">
        <v>31</v>
      </c>
      <c r="AX227" s="14" t="s">
        <v>82</v>
      </c>
      <c r="AY227" s="251" t="s">
        <v>160</v>
      </c>
    </row>
    <row r="228" s="2" customFormat="1" ht="16.5" customHeight="1">
      <c r="A228" s="38"/>
      <c r="B228" s="39"/>
      <c r="C228" s="216" t="s">
        <v>346</v>
      </c>
      <c r="D228" s="216" t="s">
        <v>161</v>
      </c>
      <c r="E228" s="217" t="s">
        <v>1916</v>
      </c>
      <c r="F228" s="218" t="s">
        <v>1917</v>
      </c>
      <c r="G228" s="219" t="s">
        <v>203</v>
      </c>
      <c r="H228" s="220">
        <v>236</v>
      </c>
      <c r="I228" s="221"/>
      <c r="J228" s="222">
        <f>ROUND(I228*H228,2)</f>
        <v>0</v>
      </c>
      <c r="K228" s="218" t="s">
        <v>165</v>
      </c>
      <c r="L228" s="44"/>
      <c r="M228" s="223" t="s">
        <v>1</v>
      </c>
      <c r="N228" s="224" t="s">
        <v>39</v>
      </c>
      <c r="O228" s="91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166</v>
      </c>
      <c r="AT228" s="227" t="s">
        <v>161</v>
      </c>
      <c r="AU228" s="227" t="s">
        <v>82</v>
      </c>
      <c r="AY228" s="17" t="s">
        <v>160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82</v>
      </c>
      <c r="BK228" s="228">
        <f>ROUND(I228*H228,2)</f>
        <v>0</v>
      </c>
      <c r="BL228" s="17" t="s">
        <v>166</v>
      </c>
      <c r="BM228" s="227" t="s">
        <v>1918</v>
      </c>
    </row>
    <row r="229" s="13" customFormat="1">
      <c r="A229" s="13"/>
      <c r="B229" s="229"/>
      <c r="C229" s="230"/>
      <c r="D229" s="231" t="s">
        <v>168</v>
      </c>
      <c r="E229" s="232" t="s">
        <v>1</v>
      </c>
      <c r="F229" s="233" t="s">
        <v>1919</v>
      </c>
      <c r="G229" s="230"/>
      <c r="H229" s="234">
        <v>236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168</v>
      </c>
      <c r="AU229" s="240" t="s">
        <v>82</v>
      </c>
      <c r="AV229" s="13" t="s">
        <v>84</v>
      </c>
      <c r="AW229" s="13" t="s">
        <v>31</v>
      </c>
      <c r="AX229" s="13" t="s">
        <v>74</v>
      </c>
      <c r="AY229" s="240" t="s">
        <v>160</v>
      </c>
    </row>
    <row r="230" s="14" customFormat="1">
      <c r="A230" s="14"/>
      <c r="B230" s="241"/>
      <c r="C230" s="242"/>
      <c r="D230" s="231" t="s">
        <v>168</v>
      </c>
      <c r="E230" s="243" t="s">
        <v>1</v>
      </c>
      <c r="F230" s="244" t="s">
        <v>170</v>
      </c>
      <c r="G230" s="242"/>
      <c r="H230" s="245">
        <v>236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168</v>
      </c>
      <c r="AU230" s="251" t="s">
        <v>82</v>
      </c>
      <c r="AV230" s="14" t="s">
        <v>166</v>
      </c>
      <c r="AW230" s="14" t="s">
        <v>31</v>
      </c>
      <c r="AX230" s="14" t="s">
        <v>82</v>
      </c>
      <c r="AY230" s="251" t="s">
        <v>160</v>
      </c>
    </row>
    <row r="231" s="2" customFormat="1" ht="24.15" customHeight="1">
      <c r="A231" s="38"/>
      <c r="B231" s="39"/>
      <c r="C231" s="216" t="s">
        <v>352</v>
      </c>
      <c r="D231" s="216" t="s">
        <v>161</v>
      </c>
      <c r="E231" s="217" t="s">
        <v>1920</v>
      </c>
      <c r="F231" s="218" t="s">
        <v>1921</v>
      </c>
      <c r="G231" s="219" t="s">
        <v>164</v>
      </c>
      <c r="H231" s="220">
        <v>2061</v>
      </c>
      <c r="I231" s="221"/>
      <c r="J231" s="222">
        <f>ROUND(I231*H231,2)</f>
        <v>0</v>
      </c>
      <c r="K231" s="218" t="s">
        <v>165</v>
      </c>
      <c r="L231" s="44"/>
      <c r="M231" s="223" t="s">
        <v>1</v>
      </c>
      <c r="N231" s="224" t="s">
        <v>39</v>
      </c>
      <c r="O231" s="91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166</v>
      </c>
      <c r="AT231" s="227" t="s">
        <v>161</v>
      </c>
      <c r="AU231" s="227" t="s">
        <v>82</v>
      </c>
      <c r="AY231" s="17" t="s">
        <v>160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82</v>
      </c>
      <c r="BK231" s="228">
        <f>ROUND(I231*H231,2)</f>
        <v>0</v>
      </c>
      <c r="BL231" s="17" t="s">
        <v>166</v>
      </c>
      <c r="BM231" s="227" t="s">
        <v>1922</v>
      </c>
    </row>
    <row r="232" s="13" customFormat="1">
      <c r="A232" s="13"/>
      <c r="B232" s="229"/>
      <c r="C232" s="230"/>
      <c r="D232" s="231" t="s">
        <v>168</v>
      </c>
      <c r="E232" s="232" t="s">
        <v>1</v>
      </c>
      <c r="F232" s="233" t="s">
        <v>1923</v>
      </c>
      <c r="G232" s="230"/>
      <c r="H232" s="234">
        <v>2061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168</v>
      </c>
      <c r="AU232" s="240" t="s">
        <v>82</v>
      </c>
      <c r="AV232" s="13" t="s">
        <v>84</v>
      </c>
      <c r="AW232" s="13" t="s">
        <v>31</v>
      </c>
      <c r="AX232" s="13" t="s">
        <v>74</v>
      </c>
      <c r="AY232" s="240" t="s">
        <v>160</v>
      </c>
    </row>
    <row r="233" s="14" customFormat="1">
      <c r="A233" s="14"/>
      <c r="B233" s="241"/>
      <c r="C233" s="242"/>
      <c r="D233" s="231" t="s">
        <v>168</v>
      </c>
      <c r="E233" s="243" t="s">
        <v>1</v>
      </c>
      <c r="F233" s="244" t="s">
        <v>170</v>
      </c>
      <c r="G233" s="242"/>
      <c r="H233" s="245">
        <v>2061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168</v>
      </c>
      <c r="AU233" s="251" t="s">
        <v>82</v>
      </c>
      <c r="AV233" s="14" t="s">
        <v>166</v>
      </c>
      <c r="AW233" s="14" t="s">
        <v>31</v>
      </c>
      <c r="AX233" s="14" t="s">
        <v>82</v>
      </c>
      <c r="AY233" s="251" t="s">
        <v>160</v>
      </c>
    </row>
    <row r="234" s="2" customFormat="1" ht="24.15" customHeight="1">
      <c r="A234" s="38"/>
      <c r="B234" s="39"/>
      <c r="C234" s="216" t="s">
        <v>358</v>
      </c>
      <c r="D234" s="216" t="s">
        <v>161</v>
      </c>
      <c r="E234" s="217" t="s">
        <v>1924</v>
      </c>
      <c r="F234" s="218" t="s">
        <v>1925</v>
      </c>
      <c r="G234" s="219" t="s">
        <v>164</v>
      </c>
      <c r="H234" s="220">
        <v>880</v>
      </c>
      <c r="I234" s="221"/>
      <c r="J234" s="222">
        <f>ROUND(I234*H234,2)</f>
        <v>0</v>
      </c>
      <c r="K234" s="218" t="s">
        <v>165</v>
      </c>
      <c r="L234" s="44"/>
      <c r="M234" s="223" t="s">
        <v>1</v>
      </c>
      <c r="N234" s="224" t="s">
        <v>39</v>
      </c>
      <c r="O234" s="91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166</v>
      </c>
      <c r="AT234" s="227" t="s">
        <v>161</v>
      </c>
      <c r="AU234" s="227" t="s">
        <v>82</v>
      </c>
      <c r="AY234" s="17" t="s">
        <v>160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82</v>
      </c>
      <c r="BK234" s="228">
        <f>ROUND(I234*H234,2)</f>
        <v>0</v>
      </c>
      <c r="BL234" s="17" t="s">
        <v>166</v>
      </c>
      <c r="BM234" s="227" t="s">
        <v>1926</v>
      </c>
    </row>
    <row r="235" s="13" customFormat="1">
      <c r="A235" s="13"/>
      <c r="B235" s="229"/>
      <c r="C235" s="230"/>
      <c r="D235" s="231" t="s">
        <v>168</v>
      </c>
      <c r="E235" s="232" t="s">
        <v>1</v>
      </c>
      <c r="F235" s="233" t="s">
        <v>1927</v>
      </c>
      <c r="G235" s="230"/>
      <c r="H235" s="234">
        <v>880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168</v>
      </c>
      <c r="AU235" s="240" t="s">
        <v>82</v>
      </c>
      <c r="AV235" s="13" t="s">
        <v>84</v>
      </c>
      <c r="AW235" s="13" t="s">
        <v>31</v>
      </c>
      <c r="AX235" s="13" t="s">
        <v>74</v>
      </c>
      <c r="AY235" s="240" t="s">
        <v>160</v>
      </c>
    </row>
    <row r="236" s="14" customFormat="1">
      <c r="A236" s="14"/>
      <c r="B236" s="241"/>
      <c r="C236" s="242"/>
      <c r="D236" s="231" t="s">
        <v>168</v>
      </c>
      <c r="E236" s="243" t="s">
        <v>1</v>
      </c>
      <c r="F236" s="244" t="s">
        <v>170</v>
      </c>
      <c r="G236" s="242"/>
      <c r="H236" s="245">
        <v>880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168</v>
      </c>
      <c r="AU236" s="251" t="s">
        <v>82</v>
      </c>
      <c r="AV236" s="14" t="s">
        <v>166</v>
      </c>
      <c r="AW236" s="14" t="s">
        <v>31</v>
      </c>
      <c r="AX236" s="14" t="s">
        <v>82</v>
      </c>
      <c r="AY236" s="251" t="s">
        <v>160</v>
      </c>
    </row>
    <row r="237" s="2" customFormat="1" ht="21.75" customHeight="1">
      <c r="A237" s="38"/>
      <c r="B237" s="39"/>
      <c r="C237" s="216" t="s">
        <v>367</v>
      </c>
      <c r="D237" s="216" t="s">
        <v>161</v>
      </c>
      <c r="E237" s="217" t="s">
        <v>1928</v>
      </c>
      <c r="F237" s="218" t="s">
        <v>1929</v>
      </c>
      <c r="G237" s="219" t="s">
        <v>164</v>
      </c>
      <c r="H237" s="220">
        <v>29912</v>
      </c>
      <c r="I237" s="221"/>
      <c r="J237" s="222">
        <f>ROUND(I237*H237,2)</f>
        <v>0</v>
      </c>
      <c r="K237" s="218" t="s">
        <v>165</v>
      </c>
      <c r="L237" s="44"/>
      <c r="M237" s="223" t="s">
        <v>1</v>
      </c>
      <c r="N237" s="224" t="s">
        <v>39</v>
      </c>
      <c r="O237" s="91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166</v>
      </c>
      <c r="AT237" s="227" t="s">
        <v>161</v>
      </c>
      <c r="AU237" s="227" t="s">
        <v>82</v>
      </c>
      <c r="AY237" s="17" t="s">
        <v>160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82</v>
      </c>
      <c r="BK237" s="228">
        <f>ROUND(I237*H237,2)</f>
        <v>0</v>
      </c>
      <c r="BL237" s="17" t="s">
        <v>166</v>
      </c>
      <c r="BM237" s="227" t="s">
        <v>1930</v>
      </c>
    </row>
    <row r="238" s="13" customFormat="1">
      <c r="A238" s="13"/>
      <c r="B238" s="229"/>
      <c r="C238" s="230"/>
      <c r="D238" s="231" t="s">
        <v>168</v>
      </c>
      <c r="E238" s="232" t="s">
        <v>1</v>
      </c>
      <c r="F238" s="233" t="s">
        <v>1931</v>
      </c>
      <c r="G238" s="230"/>
      <c r="H238" s="234">
        <v>29912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168</v>
      </c>
      <c r="AU238" s="240" t="s">
        <v>82</v>
      </c>
      <c r="AV238" s="13" t="s">
        <v>84</v>
      </c>
      <c r="AW238" s="13" t="s">
        <v>31</v>
      </c>
      <c r="AX238" s="13" t="s">
        <v>74</v>
      </c>
      <c r="AY238" s="240" t="s">
        <v>160</v>
      </c>
    </row>
    <row r="239" s="14" customFormat="1">
      <c r="A239" s="14"/>
      <c r="B239" s="241"/>
      <c r="C239" s="242"/>
      <c r="D239" s="231" t="s">
        <v>168</v>
      </c>
      <c r="E239" s="243" t="s">
        <v>1</v>
      </c>
      <c r="F239" s="244" t="s">
        <v>170</v>
      </c>
      <c r="G239" s="242"/>
      <c r="H239" s="245">
        <v>29912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168</v>
      </c>
      <c r="AU239" s="251" t="s">
        <v>82</v>
      </c>
      <c r="AV239" s="14" t="s">
        <v>166</v>
      </c>
      <c r="AW239" s="14" t="s">
        <v>31</v>
      </c>
      <c r="AX239" s="14" t="s">
        <v>82</v>
      </c>
      <c r="AY239" s="251" t="s">
        <v>160</v>
      </c>
    </row>
    <row r="240" s="2" customFormat="1" ht="24.15" customHeight="1">
      <c r="A240" s="38"/>
      <c r="B240" s="39"/>
      <c r="C240" s="216" t="s">
        <v>373</v>
      </c>
      <c r="D240" s="216" t="s">
        <v>161</v>
      </c>
      <c r="E240" s="217" t="s">
        <v>1932</v>
      </c>
      <c r="F240" s="218" t="s">
        <v>1933</v>
      </c>
      <c r="G240" s="219" t="s">
        <v>164</v>
      </c>
      <c r="H240" s="220">
        <v>880</v>
      </c>
      <c r="I240" s="221"/>
      <c r="J240" s="222">
        <f>ROUND(I240*H240,2)</f>
        <v>0</v>
      </c>
      <c r="K240" s="218" t="s">
        <v>165</v>
      </c>
      <c r="L240" s="44"/>
      <c r="M240" s="223" t="s">
        <v>1</v>
      </c>
      <c r="N240" s="224" t="s">
        <v>39</v>
      </c>
      <c r="O240" s="91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166</v>
      </c>
      <c r="AT240" s="227" t="s">
        <v>161</v>
      </c>
      <c r="AU240" s="227" t="s">
        <v>82</v>
      </c>
      <c r="AY240" s="17" t="s">
        <v>160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82</v>
      </c>
      <c r="BK240" s="228">
        <f>ROUND(I240*H240,2)</f>
        <v>0</v>
      </c>
      <c r="BL240" s="17" t="s">
        <v>166</v>
      </c>
      <c r="BM240" s="227" t="s">
        <v>1934</v>
      </c>
    </row>
    <row r="241" s="13" customFormat="1">
      <c r="A241" s="13"/>
      <c r="B241" s="229"/>
      <c r="C241" s="230"/>
      <c r="D241" s="231" t="s">
        <v>168</v>
      </c>
      <c r="E241" s="232" t="s">
        <v>1</v>
      </c>
      <c r="F241" s="233" t="s">
        <v>1935</v>
      </c>
      <c r="G241" s="230"/>
      <c r="H241" s="234">
        <v>880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168</v>
      </c>
      <c r="AU241" s="240" t="s">
        <v>82</v>
      </c>
      <c r="AV241" s="13" t="s">
        <v>84</v>
      </c>
      <c r="AW241" s="13" t="s">
        <v>31</v>
      </c>
      <c r="AX241" s="13" t="s">
        <v>74</v>
      </c>
      <c r="AY241" s="240" t="s">
        <v>160</v>
      </c>
    </row>
    <row r="242" s="14" customFormat="1">
      <c r="A242" s="14"/>
      <c r="B242" s="241"/>
      <c r="C242" s="242"/>
      <c r="D242" s="231" t="s">
        <v>168</v>
      </c>
      <c r="E242" s="243" t="s">
        <v>1</v>
      </c>
      <c r="F242" s="244" t="s">
        <v>170</v>
      </c>
      <c r="G242" s="242"/>
      <c r="H242" s="245">
        <v>880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168</v>
      </c>
      <c r="AU242" s="251" t="s">
        <v>82</v>
      </c>
      <c r="AV242" s="14" t="s">
        <v>166</v>
      </c>
      <c r="AW242" s="14" t="s">
        <v>31</v>
      </c>
      <c r="AX242" s="14" t="s">
        <v>82</v>
      </c>
      <c r="AY242" s="251" t="s">
        <v>160</v>
      </c>
    </row>
    <row r="243" s="2" customFormat="1" ht="21.75" customHeight="1">
      <c r="A243" s="38"/>
      <c r="B243" s="39"/>
      <c r="C243" s="216" t="s">
        <v>377</v>
      </c>
      <c r="D243" s="216" t="s">
        <v>161</v>
      </c>
      <c r="E243" s="217" t="s">
        <v>1936</v>
      </c>
      <c r="F243" s="218" t="s">
        <v>1937</v>
      </c>
      <c r="G243" s="219" t="s">
        <v>164</v>
      </c>
      <c r="H243" s="220">
        <v>14956</v>
      </c>
      <c r="I243" s="221"/>
      <c r="J243" s="222">
        <f>ROUND(I243*H243,2)</f>
        <v>0</v>
      </c>
      <c r="K243" s="218" t="s">
        <v>165</v>
      </c>
      <c r="L243" s="44"/>
      <c r="M243" s="223" t="s">
        <v>1</v>
      </c>
      <c r="N243" s="224" t="s">
        <v>39</v>
      </c>
      <c r="O243" s="91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7" t="s">
        <v>166</v>
      </c>
      <c r="AT243" s="227" t="s">
        <v>161</v>
      </c>
      <c r="AU243" s="227" t="s">
        <v>82</v>
      </c>
      <c r="AY243" s="17" t="s">
        <v>160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7" t="s">
        <v>82</v>
      </c>
      <c r="BK243" s="228">
        <f>ROUND(I243*H243,2)</f>
        <v>0</v>
      </c>
      <c r="BL243" s="17" t="s">
        <v>166</v>
      </c>
      <c r="BM243" s="227" t="s">
        <v>1938</v>
      </c>
    </row>
    <row r="244" s="13" customFormat="1">
      <c r="A244" s="13"/>
      <c r="B244" s="229"/>
      <c r="C244" s="230"/>
      <c r="D244" s="231" t="s">
        <v>168</v>
      </c>
      <c r="E244" s="232" t="s">
        <v>1</v>
      </c>
      <c r="F244" s="233" t="s">
        <v>1874</v>
      </c>
      <c r="G244" s="230"/>
      <c r="H244" s="234">
        <v>14956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168</v>
      </c>
      <c r="AU244" s="240" t="s">
        <v>82</v>
      </c>
      <c r="AV244" s="13" t="s">
        <v>84</v>
      </c>
      <c r="AW244" s="13" t="s">
        <v>31</v>
      </c>
      <c r="AX244" s="13" t="s">
        <v>74</v>
      </c>
      <c r="AY244" s="240" t="s">
        <v>160</v>
      </c>
    </row>
    <row r="245" s="14" customFormat="1">
      <c r="A245" s="14"/>
      <c r="B245" s="241"/>
      <c r="C245" s="242"/>
      <c r="D245" s="231" t="s">
        <v>168</v>
      </c>
      <c r="E245" s="243" t="s">
        <v>1</v>
      </c>
      <c r="F245" s="244" t="s">
        <v>170</v>
      </c>
      <c r="G245" s="242"/>
      <c r="H245" s="245">
        <v>14956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168</v>
      </c>
      <c r="AU245" s="251" t="s">
        <v>82</v>
      </c>
      <c r="AV245" s="14" t="s">
        <v>166</v>
      </c>
      <c r="AW245" s="14" t="s">
        <v>31</v>
      </c>
      <c r="AX245" s="14" t="s">
        <v>82</v>
      </c>
      <c r="AY245" s="251" t="s">
        <v>160</v>
      </c>
    </row>
    <row r="246" s="2" customFormat="1" ht="24.15" customHeight="1">
      <c r="A246" s="38"/>
      <c r="B246" s="39"/>
      <c r="C246" s="216" t="s">
        <v>385</v>
      </c>
      <c r="D246" s="216" t="s">
        <v>161</v>
      </c>
      <c r="E246" s="217" t="s">
        <v>1939</v>
      </c>
      <c r="F246" s="218" t="s">
        <v>1940</v>
      </c>
      <c r="G246" s="219" t="s">
        <v>203</v>
      </c>
      <c r="H246" s="220">
        <v>1</v>
      </c>
      <c r="I246" s="221"/>
      <c r="J246" s="222">
        <f>ROUND(I246*H246,2)</f>
        <v>0</v>
      </c>
      <c r="K246" s="218" t="s">
        <v>165</v>
      </c>
      <c r="L246" s="44"/>
      <c r="M246" s="223" t="s">
        <v>1</v>
      </c>
      <c r="N246" s="224" t="s">
        <v>39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166</v>
      </c>
      <c r="AT246" s="227" t="s">
        <v>161</v>
      </c>
      <c r="AU246" s="227" t="s">
        <v>82</v>
      </c>
      <c r="AY246" s="17" t="s">
        <v>160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82</v>
      </c>
      <c r="BK246" s="228">
        <f>ROUND(I246*H246,2)</f>
        <v>0</v>
      </c>
      <c r="BL246" s="17" t="s">
        <v>166</v>
      </c>
      <c r="BM246" s="227" t="s">
        <v>1941</v>
      </c>
    </row>
    <row r="247" s="13" customFormat="1">
      <c r="A247" s="13"/>
      <c r="B247" s="229"/>
      <c r="C247" s="230"/>
      <c r="D247" s="231" t="s">
        <v>168</v>
      </c>
      <c r="E247" s="232" t="s">
        <v>1</v>
      </c>
      <c r="F247" s="233" t="s">
        <v>82</v>
      </c>
      <c r="G247" s="230"/>
      <c r="H247" s="234">
        <v>1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168</v>
      </c>
      <c r="AU247" s="240" t="s">
        <v>82</v>
      </c>
      <c r="AV247" s="13" t="s">
        <v>84</v>
      </c>
      <c r="AW247" s="13" t="s">
        <v>31</v>
      </c>
      <c r="AX247" s="13" t="s">
        <v>74</v>
      </c>
      <c r="AY247" s="240" t="s">
        <v>160</v>
      </c>
    </row>
    <row r="248" s="14" customFormat="1">
      <c r="A248" s="14"/>
      <c r="B248" s="241"/>
      <c r="C248" s="242"/>
      <c r="D248" s="231" t="s">
        <v>168</v>
      </c>
      <c r="E248" s="243" t="s">
        <v>1</v>
      </c>
      <c r="F248" s="244" t="s">
        <v>170</v>
      </c>
      <c r="G248" s="242"/>
      <c r="H248" s="245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168</v>
      </c>
      <c r="AU248" s="251" t="s">
        <v>82</v>
      </c>
      <c r="AV248" s="14" t="s">
        <v>166</v>
      </c>
      <c r="AW248" s="14" t="s">
        <v>31</v>
      </c>
      <c r="AX248" s="14" t="s">
        <v>82</v>
      </c>
      <c r="AY248" s="251" t="s">
        <v>160</v>
      </c>
    </row>
    <row r="249" s="2" customFormat="1" ht="24.15" customHeight="1">
      <c r="A249" s="38"/>
      <c r="B249" s="39"/>
      <c r="C249" s="216" t="s">
        <v>390</v>
      </c>
      <c r="D249" s="216" t="s">
        <v>161</v>
      </c>
      <c r="E249" s="217" t="s">
        <v>1942</v>
      </c>
      <c r="F249" s="218" t="s">
        <v>1943</v>
      </c>
      <c r="G249" s="219" t="s">
        <v>203</v>
      </c>
      <c r="H249" s="220">
        <v>33</v>
      </c>
      <c r="I249" s="221"/>
      <c r="J249" s="222">
        <f>ROUND(I249*H249,2)</f>
        <v>0</v>
      </c>
      <c r="K249" s="218" t="s">
        <v>165</v>
      </c>
      <c r="L249" s="44"/>
      <c r="M249" s="223" t="s">
        <v>1</v>
      </c>
      <c r="N249" s="224" t="s">
        <v>39</v>
      </c>
      <c r="O249" s="91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7" t="s">
        <v>166</v>
      </c>
      <c r="AT249" s="227" t="s">
        <v>161</v>
      </c>
      <c r="AU249" s="227" t="s">
        <v>82</v>
      </c>
      <c r="AY249" s="17" t="s">
        <v>160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7" t="s">
        <v>82</v>
      </c>
      <c r="BK249" s="228">
        <f>ROUND(I249*H249,2)</f>
        <v>0</v>
      </c>
      <c r="BL249" s="17" t="s">
        <v>166</v>
      </c>
      <c r="BM249" s="227" t="s">
        <v>1944</v>
      </c>
    </row>
    <row r="250" s="13" customFormat="1">
      <c r="A250" s="13"/>
      <c r="B250" s="229"/>
      <c r="C250" s="230"/>
      <c r="D250" s="231" t="s">
        <v>168</v>
      </c>
      <c r="E250" s="232" t="s">
        <v>1</v>
      </c>
      <c r="F250" s="233" t="s">
        <v>346</v>
      </c>
      <c r="G250" s="230"/>
      <c r="H250" s="234">
        <v>33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168</v>
      </c>
      <c r="AU250" s="240" t="s">
        <v>82</v>
      </c>
      <c r="AV250" s="13" t="s">
        <v>84</v>
      </c>
      <c r="AW250" s="13" t="s">
        <v>31</v>
      </c>
      <c r="AX250" s="13" t="s">
        <v>74</v>
      </c>
      <c r="AY250" s="240" t="s">
        <v>160</v>
      </c>
    </row>
    <row r="251" s="14" customFormat="1">
      <c r="A251" s="14"/>
      <c r="B251" s="241"/>
      <c r="C251" s="242"/>
      <c r="D251" s="231" t="s">
        <v>168</v>
      </c>
      <c r="E251" s="243" t="s">
        <v>1</v>
      </c>
      <c r="F251" s="244" t="s">
        <v>170</v>
      </c>
      <c r="G251" s="242"/>
      <c r="H251" s="245">
        <v>33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168</v>
      </c>
      <c r="AU251" s="251" t="s">
        <v>82</v>
      </c>
      <c r="AV251" s="14" t="s">
        <v>166</v>
      </c>
      <c r="AW251" s="14" t="s">
        <v>31</v>
      </c>
      <c r="AX251" s="14" t="s">
        <v>82</v>
      </c>
      <c r="AY251" s="251" t="s">
        <v>160</v>
      </c>
    </row>
    <row r="252" s="2" customFormat="1" ht="24.15" customHeight="1">
      <c r="A252" s="38"/>
      <c r="B252" s="39"/>
      <c r="C252" s="216" t="s">
        <v>287</v>
      </c>
      <c r="D252" s="216" t="s">
        <v>161</v>
      </c>
      <c r="E252" s="217" t="s">
        <v>1945</v>
      </c>
      <c r="F252" s="218" t="s">
        <v>1946</v>
      </c>
      <c r="G252" s="219" t="s">
        <v>203</v>
      </c>
      <c r="H252" s="220">
        <v>8238</v>
      </c>
      <c r="I252" s="221"/>
      <c r="J252" s="222">
        <f>ROUND(I252*H252,2)</f>
        <v>0</v>
      </c>
      <c r="K252" s="218" t="s">
        <v>165</v>
      </c>
      <c r="L252" s="44"/>
      <c r="M252" s="223" t="s">
        <v>1</v>
      </c>
      <c r="N252" s="224" t="s">
        <v>39</v>
      </c>
      <c r="O252" s="91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7" t="s">
        <v>166</v>
      </c>
      <c r="AT252" s="227" t="s">
        <v>161</v>
      </c>
      <c r="AU252" s="227" t="s">
        <v>82</v>
      </c>
      <c r="AY252" s="17" t="s">
        <v>160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82</v>
      </c>
      <c r="BK252" s="228">
        <f>ROUND(I252*H252,2)</f>
        <v>0</v>
      </c>
      <c r="BL252" s="17" t="s">
        <v>166</v>
      </c>
      <c r="BM252" s="227" t="s">
        <v>1947</v>
      </c>
    </row>
    <row r="253" s="13" customFormat="1">
      <c r="A253" s="13"/>
      <c r="B253" s="229"/>
      <c r="C253" s="230"/>
      <c r="D253" s="231" t="s">
        <v>168</v>
      </c>
      <c r="E253" s="232" t="s">
        <v>1</v>
      </c>
      <c r="F253" s="233" t="s">
        <v>1948</v>
      </c>
      <c r="G253" s="230"/>
      <c r="H253" s="234">
        <v>8238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168</v>
      </c>
      <c r="AU253" s="240" t="s">
        <v>82</v>
      </c>
      <c r="AV253" s="13" t="s">
        <v>84</v>
      </c>
      <c r="AW253" s="13" t="s">
        <v>31</v>
      </c>
      <c r="AX253" s="13" t="s">
        <v>74</v>
      </c>
      <c r="AY253" s="240" t="s">
        <v>160</v>
      </c>
    </row>
    <row r="254" s="14" customFormat="1">
      <c r="A254" s="14"/>
      <c r="B254" s="241"/>
      <c r="C254" s="242"/>
      <c r="D254" s="231" t="s">
        <v>168</v>
      </c>
      <c r="E254" s="243" t="s">
        <v>1</v>
      </c>
      <c r="F254" s="244" t="s">
        <v>170</v>
      </c>
      <c r="G254" s="242"/>
      <c r="H254" s="245">
        <v>8238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168</v>
      </c>
      <c r="AU254" s="251" t="s">
        <v>82</v>
      </c>
      <c r="AV254" s="14" t="s">
        <v>166</v>
      </c>
      <c r="AW254" s="14" t="s">
        <v>31</v>
      </c>
      <c r="AX254" s="14" t="s">
        <v>82</v>
      </c>
      <c r="AY254" s="251" t="s">
        <v>160</v>
      </c>
    </row>
    <row r="255" s="2" customFormat="1" ht="24.15" customHeight="1">
      <c r="A255" s="38"/>
      <c r="B255" s="39"/>
      <c r="C255" s="216" t="s">
        <v>398</v>
      </c>
      <c r="D255" s="216" t="s">
        <v>161</v>
      </c>
      <c r="E255" s="217" t="s">
        <v>1949</v>
      </c>
      <c r="F255" s="218" t="s">
        <v>1950</v>
      </c>
      <c r="G255" s="219" t="s">
        <v>203</v>
      </c>
      <c r="H255" s="220">
        <v>1207</v>
      </c>
      <c r="I255" s="221"/>
      <c r="J255" s="222">
        <f>ROUND(I255*H255,2)</f>
        <v>0</v>
      </c>
      <c r="K255" s="218" t="s">
        <v>165</v>
      </c>
      <c r="L255" s="44"/>
      <c r="M255" s="223" t="s">
        <v>1</v>
      </c>
      <c r="N255" s="224" t="s">
        <v>39</v>
      </c>
      <c r="O255" s="91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166</v>
      </c>
      <c r="AT255" s="227" t="s">
        <v>161</v>
      </c>
      <c r="AU255" s="227" t="s">
        <v>82</v>
      </c>
      <c r="AY255" s="17" t="s">
        <v>160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82</v>
      </c>
      <c r="BK255" s="228">
        <f>ROUND(I255*H255,2)</f>
        <v>0</v>
      </c>
      <c r="BL255" s="17" t="s">
        <v>166</v>
      </c>
      <c r="BM255" s="227" t="s">
        <v>1951</v>
      </c>
    </row>
    <row r="256" s="13" customFormat="1">
      <c r="A256" s="13"/>
      <c r="B256" s="229"/>
      <c r="C256" s="230"/>
      <c r="D256" s="231" t="s">
        <v>168</v>
      </c>
      <c r="E256" s="232" t="s">
        <v>1</v>
      </c>
      <c r="F256" s="233" t="s">
        <v>1896</v>
      </c>
      <c r="G256" s="230"/>
      <c r="H256" s="234">
        <v>1207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168</v>
      </c>
      <c r="AU256" s="240" t="s">
        <v>82</v>
      </c>
      <c r="AV256" s="13" t="s">
        <v>84</v>
      </c>
      <c r="AW256" s="13" t="s">
        <v>31</v>
      </c>
      <c r="AX256" s="13" t="s">
        <v>74</v>
      </c>
      <c r="AY256" s="240" t="s">
        <v>160</v>
      </c>
    </row>
    <row r="257" s="14" customFormat="1">
      <c r="A257" s="14"/>
      <c r="B257" s="241"/>
      <c r="C257" s="242"/>
      <c r="D257" s="231" t="s">
        <v>168</v>
      </c>
      <c r="E257" s="243" t="s">
        <v>1</v>
      </c>
      <c r="F257" s="244" t="s">
        <v>170</v>
      </c>
      <c r="G257" s="242"/>
      <c r="H257" s="245">
        <v>1207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168</v>
      </c>
      <c r="AU257" s="251" t="s">
        <v>82</v>
      </c>
      <c r="AV257" s="14" t="s">
        <v>166</v>
      </c>
      <c r="AW257" s="14" t="s">
        <v>31</v>
      </c>
      <c r="AX257" s="14" t="s">
        <v>82</v>
      </c>
      <c r="AY257" s="251" t="s">
        <v>160</v>
      </c>
    </row>
    <row r="258" s="2" customFormat="1" ht="24.15" customHeight="1">
      <c r="A258" s="38"/>
      <c r="B258" s="39"/>
      <c r="C258" s="216" t="s">
        <v>403</v>
      </c>
      <c r="D258" s="216" t="s">
        <v>161</v>
      </c>
      <c r="E258" s="217" t="s">
        <v>1952</v>
      </c>
      <c r="F258" s="218" t="s">
        <v>1953</v>
      </c>
      <c r="G258" s="219" t="s">
        <v>203</v>
      </c>
      <c r="H258" s="220">
        <v>33</v>
      </c>
      <c r="I258" s="221"/>
      <c r="J258" s="222">
        <f>ROUND(I258*H258,2)</f>
        <v>0</v>
      </c>
      <c r="K258" s="218" t="s">
        <v>165</v>
      </c>
      <c r="L258" s="44"/>
      <c r="M258" s="223" t="s">
        <v>1</v>
      </c>
      <c r="N258" s="224" t="s">
        <v>39</v>
      </c>
      <c r="O258" s="91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166</v>
      </c>
      <c r="AT258" s="227" t="s">
        <v>161</v>
      </c>
      <c r="AU258" s="227" t="s">
        <v>82</v>
      </c>
      <c r="AY258" s="17" t="s">
        <v>160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82</v>
      </c>
      <c r="BK258" s="228">
        <f>ROUND(I258*H258,2)</f>
        <v>0</v>
      </c>
      <c r="BL258" s="17" t="s">
        <v>166</v>
      </c>
      <c r="BM258" s="227" t="s">
        <v>1954</v>
      </c>
    </row>
    <row r="259" s="13" customFormat="1">
      <c r="A259" s="13"/>
      <c r="B259" s="229"/>
      <c r="C259" s="230"/>
      <c r="D259" s="231" t="s">
        <v>168</v>
      </c>
      <c r="E259" s="232" t="s">
        <v>1</v>
      </c>
      <c r="F259" s="233" t="s">
        <v>346</v>
      </c>
      <c r="G259" s="230"/>
      <c r="H259" s="234">
        <v>33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168</v>
      </c>
      <c r="AU259" s="240" t="s">
        <v>82</v>
      </c>
      <c r="AV259" s="13" t="s">
        <v>84</v>
      </c>
      <c r="AW259" s="13" t="s">
        <v>31</v>
      </c>
      <c r="AX259" s="13" t="s">
        <v>74</v>
      </c>
      <c r="AY259" s="240" t="s">
        <v>160</v>
      </c>
    </row>
    <row r="260" s="14" customFormat="1">
      <c r="A260" s="14"/>
      <c r="B260" s="241"/>
      <c r="C260" s="242"/>
      <c r="D260" s="231" t="s">
        <v>168</v>
      </c>
      <c r="E260" s="243" t="s">
        <v>1</v>
      </c>
      <c r="F260" s="244" t="s">
        <v>170</v>
      </c>
      <c r="G260" s="242"/>
      <c r="H260" s="245">
        <v>33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168</v>
      </c>
      <c r="AU260" s="251" t="s">
        <v>82</v>
      </c>
      <c r="AV260" s="14" t="s">
        <v>166</v>
      </c>
      <c r="AW260" s="14" t="s">
        <v>31</v>
      </c>
      <c r="AX260" s="14" t="s">
        <v>82</v>
      </c>
      <c r="AY260" s="251" t="s">
        <v>160</v>
      </c>
    </row>
    <row r="261" s="2" customFormat="1" ht="24.15" customHeight="1">
      <c r="A261" s="38"/>
      <c r="B261" s="39"/>
      <c r="C261" s="216" t="s">
        <v>408</v>
      </c>
      <c r="D261" s="216" t="s">
        <v>161</v>
      </c>
      <c r="E261" s="217" t="s">
        <v>1955</v>
      </c>
      <c r="F261" s="218" t="s">
        <v>1956</v>
      </c>
      <c r="G261" s="219" t="s">
        <v>203</v>
      </c>
      <c r="H261" s="220">
        <v>1909</v>
      </c>
      <c r="I261" s="221"/>
      <c r="J261" s="222">
        <f>ROUND(I261*H261,2)</f>
        <v>0</v>
      </c>
      <c r="K261" s="218" t="s">
        <v>165</v>
      </c>
      <c r="L261" s="44"/>
      <c r="M261" s="223" t="s">
        <v>1</v>
      </c>
      <c r="N261" s="224" t="s">
        <v>39</v>
      </c>
      <c r="O261" s="91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7" t="s">
        <v>166</v>
      </c>
      <c r="AT261" s="227" t="s">
        <v>161</v>
      </c>
      <c r="AU261" s="227" t="s">
        <v>82</v>
      </c>
      <c r="AY261" s="17" t="s">
        <v>160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7" t="s">
        <v>82</v>
      </c>
      <c r="BK261" s="228">
        <f>ROUND(I261*H261,2)</f>
        <v>0</v>
      </c>
      <c r="BL261" s="17" t="s">
        <v>166</v>
      </c>
      <c r="BM261" s="227" t="s">
        <v>1957</v>
      </c>
    </row>
    <row r="262" s="13" customFormat="1">
      <c r="A262" s="13"/>
      <c r="B262" s="229"/>
      <c r="C262" s="230"/>
      <c r="D262" s="231" t="s">
        <v>168</v>
      </c>
      <c r="E262" s="232" t="s">
        <v>1</v>
      </c>
      <c r="F262" s="233" t="s">
        <v>1958</v>
      </c>
      <c r="G262" s="230"/>
      <c r="H262" s="234">
        <v>1909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168</v>
      </c>
      <c r="AU262" s="240" t="s">
        <v>82</v>
      </c>
      <c r="AV262" s="13" t="s">
        <v>84</v>
      </c>
      <c r="AW262" s="13" t="s">
        <v>31</v>
      </c>
      <c r="AX262" s="13" t="s">
        <v>74</v>
      </c>
      <c r="AY262" s="240" t="s">
        <v>160</v>
      </c>
    </row>
    <row r="263" s="14" customFormat="1">
      <c r="A263" s="14"/>
      <c r="B263" s="241"/>
      <c r="C263" s="242"/>
      <c r="D263" s="231" t="s">
        <v>168</v>
      </c>
      <c r="E263" s="243" t="s">
        <v>1</v>
      </c>
      <c r="F263" s="244" t="s">
        <v>170</v>
      </c>
      <c r="G263" s="242"/>
      <c r="H263" s="245">
        <v>1909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168</v>
      </c>
      <c r="AU263" s="251" t="s">
        <v>82</v>
      </c>
      <c r="AV263" s="14" t="s">
        <v>166</v>
      </c>
      <c r="AW263" s="14" t="s">
        <v>31</v>
      </c>
      <c r="AX263" s="14" t="s">
        <v>82</v>
      </c>
      <c r="AY263" s="251" t="s">
        <v>160</v>
      </c>
    </row>
    <row r="264" s="2" customFormat="1" ht="33" customHeight="1">
      <c r="A264" s="38"/>
      <c r="B264" s="39"/>
      <c r="C264" s="216" t="s">
        <v>412</v>
      </c>
      <c r="D264" s="216" t="s">
        <v>161</v>
      </c>
      <c r="E264" s="217" t="s">
        <v>1959</v>
      </c>
      <c r="F264" s="218" t="s">
        <v>1960</v>
      </c>
      <c r="G264" s="219" t="s">
        <v>203</v>
      </c>
      <c r="H264" s="220">
        <v>536</v>
      </c>
      <c r="I264" s="221"/>
      <c r="J264" s="222">
        <f>ROUND(I264*H264,2)</f>
        <v>0</v>
      </c>
      <c r="K264" s="218" t="s">
        <v>165</v>
      </c>
      <c r="L264" s="44"/>
      <c r="M264" s="223" t="s">
        <v>1</v>
      </c>
      <c r="N264" s="224" t="s">
        <v>39</v>
      </c>
      <c r="O264" s="91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7" t="s">
        <v>166</v>
      </c>
      <c r="AT264" s="227" t="s">
        <v>161</v>
      </c>
      <c r="AU264" s="227" t="s">
        <v>82</v>
      </c>
      <c r="AY264" s="17" t="s">
        <v>160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82</v>
      </c>
      <c r="BK264" s="228">
        <f>ROUND(I264*H264,2)</f>
        <v>0</v>
      </c>
      <c r="BL264" s="17" t="s">
        <v>166</v>
      </c>
      <c r="BM264" s="227" t="s">
        <v>1961</v>
      </c>
    </row>
    <row r="265" s="13" customFormat="1">
      <c r="A265" s="13"/>
      <c r="B265" s="229"/>
      <c r="C265" s="230"/>
      <c r="D265" s="231" t="s">
        <v>168</v>
      </c>
      <c r="E265" s="232" t="s">
        <v>1</v>
      </c>
      <c r="F265" s="233" t="s">
        <v>1915</v>
      </c>
      <c r="G265" s="230"/>
      <c r="H265" s="234">
        <v>536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168</v>
      </c>
      <c r="AU265" s="240" t="s">
        <v>82</v>
      </c>
      <c r="AV265" s="13" t="s">
        <v>84</v>
      </c>
      <c r="AW265" s="13" t="s">
        <v>31</v>
      </c>
      <c r="AX265" s="13" t="s">
        <v>74</v>
      </c>
      <c r="AY265" s="240" t="s">
        <v>160</v>
      </c>
    </row>
    <row r="266" s="14" customFormat="1">
      <c r="A266" s="14"/>
      <c r="B266" s="241"/>
      <c r="C266" s="242"/>
      <c r="D266" s="231" t="s">
        <v>168</v>
      </c>
      <c r="E266" s="243" t="s">
        <v>1</v>
      </c>
      <c r="F266" s="244" t="s">
        <v>170</v>
      </c>
      <c r="G266" s="242"/>
      <c r="H266" s="245">
        <v>536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168</v>
      </c>
      <c r="AU266" s="251" t="s">
        <v>82</v>
      </c>
      <c r="AV266" s="14" t="s">
        <v>166</v>
      </c>
      <c r="AW266" s="14" t="s">
        <v>31</v>
      </c>
      <c r="AX266" s="14" t="s">
        <v>82</v>
      </c>
      <c r="AY266" s="251" t="s">
        <v>160</v>
      </c>
    </row>
    <row r="267" s="2" customFormat="1" ht="24.15" customHeight="1">
      <c r="A267" s="38"/>
      <c r="B267" s="39"/>
      <c r="C267" s="216" t="s">
        <v>419</v>
      </c>
      <c r="D267" s="216" t="s">
        <v>161</v>
      </c>
      <c r="E267" s="217" t="s">
        <v>1962</v>
      </c>
      <c r="F267" s="218" t="s">
        <v>1963</v>
      </c>
      <c r="G267" s="219" t="s">
        <v>164</v>
      </c>
      <c r="H267" s="220">
        <v>38.642</v>
      </c>
      <c r="I267" s="221"/>
      <c r="J267" s="222">
        <f>ROUND(I267*H267,2)</f>
        <v>0</v>
      </c>
      <c r="K267" s="218" t="s">
        <v>165</v>
      </c>
      <c r="L267" s="44"/>
      <c r="M267" s="223" t="s">
        <v>1</v>
      </c>
      <c r="N267" s="224" t="s">
        <v>39</v>
      </c>
      <c r="O267" s="91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7" t="s">
        <v>166</v>
      </c>
      <c r="AT267" s="227" t="s">
        <v>161</v>
      </c>
      <c r="AU267" s="227" t="s">
        <v>82</v>
      </c>
      <c r="AY267" s="17" t="s">
        <v>160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82</v>
      </c>
      <c r="BK267" s="228">
        <f>ROUND(I267*H267,2)</f>
        <v>0</v>
      </c>
      <c r="BL267" s="17" t="s">
        <v>166</v>
      </c>
      <c r="BM267" s="227" t="s">
        <v>1964</v>
      </c>
    </row>
    <row r="268" s="13" customFormat="1">
      <c r="A268" s="13"/>
      <c r="B268" s="229"/>
      <c r="C268" s="230"/>
      <c r="D268" s="231" t="s">
        <v>168</v>
      </c>
      <c r="E268" s="232" t="s">
        <v>1</v>
      </c>
      <c r="F268" s="233" t="s">
        <v>1965</v>
      </c>
      <c r="G268" s="230"/>
      <c r="H268" s="234">
        <v>19.792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168</v>
      </c>
      <c r="AU268" s="240" t="s">
        <v>82</v>
      </c>
      <c r="AV268" s="13" t="s">
        <v>84</v>
      </c>
      <c r="AW268" s="13" t="s">
        <v>31</v>
      </c>
      <c r="AX268" s="13" t="s">
        <v>74</v>
      </c>
      <c r="AY268" s="240" t="s">
        <v>160</v>
      </c>
    </row>
    <row r="269" s="13" customFormat="1">
      <c r="A269" s="13"/>
      <c r="B269" s="229"/>
      <c r="C269" s="230"/>
      <c r="D269" s="231" t="s">
        <v>168</v>
      </c>
      <c r="E269" s="232" t="s">
        <v>1</v>
      </c>
      <c r="F269" s="233" t="s">
        <v>1966</v>
      </c>
      <c r="G269" s="230"/>
      <c r="H269" s="234">
        <v>18.85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168</v>
      </c>
      <c r="AU269" s="240" t="s">
        <v>82</v>
      </c>
      <c r="AV269" s="13" t="s">
        <v>84</v>
      </c>
      <c r="AW269" s="13" t="s">
        <v>31</v>
      </c>
      <c r="AX269" s="13" t="s">
        <v>74</v>
      </c>
      <c r="AY269" s="240" t="s">
        <v>160</v>
      </c>
    </row>
    <row r="270" s="14" customFormat="1">
      <c r="A270" s="14"/>
      <c r="B270" s="241"/>
      <c r="C270" s="242"/>
      <c r="D270" s="231" t="s">
        <v>168</v>
      </c>
      <c r="E270" s="243" t="s">
        <v>1</v>
      </c>
      <c r="F270" s="244" t="s">
        <v>170</v>
      </c>
      <c r="G270" s="242"/>
      <c r="H270" s="245">
        <v>38.642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168</v>
      </c>
      <c r="AU270" s="251" t="s">
        <v>82</v>
      </c>
      <c r="AV270" s="14" t="s">
        <v>166</v>
      </c>
      <c r="AW270" s="14" t="s">
        <v>31</v>
      </c>
      <c r="AX270" s="14" t="s">
        <v>82</v>
      </c>
      <c r="AY270" s="251" t="s">
        <v>160</v>
      </c>
    </row>
    <row r="271" s="2" customFormat="1" ht="24.15" customHeight="1">
      <c r="A271" s="38"/>
      <c r="B271" s="39"/>
      <c r="C271" s="216" t="s">
        <v>424</v>
      </c>
      <c r="D271" s="216" t="s">
        <v>161</v>
      </c>
      <c r="E271" s="217" t="s">
        <v>1967</v>
      </c>
      <c r="F271" s="218" t="s">
        <v>1968</v>
      </c>
      <c r="G271" s="219" t="s">
        <v>203</v>
      </c>
      <c r="H271" s="220">
        <v>23</v>
      </c>
      <c r="I271" s="221"/>
      <c r="J271" s="222">
        <f>ROUND(I271*H271,2)</f>
        <v>0</v>
      </c>
      <c r="K271" s="218" t="s">
        <v>165</v>
      </c>
      <c r="L271" s="44"/>
      <c r="M271" s="223" t="s">
        <v>1</v>
      </c>
      <c r="N271" s="224" t="s">
        <v>39</v>
      </c>
      <c r="O271" s="91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7" t="s">
        <v>166</v>
      </c>
      <c r="AT271" s="227" t="s">
        <v>161</v>
      </c>
      <c r="AU271" s="227" t="s">
        <v>82</v>
      </c>
      <c r="AY271" s="17" t="s">
        <v>160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82</v>
      </c>
      <c r="BK271" s="228">
        <f>ROUND(I271*H271,2)</f>
        <v>0</v>
      </c>
      <c r="BL271" s="17" t="s">
        <v>166</v>
      </c>
      <c r="BM271" s="227" t="s">
        <v>1969</v>
      </c>
    </row>
    <row r="272" s="13" customFormat="1">
      <c r="A272" s="13"/>
      <c r="B272" s="229"/>
      <c r="C272" s="230"/>
      <c r="D272" s="231" t="s">
        <v>168</v>
      </c>
      <c r="E272" s="232" t="s">
        <v>1</v>
      </c>
      <c r="F272" s="233" t="s">
        <v>292</v>
      </c>
      <c r="G272" s="230"/>
      <c r="H272" s="234">
        <v>23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168</v>
      </c>
      <c r="AU272" s="240" t="s">
        <v>82</v>
      </c>
      <c r="AV272" s="13" t="s">
        <v>84</v>
      </c>
      <c r="AW272" s="13" t="s">
        <v>31</v>
      </c>
      <c r="AX272" s="13" t="s">
        <v>74</v>
      </c>
      <c r="AY272" s="240" t="s">
        <v>160</v>
      </c>
    </row>
    <row r="273" s="14" customFormat="1">
      <c r="A273" s="14"/>
      <c r="B273" s="241"/>
      <c r="C273" s="242"/>
      <c r="D273" s="231" t="s">
        <v>168</v>
      </c>
      <c r="E273" s="243" t="s">
        <v>1</v>
      </c>
      <c r="F273" s="244" t="s">
        <v>170</v>
      </c>
      <c r="G273" s="242"/>
      <c r="H273" s="245">
        <v>23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168</v>
      </c>
      <c r="AU273" s="251" t="s">
        <v>82</v>
      </c>
      <c r="AV273" s="14" t="s">
        <v>166</v>
      </c>
      <c r="AW273" s="14" t="s">
        <v>31</v>
      </c>
      <c r="AX273" s="14" t="s">
        <v>82</v>
      </c>
      <c r="AY273" s="251" t="s">
        <v>160</v>
      </c>
    </row>
    <row r="274" s="2" customFormat="1" ht="24.15" customHeight="1">
      <c r="A274" s="38"/>
      <c r="B274" s="39"/>
      <c r="C274" s="216" t="s">
        <v>430</v>
      </c>
      <c r="D274" s="216" t="s">
        <v>161</v>
      </c>
      <c r="E274" s="217" t="s">
        <v>1970</v>
      </c>
      <c r="F274" s="218" t="s">
        <v>1971</v>
      </c>
      <c r="G274" s="219" t="s">
        <v>203</v>
      </c>
      <c r="H274" s="220">
        <v>10</v>
      </c>
      <c r="I274" s="221"/>
      <c r="J274" s="222">
        <f>ROUND(I274*H274,2)</f>
        <v>0</v>
      </c>
      <c r="K274" s="218" t="s">
        <v>165</v>
      </c>
      <c r="L274" s="44"/>
      <c r="M274" s="223" t="s">
        <v>1</v>
      </c>
      <c r="N274" s="224" t="s">
        <v>39</v>
      </c>
      <c r="O274" s="91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7" t="s">
        <v>166</v>
      </c>
      <c r="AT274" s="227" t="s">
        <v>161</v>
      </c>
      <c r="AU274" s="227" t="s">
        <v>82</v>
      </c>
      <c r="AY274" s="17" t="s">
        <v>160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82</v>
      </c>
      <c r="BK274" s="228">
        <f>ROUND(I274*H274,2)</f>
        <v>0</v>
      </c>
      <c r="BL274" s="17" t="s">
        <v>166</v>
      </c>
      <c r="BM274" s="227" t="s">
        <v>1972</v>
      </c>
    </row>
    <row r="275" s="13" customFormat="1">
      <c r="A275" s="13"/>
      <c r="B275" s="229"/>
      <c r="C275" s="230"/>
      <c r="D275" s="231" t="s">
        <v>168</v>
      </c>
      <c r="E275" s="232" t="s">
        <v>1</v>
      </c>
      <c r="F275" s="233" t="s">
        <v>214</v>
      </c>
      <c r="G275" s="230"/>
      <c r="H275" s="234">
        <v>10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168</v>
      </c>
      <c r="AU275" s="240" t="s">
        <v>82</v>
      </c>
      <c r="AV275" s="13" t="s">
        <v>84</v>
      </c>
      <c r="AW275" s="13" t="s">
        <v>31</v>
      </c>
      <c r="AX275" s="13" t="s">
        <v>74</v>
      </c>
      <c r="AY275" s="240" t="s">
        <v>160</v>
      </c>
    </row>
    <row r="276" s="14" customFormat="1">
      <c r="A276" s="14"/>
      <c r="B276" s="241"/>
      <c r="C276" s="242"/>
      <c r="D276" s="231" t="s">
        <v>168</v>
      </c>
      <c r="E276" s="243" t="s">
        <v>1</v>
      </c>
      <c r="F276" s="244" t="s">
        <v>170</v>
      </c>
      <c r="G276" s="242"/>
      <c r="H276" s="245">
        <v>10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168</v>
      </c>
      <c r="AU276" s="251" t="s">
        <v>82</v>
      </c>
      <c r="AV276" s="14" t="s">
        <v>166</v>
      </c>
      <c r="AW276" s="14" t="s">
        <v>31</v>
      </c>
      <c r="AX276" s="14" t="s">
        <v>82</v>
      </c>
      <c r="AY276" s="251" t="s">
        <v>160</v>
      </c>
    </row>
    <row r="277" s="2" customFormat="1" ht="24.15" customHeight="1">
      <c r="A277" s="38"/>
      <c r="B277" s="39"/>
      <c r="C277" s="216" t="s">
        <v>438</v>
      </c>
      <c r="D277" s="216" t="s">
        <v>161</v>
      </c>
      <c r="E277" s="217" t="s">
        <v>1973</v>
      </c>
      <c r="F277" s="218" t="s">
        <v>1974</v>
      </c>
      <c r="G277" s="219" t="s">
        <v>203</v>
      </c>
      <c r="H277" s="220">
        <v>33</v>
      </c>
      <c r="I277" s="221"/>
      <c r="J277" s="222">
        <f>ROUND(I277*H277,2)</f>
        <v>0</v>
      </c>
      <c r="K277" s="218" t="s">
        <v>165</v>
      </c>
      <c r="L277" s="44"/>
      <c r="M277" s="223" t="s">
        <v>1</v>
      </c>
      <c r="N277" s="224" t="s">
        <v>39</v>
      </c>
      <c r="O277" s="91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7" t="s">
        <v>166</v>
      </c>
      <c r="AT277" s="227" t="s">
        <v>161</v>
      </c>
      <c r="AU277" s="227" t="s">
        <v>82</v>
      </c>
      <c r="AY277" s="17" t="s">
        <v>160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7" t="s">
        <v>82</v>
      </c>
      <c r="BK277" s="228">
        <f>ROUND(I277*H277,2)</f>
        <v>0</v>
      </c>
      <c r="BL277" s="17" t="s">
        <v>166</v>
      </c>
      <c r="BM277" s="227" t="s">
        <v>1975</v>
      </c>
    </row>
    <row r="278" s="13" customFormat="1">
      <c r="A278" s="13"/>
      <c r="B278" s="229"/>
      <c r="C278" s="230"/>
      <c r="D278" s="231" t="s">
        <v>168</v>
      </c>
      <c r="E278" s="232" t="s">
        <v>1</v>
      </c>
      <c r="F278" s="233" t="s">
        <v>346</v>
      </c>
      <c r="G278" s="230"/>
      <c r="H278" s="234">
        <v>33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168</v>
      </c>
      <c r="AU278" s="240" t="s">
        <v>82</v>
      </c>
      <c r="AV278" s="13" t="s">
        <v>84</v>
      </c>
      <c r="AW278" s="13" t="s">
        <v>31</v>
      </c>
      <c r="AX278" s="13" t="s">
        <v>74</v>
      </c>
      <c r="AY278" s="240" t="s">
        <v>160</v>
      </c>
    </row>
    <row r="279" s="14" customFormat="1">
      <c r="A279" s="14"/>
      <c r="B279" s="241"/>
      <c r="C279" s="242"/>
      <c r="D279" s="231" t="s">
        <v>168</v>
      </c>
      <c r="E279" s="243" t="s">
        <v>1</v>
      </c>
      <c r="F279" s="244" t="s">
        <v>170</v>
      </c>
      <c r="G279" s="242"/>
      <c r="H279" s="245">
        <v>33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168</v>
      </c>
      <c r="AU279" s="251" t="s">
        <v>82</v>
      </c>
      <c r="AV279" s="14" t="s">
        <v>166</v>
      </c>
      <c r="AW279" s="14" t="s">
        <v>31</v>
      </c>
      <c r="AX279" s="14" t="s">
        <v>82</v>
      </c>
      <c r="AY279" s="251" t="s">
        <v>160</v>
      </c>
    </row>
    <row r="280" s="2" customFormat="1" ht="24.15" customHeight="1">
      <c r="A280" s="38"/>
      <c r="B280" s="39"/>
      <c r="C280" s="216" t="s">
        <v>448</v>
      </c>
      <c r="D280" s="216" t="s">
        <v>161</v>
      </c>
      <c r="E280" s="217" t="s">
        <v>1976</v>
      </c>
      <c r="F280" s="218" t="s">
        <v>1977</v>
      </c>
      <c r="G280" s="219" t="s">
        <v>164</v>
      </c>
      <c r="H280" s="220">
        <v>2061</v>
      </c>
      <c r="I280" s="221"/>
      <c r="J280" s="222">
        <f>ROUND(I280*H280,2)</f>
        <v>0</v>
      </c>
      <c r="K280" s="218" t="s">
        <v>165</v>
      </c>
      <c r="L280" s="44"/>
      <c r="M280" s="223" t="s">
        <v>1</v>
      </c>
      <c r="N280" s="224" t="s">
        <v>39</v>
      </c>
      <c r="O280" s="91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7" t="s">
        <v>166</v>
      </c>
      <c r="AT280" s="227" t="s">
        <v>161</v>
      </c>
      <c r="AU280" s="227" t="s">
        <v>82</v>
      </c>
      <c r="AY280" s="17" t="s">
        <v>160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7" t="s">
        <v>82</v>
      </c>
      <c r="BK280" s="228">
        <f>ROUND(I280*H280,2)</f>
        <v>0</v>
      </c>
      <c r="BL280" s="17" t="s">
        <v>166</v>
      </c>
      <c r="BM280" s="227" t="s">
        <v>1978</v>
      </c>
    </row>
    <row r="281" s="13" customFormat="1">
      <c r="A281" s="13"/>
      <c r="B281" s="229"/>
      <c r="C281" s="230"/>
      <c r="D281" s="231" t="s">
        <v>168</v>
      </c>
      <c r="E281" s="232" t="s">
        <v>1</v>
      </c>
      <c r="F281" s="233" t="s">
        <v>1979</v>
      </c>
      <c r="G281" s="230"/>
      <c r="H281" s="234">
        <v>2061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168</v>
      </c>
      <c r="AU281" s="240" t="s">
        <v>82</v>
      </c>
      <c r="AV281" s="13" t="s">
        <v>84</v>
      </c>
      <c r="AW281" s="13" t="s">
        <v>31</v>
      </c>
      <c r="AX281" s="13" t="s">
        <v>74</v>
      </c>
      <c r="AY281" s="240" t="s">
        <v>160</v>
      </c>
    </row>
    <row r="282" s="14" customFormat="1">
      <c r="A282" s="14"/>
      <c r="B282" s="241"/>
      <c r="C282" s="242"/>
      <c r="D282" s="231" t="s">
        <v>168</v>
      </c>
      <c r="E282" s="243" t="s">
        <v>1</v>
      </c>
      <c r="F282" s="244" t="s">
        <v>170</v>
      </c>
      <c r="G282" s="242"/>
      <c r="H282" s="245">
        <v>2061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168</v>
      </c>
      <c r="AU282" s="251" t="s">
        <v>82</v>
      </c>
      <c r="AV282" s="14" t="s">
        <v>166</v>
      </c>
      <c r="AW282" s="14" t="s">
        <v>31</v>
      </c>
      <c r="AX282" s="14" t="s">
        <v>82</v>
      </c>
      <c r="AY282" s="251" t="s">
        <v>160</v>
      </c>
    </row>
    <row r="283" s="2" customFormat="1" ht="24.15" customHeight="1">
      <c r="A283" s="38"/>
      <c r="B283" s="39"/>
      <c r="C283" s="216" t="s">
        <v>454</v>
      </c>
      <c r="D283" s="216" t="s">
        <v>161</v>
      </c>
      <c r="E283" s="217" t="s">
        <v>1980</v>
      </c>
      <c r="F283" s="218" t="s">
        <v>1981</v>
      </c>
      <c r="G283" s="219" t="s">
        <v>164</v>
      </c>
      <c r="H283" s="220">
        <v>880</v>
      </c>
      <c r="I283" s="221"/>
      <c r="J283" s="222">
        <f>ROUND(I283*H283,2)</f>
        <v>0</v>
      </c>
      <c r="K283" s="218" t="s">
        <v>165</v>
      </c>
      <c r="L283" s="44"/>
      <c r="M283" s="223" t="s">
        <v>1</v>
      </c>
      <c r="N283" s="224" t="s">
        <v>39</v>
      </c>
      <c r="O283" s="91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166</v>
      </c>
      <c r="AT283" s="227" t="s">
        <v>161</v>
      </c>
      <c r="AU283" s="227" t="s">
        <v>82</v>
      </c>
      <c r="AY283" s="17" t="s">
        <v>160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82</v>
      </c>
      <c r="BK283" s="228">
        <f>ROUND(I283*H283,2)</f>
        <v>0</v>
      </c>
      <c r="BL283" s="17" t="s">
        <v>166</v>
      </c>
      <c r="BM283" s="227" t="s">
        <v>1982</v>
      </c>
    </row>
    <row r="284" s="13" customFormat="1">
      <c r="A284" s="13"/>
      <c r="B284" s="229"/>
      <c r="C284" s="230"/>
      <c r="D284" s="231" t="s">
        <v>168</v>
      </c>
      <c r="E284" s="232" t="s">
        <v>1</v>
      </c>
      <c r="F284" s="233" t="s">
        <v>1927</v>
      </c>
      <c r="G284" s="230"/>
      <c r="H284" s="234">
        <v>880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168</v>
      </c>
      <c r="AU284" s="240" t="s">
        <v>82</v>
      </c>
      <c r="AV284" s="13" t="s">
        <v>84</v>
      </c>
      <c r="AW284" s="13" t="s">
        <v>31</v>
      </c>
      <c r="AX284" s="13" t="s">
        <v>74</v>
      </c>
      <c r="AY284" s="240" t="s">
        <v>160</v>
      </c>
    </row>
    <row r="285" s="14" customFormat="1">
      <c r="A285" s="14"/>
      <c r="B285" s="241"/>
      <c r="C285" s="242"/>
      <c r="D285" s="231" t="s">
        <v>168</v>
      </c>
      <c r="E285" s="243" t="s">
        <v>1</v>
      </c>
      <c r="F285" s="244" t="s">
        <v>170</v>
      </c>
      <c r="G285" s="242"/>
      <c r="H285" s="245">
        <v>880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168</v>
      </c>
      <c r="AU285" s="251" t="s">
        <v>82</v>
      </c>
      <c r="AV285" s="14" t="s">
        <v>166</v>
      </c>
      <c r="AW285" s="14" t="s">
        <v>31</v>
      </c>
      <c r="AX285" s="14" t="s">
        <v>82</v>
      </c>
      <c r="AY285" s="251" t="s">
        <v>160</v>
      </c>
    </row>
    <row r="286" s="2" customFormat="1" ht="33" customHeight="1">
      <c r="A286" s="38"/>
      <c r="B286" s="39"/>
      <c r="C286" s="216" t="s">
        <v>459</v>
      </c>
      <c r="D286" s="216" t="s">
        <v>161</v>
      </c>
      <c r="E286" s="217" t="s">
        <v>1983</v>
      </c>
      <c r="F286" s="218" t="s">
        <v>1984</v>
      </c>
      <c r="G286" s="219" t="s">
        <v>164</v>
      </c>
      <c r="H286" s="220">
        <v>14956</v>
      </c>
      <c r="I286" s="221"/>
      <c r="J286" s="222">
        <f>ROUND(I286*H286,2)</f>
        <v>0</v>
      </c>
      <c r="K286" s="218" t="s">
        <v>165</v>
      </c>
      <c r="L286" s="44"/>
      <c r="M286" s="223" t="s">
        <v>1</v>
      </c>
      <c r="N286" s="224" t="s">
        <v>39</v>
      </c>
      <c r="O286" s="91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7" t="s">
        <v>166</v>
      </c>
      <c r="AT286" s="227" t="s">
        <v>161</v>
      </c>
      <c r="AU286" s="227" t="s">
        <v>82</v>
      </c>
      <c r="AY286" s="17" t="s">
        <v>160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7" t="s">
        <v>82</v>
      </c>
      <c r="BK286" s="228">
        <f>ROUND(I286*H286,2)</f>
        <v>0</v>
      </c>
      <c r="BL286" s="17" t="s">
        <v>166</v>
      </c>
      <c r="BM286" s="227" t="s">
        <v>1985</v>
      </c>
    </row>
    <row r="287" s="13" customFormat="1">
      <c r="A287" s="13"/>
      <c r="B287" s="229"/>
      <c r="C287" s="230"/>
      <c r="D287" s="231" t="s">
        <v>168</v>
      </c>
      <c r="E287" s="232" t="s">
        <v>1</v>
      </c>
      <c r="F287" s="233" t="s">
        <v>1986</v>
      </c>
      <c r="G287" s="230"/>
      <c r="H287" s="234">
        <v>14956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168</v>
      </c>
      <c r="AU287" s="240" t="s">
        <v>82</v>
      </c>
      <c r="AV287" s="13" t="s">
        <v>84</v>
      </c>
      <c r="AW287" s="13" t="s">
        <v>31</v>
      </c>
      <c r="AX287" s="13" t="s">
        <v>74</v>
      </c>
      <c r="AY287" s="240" t="s">
        <v>160</v>
      </c>
    </row>
    <row r="288" s="14" customFormat="1">
      <c r="A288" s="14"/>
      <c r="B288" s="241"/>
      <c r="C288" s="242"/>
      <c r="D288" s="231" t="s">
        <v>168</v>
      </c>
      <c r="E288" s="243" t="s">
        <v>1</v>
      </c>
      <c r="F288" s="244" t="s">
        <v>170</v>
      </c>
      <c r="G288" s="242"/>
      <c r="H288" s="245">
        <v>14956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168</v>
      </c>
      <c r="AU288" s="251" t="s">
        <v>82</v>
      </c>
      <c r="AV288" s="14" t="s">
        <v>166</v>
      </c>
      <c r="AW288" s="14" t="s">
        <v>31</v>
      </c>
      <c r="AX288" s="14" t="s">
        <v>82</v>
      </c>
      <c r="AY288" s="251" t="s">
        <v>160</v>
      </c>
    </row>
    <row r="289" s="2" customFormat="1" ht="24.15" customHeight="1">
      <c r="A289" s="38"/>
      <c r="B289" s="39"/>
      <c r="C289" s="216" t="s">
        <v>464</v>
      </c>
      <c r="D289" s="216" t="s">
        <v>161</v>
      </c>
      <c r="E289" s="217" t="s">
        <v>1987</v>
      </c>
      <c r="F289" s="218" t="s">
        <v>1988</v>
      </c>
      <c r="G289" s="219" t="s">
        <v>203</v>
      </c>
      <c r="H289" s="220">
        <v>33</v>
      </c>
      <c r="I289" s="221"/>
      <c r="J289" s="222">
        <f>ROUND(I289*H289,2)</f>
        <v>0</v>
      </c>
      <c r="K289" s="218" t="s">
        <v>165</v>
      </c>
      <c r="L289" s="44"/>
      <c r="M289" s="223" t="s">
        <v>1</v>
      </c>
      <c r="N289" s="224" t="s">
        <v>39</v>
      </c>
      <c r="O289" s="91"/>
      <c r="P289" s="225">
        <f>O289*H289</f>
        <v>0</v>
      </c>
      <c r="Q289" s="225">
        <v>0.01281</v>
      </c>
      <c r="R289" s="225">
        <f>Q289*H289</f>
        <v>0.42273</v>
      </c>
      <c r="S289" s="225">
        <v>0</v>
      </c>
      <c r="T289" s="22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7" t="s">
        <v>166</v>
      </c>
      <c r="AT289" s="227" t="s">
        <v>161</v>
      </c>
      <c r="AU289" s="227" t="s">
        <v>82</v>
      </c>
      <c r="AY289" s="17" t="s">
        <v>160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82</v>
      </c>
      <c r="BK289" s="228">
        <f>ROUND(I289*H289,2)</f>
        <v>0</v>
      </c>
      <c r="BL289" s="17" t="s">
        <v>166</v>
      </c>
      <c r="BM289" s="227" t="s">
        <v>1989</v>
      </c>
    </row>
    <row r="290" s="13" customFormat="1">
      <c r="A290" s="13"/>
      <c r="B290" s="229"/>
      <c r="C290" s="230"/>
      <c r="D290" s="231" t="s">
        <v>168</v>
      </c>
      <c r="E290" s="232" t="s">
        <v>1</v>
      </c>
      <c r="F290" s="233" t="s">
        <v>346</v>
      </c>
      <c r="G290" s="230"/>
      <c r="H290" s="234">
        <v>33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168</v>
      </c>
      <c r="AU290" s="240" t="s">
        <v>82</v>
      </c>
      <c r="AV290" s="13" t="s">
        <v>84</v>
      </c>
      <c r="AW290" s="13" t="s">
        <v>31</v>
      </c>
      <c r="AX290" s="13" t="s">
        <v>74</v>
      </c>
      <c r="AY290" s="240" t="s">
        <v>160</v>
      </c>
    </row>
    <row r="291" s="14" customFormat="1">
      <c r="A291" s="14"/>
      <c r="B291" s="241"/>
      <c r="C291" s="242"/>
      <c r="D291" s="231" t="s">
        <v>168</v>
      </c>
      <c r="E291" s="243" t="s">
        <v>1</v>
      </c>
      <c r="F291" s="244" t="s">
        <v>170</v>
      </c>
      <c r="G291" s="242"/>
      <c r="H291" s="245">
        <v>33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168</v>
      </c>
      <c r="AU291" s="251" t="s">
        <v>82</v>
      </c>
      <c r="AV291" s="14" t="s">
        <v>166</v>
      </c>
      <c r="AW291" s="14" t="s">
        <v>31</v>
      </c>
      <c r="AX291" s="14" t="s">
        <v>82</v>
      </c>
      <c r="AY291" s="251" t="s">
        <v>160</v>
      </c>
    </row>
    <row r="292" s="2" customFormat="1" ht="33" customHeight="1">
      <c r="A292" s="38"/>
      <c r="B292" s="39"/>
      <c r="C292" s="216" t="s">
        <v>470</v>
      </c>
      <c r="D292" s="216" t="s">
        <v>161</v>
      </c>
      <c r="E292" s="217" t="s">
        <v>1990</v>
      </c>
      <c r="F292" s="218" t="s">
        <v>1991</v>
      </c>
      <c r="G292" s="219" t="s">
        <v>203</v>
      </c>
      <c r="H292" s="220">
        <v>23</v>
      </c>
      <c r="I292" s="221"/>
      <c r="J292" s="222">
        <f>ROUND(I292*H292,2)</f>
        <v>0</v>
      </c>
      <c r="K292" s="218" t="s">
        <v>165</v>
      </c>
      <c r="L292" s="44"/>
      <c r="M292" s="223" t="s">
        <v>1</v>
      </c>
      <c r="N292" s="224" t="s">
        <v>39</v>
      </c>
      <c r="O292" s="91"/>
      <c r="P292" s="225">
        <f>O292*H292</f>
        <v>0</v>
      </c>
      <c r="Q292" s="225">
        <v>5E-05</v>
      </c>
      <c r="R292" s="225">
        <f>Q292*H292</f>
        <v>0.00115</v>
      </c>
      <c r="S292" s="225">
        <v>0</v>
      </c>
      <c r="T292" s="22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7" t="s">
        <v>166</v>
      </c>
      <c r="AT292" s="227" t="s">
        <v>161</v>
      </c>
      <c r="AU292" s="227" t="s">
        <v>82</v>
      </c>
      <c r="AY292" s="17" t="s">
        <v>160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7" t="s">
        <v>82</v>
      </c>
      <c r="BK292" s="228">
        <f>ROUND(I292*H292,2)</f>
        <v>0</v>
      </c>
      <c r="BL292" s="17" t="s">
        <v>166</v>
      </c>
      <c r="BM292" s="227" t="s">
        <v>1992</v>
      </c>
    </row>
    <row r="293" s="13" customFormat="1">
      <c r="A293" s="13"/>
      <c r="B293" s="229"/>
      <c r="C293" s="230"/>
      <c r="D293" s="231" t="s">
        <v>168</v>
      </c>
      <c r="E293" s="232" t="s">
        <v>1</v>
      </c>
      <c r="F293" s="233" t="s">
        <v>292</v>
      </c>
      <c r="G293" s="230"/>
      <c r="H293" s="234">
        <v>23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168</v>
      </c>
      <c r="AU293" s="240" t="s">
        <v>82</v>
      </c>
      <c r="AV293" s="13" t="s">
        <v>84</v>
      </c>
      <c r="AW293" s="13" t="s">
        <v>31</v>
      </c>
      <c r="AX293" s="13" t="s">
        <v>74</v>
      </c>
      <c r="AY293" s="240" t="s">
        <v>160</v>
      </c>
    </row>
    <row r="294" s="14" customFormat="1">
      <c r="A294" s="14"/>
      <c r="B294" s="241"/>
      <c r="C294" s="242"/>
      <c r="D294" s="231" t="s">
        <v>168</v>
      </c>
      <c r="E294" s="243" t="s">
        <v>1</v>
      </c>
      <c r="F294" s="244" t="s">
        <v>170</v>
      </c>
      <c r="G294" s="242"/>
      <c r="H294" s="245">
        <v>23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168</v>
      </c>
      <c r="AU294" s="251" t="s">
        <v>82</v>
      </c>
      <c r="AV294" s="14" t="s">
        <v>166</v>
      </c>
      <c r="AW294" s="14" t="s">
        <v>31</v>
      </c>
      <c r="AX294" s="14" t="s">
        <v>82</v>
      </c>
      <c r="AY294" s="251" t="s">
        <v>160</v>
      </c>
    </row>
    <row r="295" s="2" customFormat="1" ht="21.75" customHeight="1">
      <c r="A295" s="38"/>
      <c r="B295" s="39"/>
      <c r="C295" s="262" t="s">
        <v>475</v>
      </c>
      <c r="D295" s="262" t="s">
        <v>359</v>
      </c>
      <c r="E295" s="263" t="s">
        <v>1993</v>
      </c>
      <c r="F295" s="264" t="s">
        <v>1994</v>
      </c>
      <c r="G295" s="265" t="s">
        <v>203</v>
      </c>
      <c r="H295" s="266">
        <v>23</v>
      </c>
      <c r="I295" s="267"/>
      <c r="J295" s="268">
        <f>ROUND(I295*H295,2)</f>
        <v>0</v>
      </c>
      <c r="K295" s="264" t="s">
        <v>165</v>
      </c>
      <c r="L295" s="269"/>
      <c r="M295" s="270" t="s">
        <v>1</v>
      </c>
      <c r="N295" s="271" t="s">
        <v>39</v>
      </c>
      <c r="O295" s="91"/>
      <c r="P295" s="225">
        <f>O295*H295</f>
        <v>0</v>
      </c>
      <c r="Q295" s="225">
        <v>0.0047200000000000008</v>
      </c>
      <c r="R295" s="225">
        <f>Q295*H295</f>
        <v>0.10856</v>
      </c>
      <c r="S295" s="225">
        <v>0</v>
      </c>
      <c r="T295" s="22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7" t="s">
        <v>200</v>
      </c>
      <c r="AT295" s="227" t="s">
        <v>359</v>
      </c>
      <c r="AU295" s="227" t="s">
        <v>82</v>
      </c>
      <c r="AY295" s="17" t="s">
        <v>160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7" t="s">
        <v>82</v>
      </c>
      <c r="BK295" s="228">
        <f>ROUND(I295*H295,2)</f>
        <v>0</v>
      </c>
      <c r="BL295" s="17" t="s">
        <v>166</v>
      </c>
      <c r="BM295" s="227" t="s">
        <v>1995</v>
      </c>
    </row>
    <row r="296" s="13" customFormat="1">
      <c r="A296" s="13"/>
      <c r="B296" s="229"/>
      <c r="C296" s="230"/>
      <c r="D296" s="231" t="s">
        <v>168</v>
      </c>
      <c r="E296" s="232" t="s">
        <v>1</v>
      </c>
      <c r="F296" s="233" t="s">
        <v>292</v>
      </c>
      <c r="G296" s="230"/>
      <c r="H296" s="234">
        <v>23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168</v>
      </c>
      <c r="AU296" s="240" t="s">
        <v>82</v>
      </c>
      <c r="AV296" s="13" t="s">
        <v>84</v>
      </c>
      <c r="AW296" s="13" t="s">
        <v>31</v>
      </c>
      <c r="AX296" s="13" t="s">
        <v>82</v>
      </c>
      <c r="AY296" s="240" t="s">
        <v>160</v>
      </c>
    </row>
    <row r="297" s="2" customFormat="1" ht="33" customHeight="1">
      <c r="A297" s="38"/>
      <c r="B297" s="39"/>
      <c r="C297" s="216" t="s">
        <v>327</v>
      </c>
      <c r="D297" s="216" t="s">
        <v>161</v>
      </c>
      <c r="E297" s="217" t="s">
        <v>1996</v>
      </c>
      <c r="F297" s="218" t="s">
        <v>1997</v>
      </c>
      <c r="G297" s="219" t="s">
        <v>203</v>
      </c>
      <c r="H297" s="220">
        <v>10</v>
      </c>
      <c r="I297" s="221"/>
      <c r="J297" s="222">
        <f>ROUND(I297*H297,2)</f>
        <v>0</v>
      </c>
      <c r="K297" s="218" t="s">
        <v>165</v>
      </c>
      <c r="L297" s="44"/>
      <c r="M297" s="223" t="s">
        <v>1</v>
      </c>
      <c r="N297" s="224" t="s">
        <v>39</v>
      </c>
      <c r="O297" s="91"/>
      <c r="P297" s="225">
        <f>O297*H297</f>
        <v>0</v>
      </c>
      <c r="Q297" s="225">
        <v>6E-05</v>
      </c>
      <c r="R297" s="225">
        <f>Q297*H297</f>
        <v>0.00060000000000000008</v>
      </c>
      <c r="S297" s="225">
        <v>0</v>
      </c>
      <c r="T297" s="22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7" t="s">
        <v>166</v>
      </c>
      <c r="AT297" s="227" t="s">
        <v>161</v>
      </c>
      <c r="AU297" s="227" t="s">
        <v>82</v>
      </c>
      <c r="AY297" s="17" t="s">
        <v>160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7" t="s">
        <v>82</v>
      </c>
      <c r="BK297" s="228">
        <f>ROUND(I297*H297,2)</f>
        <v>0</v>
      </c>
      <c r="BL297" s="17" t="s">
        <v>166</v>
      </c>
      <c r="BM297" s="227" t="s">
        <v>1998</v>
      </c>
    </row>
    <row r="298" s="13" customFormat="1">
      <c r="A298" s="13"/>
      <c r="B298" s="229"/>
      <c r="C298" s="230"/>
      <c r="D298" s="231" t="s">
        <v>168</v>
      </c>
      <c r="E298" s="232" t="s">
        <v>1</v>
      </c>
      <c r="F298" s="233" t="s">
        <v>214</v>
      </c>
      <c r="G298" s="230"/>
      <c r="H298" s="234">
        <v>10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168</v>
      </c>
      <c r="AU298" s="240" t="s">
        <v>82</v>
      </c>
      <c r="AV298" s="13" t="s">
        <v>84</v>
      </c>
      <c r="AW298" s="13" t="s">
        <v>31</v>
      </c>
      <c r="AX298" s="13" t="s">
        <v>74</v>
      </c>
      <c r="AY298" s="240" t="s">
        <v>160</v>
      </c>
    </row>
    <row r="299" s="14" customFormat="1">
      <c r="A299" s="14"/>
      <c r="B299" s="241"/>
      <c r="C299" s="242"/>
      <c r="D299" s="231" t="s">
        <v>168</v>
      </c>
      <c r="E299" s="243" t="s">
        <v>1</v>
      </c>
      <c r="F299" s="244" t="s">
        <v>170</v>
      </c>
      <c r="G299" s="242"/>
      <c r="H299" s="245">
        <v>10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168</v>
      </c>
      <c r="AU299" s="251" t="s">
        <v>82</v>
      </c>
      <c r="AV299" s="14" t="s">
        <v>166</v>
      </c>
      <c r="AW299" s="14" t="s">
        <v>31</v>
      </c>
      <c r="AX299" s="14" t="s">
        <v>82</v>
      </c>
      <c r="AY299" s="251" t="s">
        <v>160</v>
      </c>
    </row>
    <row r="300" s="2" customFormat="1" ht="21.75" customHeight="1">
      <c r="A300" s="38"/>
      <c r="B300" s="39"/>
      <c r="C300" s="262" t="s">
        <v>365</v>
      </c>
      <c r="D300" s="262" t="s">
        <v>359</v>
      </c>
      <c r="E300" s="263" t="s">
        <v>1999</v>
      </c>
      <c r="F300" s="264" t="s">
        <v>2000</v>
      </c>
      <c r="G300" s="265" t="s">
        <v>203</v>
      </c>
      <c r="H300" s="266">
        <v>10</v>
      </c>
      <c r="I300" s="267"/>
      <c r="J300" s="268">
        <f>ROUND(I300*H300,2)</f>
        <v>0</v>
      </c>
      <c r="K300" s="264" t="s">
        <v>165</v>
      </c>
      <c r="L300" s="269"/>
      <c r="M300" s="270" t="s">
        <v>1</v>
      </c>
      <c r="N300" s="271" t="s">
        <v>39</v>
      </c>
      <c r="O300" s="91"/>
      <c r="P300" s="225">
        <f>O300*H300</f>
        <v>0</v>
      </c>
      <c r="Q300" s="225">
        <v>0.00709</v>
      </c>
      <c r="R300" s="225">
        <f>Q300*H300</f>
        <v>0.070900000000000008</v>
      </c>
      <c r="S300" s="225">
        <v>0</v>
      </c>
      <c r="T300" s="22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7" t="s">
        <v>200</v>
      </c>
      <c r="AT300" s="227" t="s">
        <v>359</v>
      </c>
      <c r="AU300" s="227" t="s">
        <v>82</v>
      </c>
      <c r="AY300" s="17" t="s">
        <v>160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82</v>
      </c>
      <c r="BK300" s="228">
        <f>ROUND(I300*H300,2)</f>
        <v>0</v>
      </c>
      <c r="BL300" s="17" t="s">
        <v>166</v>
      </c>
      <c r="BM300" s="227" t="s">
        <v>2001</v>
      </c>
    </row>
    <row r="301" s="13" customFormat="1">
      <c r="A301" s="13"/>
      <c r="B301" s="229"/>
      <c r="C301" s="230"/>
      <c r="D301" s="231" t="s">
        <v>168</v>
      </c>
      <c r="E301" s="232" t="s">
        <v>1</v>
      </c>
      <c r="F301" s="233" t="s">
        <v>214</v>
      </c>
      <c r="G301" s="230"/>
      <c r="H301" s="234">
        <v>10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168</v>
      </c>
      <c r="AU301" s="240" t="s">
        <v>82</v>
      </c>
      <c r="AV301" s="13" t="s">
        <v>84</v>
      </c>
      <c r="AW301" s="13" t="s">
        <v>31</v>
      </c>
      <c r="AX301" s="13" t="s">
        <v>82</v>
      </c>
      <c r="AY301" s="240" t="s">
        <v>160</v>
      </c>
    </row>
    <row r="302" s="2" customFormat="1" ht="16.5" customHeight="1">
      <c r="A302" s="38"/>
      <c r="B302" s="39"/>
      <c r="C302" s="216" t="s">
        <v>486</v>
      </c>
      <c r="D302" s="216" t="s">
        <v>161</v>
      </c>
      <c r="E302" s="217" t="s">
        <v>2002</v>
      </c>
      <c r="F302" s="218" t="s">
        <v>2003</v>
      </c>
      <c r="G302" s="219" t="s">
        <v>203</v>
      </c>
      <c r="H302" s="220">
        <v>186</v>
      </c>
      <c r="I302" s="221"/>
      <c r="J302" s="222">
        <f>ROUND(I302*H302,2)</f>
        <v>0</v>
      </c>
      <c r="K302" s="218" t="s">
        <v>165</v>
      </c>
      <c r="L302" s="44"/>
      <c r="M302" s="223" t="s">
        <v>1</v>
      </c>
      <c r="N302" s="224" t="s">
        <v>39</v>
      </c>
      <c r="O302" s="91"/>
      <c r="P302" s="225">
        <f>O302*H302</f>
        <v>0</v>
      </c>
      <c r="Q302" s="225">
        <v>2E-05</v>
      </c>
      <c r="R302" s="225">
        <f>Q302*H302</f>
        <v>0.00372</v>
      </c>
      <c r="S302" s="225">
        <v>0</v>
      </c>
      <c r="T302" s="22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7" t="s">
        <v>166</v>
      </c>
      <c r="AT302" s="227" t="s">
        <v>161</v>
      </c>
      <c r="AU302" s="227" t="s">
        <v>82</v>
      </c>
      <c r="AY302" s="17" t="s">
        <v>160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7" t="s">
        <v>82</v>
      </c>
      <c r="BK302" s="228">
        <f>ROUND(I302*H302,2)</f>
        <v>0</v>
      </c>
      <c r="BL302" s="17" t="s">
        <v>166</v>
      </c>
      <c r="BM302" s="227" t="s">
        <v>2004</v>
      </c>
    </row>
    <row r="303" s="13" customFormat="1">
      <c r="A303" s="13"/>
      <c r="B303" s="229"/>
      <c r="C303" s="230"/>
      <c r="D303" s="231" t="s">
        <v>168</v>
      </c>
      <c r="E303" s="232" t="s">
        <v>1</v>
      </c>
      <c r="F303" s="233" t="s">
        <v>2005</v>
      </c>
      <c r="G303" s="230"/>
      <c r="H303" s="234">
        <v>186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168</v>
      </c>
      <c r="AU303" s="240" t="s">
        <v>82</v>
      </c>
      <c r="AV303" s="13" t="s">
        <v>84</v>
      </c>
      <c r="AW303" s="13" t="s">
        <v>31</v>
      </c>
      <c r="AX303" s="13" t="s">
        <v>74</v>
      </c>
      <c r="AY303" s="240" t="s">
        <v>160</v>
      </c>
    </row>
    <row r="304" s="14" customFormat="1">
      <c r="A304" s="14"/>
      <c r="B304" s="241"/>
      <c r="C304" s="242"/>
      <c r="D304" s="231" t="s">
        <v>168</v>
      </c>
      <c r="E304" s="243" t="s">
        <v>1</v>
      </c>
      <c r="F304" s="244" t="s">
        <v>170</v>
      </c>
      <c r="G304" s="242"/>
      <c r="H304" s="245">
        <v>186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168</v>
      </c>
      <c r="AU304" s="251" t="s">
        <v>82</v>
      </c>
      <c r="AV304" s="14" t="s">
        <v>166</v>
      </c>
      <c r="AW304" s="14" t="s">
        <v>31</v>
      </c>
      <c r="AX304" s="14" t="s">
        <v>82</v>
      </c>
      <c r="AY304" s="251" t="s">
        <v>160</v>
      </c>
    </row>
    <row r="305" s="2" customFormat="1" ht="24.15" customHeight="1">
      <c r="A305" s="38"/>
      <c r="B305" s="39"/>
      <c r="C305" s="216" t="s">
        <v>383</v>
      </c>
      <c r="D305" s="216" t="s">
        <v>161</v>
      </c>
      <c r="E305" s="217" t="s">
        <v>2006</v>
      </c>
      <c r="F305" s="218" t="s">
        <v>2007</v>
      </c>
      <c r="G305" s="219" t="s">
        <v>164</v>
      </c>
      <c r="H305" s="220">
        <v>211</v>
      </c>
      <c r="I305" s="221"/>
      <c r="J305" s="222">
        <f>ROUND(I305*H305,2)</f>
        <v>0</v>
      </c>
      <c r="K305" s="218" t="s">
        <v>165</v>
      </c>
      <c r="L305" s="44"/>
      <c r="M305" s="223" t="s">
        <v>1</v>
      </c>
      <c r="N305" s="224" t="s">
        <v>39</v>
      </c>
      <c r="O305" s="91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166</v>
      </c>
      <c r="AT305" s="227" t="s">
        <v>161</v>
      </c>
      <c r="AU305" s="227" t="s">
        <v>82</v>
      </c>
      <c r="AY305" s="17" t="s">
        <v>160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82</v>
      </c>
      <c r="BK305" s="228">
        <f>ROUND(I305*H305,2)</f>
        <v>0</v>
      </c>
      <c r="BL305" s="17" t="s">
        <v>166</v>
      </c>
      <c r="BM305" s="227" t="s">
        <v>2008</v>
      </c>
    </row>
    <row r="306" s="13" customFormat="1">
      <c r="A306" s="13"/>
      <c r="B306" s="229"/>
      <c r="C306" s="230"/>
      <c r="D306" s="231" t="s">
        <v>168</v>
      </c>
      <c r="E306" s="232" t="s">
        <v>1</v>
      </c>
      <c r="F306" s="233" t="s">
        <v>2009</v>
      </c>
      <c r="G306" s="230"/>
      <c r="H306" s="234">
        <v>211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168</v>
      </c>
      <c r="AU306" s="240" t="s">
        <v>82</v>
      </c>
      <c r="AV306" s="13" t="s">
        <v>84</v>
      </c>
      <c r="AW306" s="13" t="s">
        <v>31</v>
      </c>
      <c r="AX306" s="13" t="s">
        <v>74</v>
      </c>
      <c r="AY306" s="240" t="s">
        <v>160</v>
      </c>
    </row>
    <row r="307" s="15" customFormat="1">
      <c r="A307" s="15"/>
      <c r="B307" s="252"/>
      <c r="C307" s="253"/>
      <c r="D307" s="231" t="s">
        <v>168</v>
      </c>
      <c r="E307" s="254" t="s">
        <v>1</v>
      </c>
      <c r="F307" s="255" t="s">
        <v>2010</v>
      </c>
      <c r="G307" s="253"/>
      <c r="H307" s="254" t="s">
        <v>1</v>
      </c>
      <c r="I307" s="256"/>
      <c r="J307" s="253"/>
      <c r="K307" s="253"/>
      <c r="L307" s="257"/>
      <c r="M307" s="258"/>
      <c r="N307" s="259"/>
      <c r="O307" s="259"/>
      <c r="P307" s="259"/>
      <c r="Q307" s="259"/>
      <c r="R307" s="259"/>
      <c r="S307" s="259"/>
      <c r="T307" s="26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1" t="s">
        <v>168</v>
      </c>
      <c r="AU307" s="261" t="s">
        <v>82</v>
      </c>
      <c r="AV307" s="15" t="s">
        <v>82</v>
      </c>
      <c r="AW307" s="15" t="s">
        <v>31</v>
      </c>
      <c r="AX307" s="15" t="s">
        <v>74</v>
      </c>
      <c r="AY307" s="261" t="s">
        <v>160</v>
      </c>
    </row>
    <row r="308" s="14" customFormat="1">
      <c r="A308" s="14"/>
      <c r="B308" s="241"/>
      <c r="C308" s="242"/>
      <c r="D308" s="231" t="s">
        <v>168</v>
      </c>
      <c r="E308" s="243" t="s">
        <v>1</v>
      </c>
      <c r="F308" s="244" t="s">
        <v>170</v>
      </c>
      <c r="G308" s="242"/>
      <c r="H308" s="245">
        <v>211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168</v>
      </c>
      <c r="AU308" s="251" t="s">
        <v>82</v>
      </c>
      <c r="AV308" s="14" t="s">
        <v>166</v>
      </c>
      <c r="AW308" s="14" t="s">
        <v>31</v>
      </c>
      <c r="AX308" s="14" t="s">
        <v>82</v>
      </c>
      <c r="AY308" s="251" t="s">
        <v>160</v>
      </c>
    </row>
    <row r="309" s="2" customFormat="1" ht="16.5" customHeight="1">
      <c r="A309" s="38"/>
      <c r="B309" s="39"/>
      <c r="C309" s="262" t="s">
        <v>511</v>
      </c>
      <c r="D309" s="262" t="s">
        <v>359</v>
      </c>
      <c r="E309" s="263" t="s">
        <v>2011</v>
      </c>
      <c r="F309" s="264" t="s">
        <v>2012</v>
      </c>
      <c r="G309" s="265" t="s">
        <v>270</v>
      </c>
      <c r="H309" s="266">
        <v>30.384</v>
      </c>
      <c r="I309" s="267"/>
      <c r="J309" s="268">
        <f>ROUND(I309*H309,2)</f>
        <v>0</v>
      </c>
      <c r="K309" s="264" t="s">
        <v>165</v>
      </c>
      <c r="L309" s="269"/>
      <c r="M309" s="270" t="s">
        <v>1</v>
      </c>
      <c r="N309" s="271" t="s">
        <v>39</v>
      </c>
      <c r="O309" s="91"/>
      <c r="P309" s="225">
        <f>O309*H309</f>
        <v>0</v>
      </c>
      <c r="Q309" s="225">
        <v>1</v>
      </c>
      <c r="R309" s="225">
        <f>Q309*H309</f>
        <v>30.384</v>
      </c>
      <c r="S309" s="225">
        <v>0</v>
      </c>
      <c r="T309" s="22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7" t="s">
        <v>200</v>
      </c>
      <c r="AT309" s="227" t="s">
        <v>359</v>
      </c>
      <c r="AU309" s="227" t="s">
        <v>82</v>
      </c>
      <c r="AY309" s="17" t="s">
        <v>160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7" t="s">
        <v>82</v>
      </c>
      <c r="BK309" s="228">
        <f>ROUND(I309*H309,2)</f>
        <v>0</v>
      </c>
      <c r="BL309" s="17" t="s">
        <v>166</v>
      </c>
      <c r="BM309" s="227" t="s">
        <v>2013</v>
      </c>
    </row>
    <row r="310" s="13" customFormat="1">
      <c r="A310" s="13"/>
      <c r="B310" s="229"/>
      <c r="C310" s="230"/>
      <c r="D310" s="231" t="s">
        <v>168</v>
      </c>
      <c r="E310" s="232" t="s">
        <v>1</v>
      </c>
      <c r="F310" s="233" t="s">
        <v>2014</v>
      </c>
      <c r="G310" s="230"/>
      <c r="H310" s="234">
        <v>30.384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168</v>
      </c>
      <c r="AU310" s="240" t="s">
        <v>82</v>
      </c>
      <c r="AV310" s="13" t="s">
        <v>84</v>
      </c>
      <c r="AW310" s="13" t="s">
        <v>31</v>
      </c>
      <c r="AX310" s="13" t="s">
        <v>82</v>
      </c>
      <c r="AY310" s="240" t="s">
        <v>160</v>
      </c>
    </row>
    <row r="311" s="2" customFormat="1" ht="24.15" customHeight="1">
      <c r="A311" s="38"/>
      <c r="B311" s="39"/>
      <c r="C311" s="216" t="s">
        <v>518</v>
      </c>
      <c r="D311" s="216" t="s">
        <v>161</v>
      </c>
      <c r="E311" s="217" t="s">
        <v>2015</v>
      </c>
      <c r="F311" s="218" t="s">
        <v>2016</v>
      </c>
      <c r="G311" s="219" t="s">
        <v>164</v>
      </c>
      <c r="H311" s="220">
        <v>2730</v>
      </c>
      <c r="I311" s="221"/>
      <c r="J311" s="222">
        <f>ROUND(I311*H311,2)</f>
        <v>0</v>
      </c>
      <c r="K311" s="218" t="s">
        <v>165</v>
      </c>
      <c r="L311" s="44"/>
      <c r="M311" s="223" t="s">
        <v>1</v>
      </c>
      <c r="N311" s="224" t="s">
        <v>39</v>
      </c>
      <c r="O311" s="91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7" t="s">
        <v>166</v>
      </c>
      <c r="AT311" s="227" t="s">
        <v>161</v>
      </c>
      <c r="AU311" s="227" t="s">
        <v>82</v>
      </c>
      <c r="AY311" s="17" t="s">
        <v>160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82</v>
      </c>
      <c r="BK311" s="228">
        <f>ROUND(I311*H311,2)</f>
        <v>0</v>
      </c>
      <c r="BL311" s="17" t="s">
        <v>166</v>
      </c>
      <c r="BM311" s="227" t="s">
        <v>2017</v>
      </c>
    </row>
    <row r="312" s="13" customFormat="1">
      <c r="A312" s="13"/>
      <c r="B312" s="229"/>
      <c r="C312" s="230"/>
      <c r="D312" s="231" t="s">
        <v>168</v>
      </c>
      <c r="E312" s="232" t="s">
        <v>1</v>
      </c>
      <c r="F312" s="233" t="s">
        <v>2018</v>
      </c>
      <c r="G312" s="230"/>
      <c r="H312" s="234">
        <v>2730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168</v>
      </c>
      <c r="AU312" s="240" t="s">
        <v>82</v>
      </c>
      <c r="AV312" s="13" t="s">
        <v>84</v>
      </c>
      <c r="AW312" s="13" t="s">
        <v>31</v>
      </c>
      <c r="AX312" s="13" t="s">
        <v>74</v>
      </c>
      <c r="AY312" s="240" t="s">
        <v>160</v>
      </c>
    </row>
    <row r="313" s="14" customFormat="1">
      <c r="A313" s="14"/>
      <c r="B313" s="241"/>
      <c r="C313" s="242"/>
      <c r="D313" s="231" t="s">
        <v>168</v>
      </c>
      <c r="E313" s="243" t="s">
        <v>1</v>
      </c>
      <c r="F313" s="244" t="s">
        <v>170</v>
      </c>
      <c r="G313" s="242"/>
      <c r="H313" s="245">
        <v>2730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168</v>
      </c>
      <c r="AU313" s="251" t="s">
        <v>82</v>
      </c>
      <c r="AV313" s="14" t="s">
        <v>166</v>
      </c>
      <c r="AW313" s="14" t="s">
        <v>31</v>
      </c>
      <c r="AX313" s="14" t="s">
        <v>82</v>
      </c>
      <c r="AY313" s="251" t="s">
        <v>160</v>
      </c>
    </row>
    <row r="314" s="2" customFormat="1" ht="16.5" customHeight="1">
      <c r="A314" s="38"/>
      <c r="B314" s="39"/>
      <c r="C314" s="262" t="s">
        <v>522</v>
      </c>
      <c r="D314" s="262" t="s">
        <v>359</v>
      </c>
      <c r="E314" s="263" t="s">
        <v>2019</v>
      </c>
      <c r="F314" s="264" t="s">
        <v>2020</v>
      </c>
      <c r="G314" s="265" t="s">
        <v>191</v>
      </c>
      <c r="H314" s="266">
        <v>409.5</v>
      </c>
      <c r="I314" s="267"/>
      <c r="J314" s="268">
        <f>ROUND(I314*H314,2)</f>
        <v>0</v>
      </c>
      <c r="K314" s="264" t="s">
        <v>165</v>
      </c>
      <c r="L314" s="269"/>
      <c r="M314" s="270" t="s">
        <v>1</v>
      </c>
      <c r="N314" s="271" t="s">
        <v>39</v>
      </c>
      <c r="O314" s="91"/>
      <c r="P314" s="225">
        <f>O314*H314</f>
        <v>0</v>
      </c>
      <c r="Q314" s="225">
        <v>0.2</v>
      </c>
      <c r="R314" s="225">
        <f>Q314*H314</f>
        <v>81.9</v>
      </c>
      <c r="S314" s="225">
        <v>0</v>
      </c>
      <c r="T314" s="22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7" t="s">
        <v>200</v>
      </c>
      <c r="AT314" s="227" t="s">
        <v>359</v>
      </c>
      <c r="AU314" s="227" t="s">
        <v>82</v>
      </c>
      <c r="AY314" s="17" t="s">
        <v>160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7" t="s">
        <v>82</v>
      </c>
      <c r="BK314" s="228">
        <f>ROUND(I314*H314,2)</f>
        <v>0</v>
      </c>
      <c r="BL314" s="17" t="s">
        <v>166</v>
      </c>
      <c r="BM314" s="227" t="s">
        <v>2021</v>
      </c>
    </row>
    <row r="315" s="13" customFormat="1">
      <c r="A315" s="13"/>
      <c r="B315" s="229"/>
      <c r="C315" s="230"/>
      <c r="D315" s="231" t="s">
        <v>168</v>
      </c>
      <c r="E315" s="232" t="s">
        <v>1</v>
      </c>
      <c r="F315" s="233" t="s">
        <v>2022</v>
      </c>
      <c r="G315" s="230"/>
      <c r="H315" s="234">
        <v>409.5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168</v>
      </c>
      <c r="AU315" s="240" t="s">
        <v>82</v>
      </c>
      <c r="AV315" s="13" t="s">
        <v>84</v>
      </c>
      <c r="AW315" s="13" t="s">
        <v>31</v>
      </c>
      <c r="AX315" s="13" t="s">
        <v>82</v>
      </c>
      <c r="AY315" s="240" t="s">
        <v>160</v>
      </c>
    </row>
    <row r="316" s="2" customFormat="1" ht="24.15" customHeight="1">
      <c r="A316" s="38"/>
      <c r="B316" s="39"/>
      <c r="C316" s="216" t="s">
        <v>529</v>
      </c>
      <c r="D316" s="216" t="s">
        <v>161</v>
      </c>
      <c r="E316" s="217" t="s">
        <v>2023</v>
      </c>
      <c r="F316" s="218" t="s">
        <v>2024</v>
      </c>
      <c r="G316" s="219" t="s">
        <v>270</v>
      </c>
      <c r="H316" s="220">
        <v>4.4800000000000008</v>
      </c>
      <c r="I316" s="221"/>
      <c r="J316" s="222">
        <f>ROUND(I316*H316,2)</f>
        <v>0</v>
      </c>
      <c r="K316" s="218" t="s">
        <v>165</v>
      </c>
      <c r="L316" s="44"/>
      <c r="M316" s="223" t="s">
        <v>1</v>
      </c>
      <c r="N316" s="224" t="s">
        <v>39</v>
      </c>
      <c r="O316" s="91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7" t="s">
        <v>166</v>
      </c>
      <c r="AT316" s="227" t="s">
        <v>161</v>
      </c>
      <c r="AU316" s="227" t="s">
        <v>82</v>
      </c>
      <c r="AY316" s="17" t="s">
        <v>160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82</v>
      </c>
      <c r="BK316" s="228">
        <f>ROUND(I316*H316,2)</f>
        <v>0</v>
      </c>
      <c r="BL316" s="17" t="s">
        <v>166</v>
      </c>
      <c r="BM316" s="227" t="s">
        <v>2025</v>
      </c>
    </row>
    <row r="317" s="13" customFormat="1">
      <c r="A317" s="13"/>
      <c r="B317" s="229"/>
      <c r="C317" s="230"/>
      <c r="D317" s="231" t="s">
        <v>168</v>
      </c>
      <c r="E317" s="232" t="s">
        <v>1</v>
      </c>
      <c r="F317" s="233" t="s">
        <v>2026</v>
      </c>
      <c r="G317" s="230"/>
      <c r="H317" s="234">
        <v>4.4800000000000008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168</v>
      </c>
      <c r="AU317" s="240" t="s">
        <v>82</v>
      </c>
      <c r="AV317" s="13" t="s">
        <v>84</v>
      </c>
      <c r="AW317" s="13" t="s">
        <v>31</v>
      </c>
      <c r="AX317" s="13" t="s">
        <v>74</v>
      </c>
      <c r="AY317" s="240" t="s">
        <v>160</v>
      </c>
    </row>
    <row r="318" s="14" customFormat="1">
      <c r="A318" s="14"/>
      <c r="B318" s="241"/>
      <c r="C318" s="242"/>
      <c r="D318" s="231" t="s">
        <v>168</v>
      </c>
      <c r="E318" s="243" t="s">
        <v>1</v>
      </c>
      <c r="F318" s="244" t="s">
        <v>170</v>
      </c>
      <c r="G318" s="242"/>
      <c r="H318" s="245">
        <v>4.4800000000000008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168</v>
      </c>
      <c r="AU318" s="251" t="s">
        <v>82</v>
      </c>
      <c r="AV318" s="14" t="s">
        <v>166</v>
      </c>
      <c r="AW318" s="14" t="s">
        <v>31</v>
      </c>
      <c r="AX318" s="14" t="s">
        <v>82</v>
      </c>
      <c r="AY318" s="251" t="s">
        <v>160</v>
      </c>
    </row>
    <row r="319" s="2" customFormat="1" ht="24.15" customHeight="1">
      <c r="A319" s="38"/>
      <c r="B319" s="39"/>
      <c r="C319" s="216" t="s">
        <v>534</v>
      </c>
      <c r="D319" s="216" t="s">
        <v>161</v>
      </c>
      <c r="E319" s="217" t="s">
        <v>2027</v>
      </c>
      <c r="F319" s="218" t="s">
        <v>2028</v>
      </c>
      <c r="G319" s="219" t="s">
        <v>270</v>
      </c>
      <c r="H319" s="220">
        <v>1.8</v>
      </c>
      <c r="I319" s="221"/>
      <c r="J319" s="222">
        <f>ROUND(I319*H319,2)</f>
        <v>0</v>
      </c>
      <c r="K319" s="218" t="s">
        <v>165</v>
      </c>
      <c r="L319" s="44"/>
      <c r="M319" s="223" t="s">
        <v>1</v>
      </c>
      <c r="N319" s="224" t="s">
        <v>39</v>
      </c>
      <c r="O319" s="91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7" t="s">
        <v>166</v>
      </c>
      <c r="AT319" s="227" t="s">
        <v>161</v>
      </c>
      <c r="AU319" s="227" t="s">
        <v>82</v>
      </c>
      <c r="AY319" s="17" t="s">
        <v>160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7" t="s">
        <v>82</v>
      </c>
      <c r="BK319" s="228">
        <f>ROUND(I319*H319,2)</f>
        <v>0</v>
      </c>
      <c r="BL319" s="17" t="s">
        <v>166</v>
      </c>
      <c r="BM319" s="227" t="s">
        <v>2029</v>
      </c>
    </row>
    <row r="320" s="13" customFormat="1">
      <c r="A320" s="13"/>
      <c r="B320" s="229"/>
      <c r="C320" s="230"/>
      <c r="D320" s="231" t="s">
        <v>168</v>
      </c>
      <c r="E320" s="232" t="s">
        <v>1</v>
      </c>
      <c r="F320" s="233" t="s">
        <v>2030</v>
      </c>
      <c r="G320" s="230"/>
      <c r="H320" s="234">
        <v>1.8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168</v>
      </c>
      <c r="AU320" s="240" t="s">
        <v>82</v>
      </c>
      <c r="AV320" s="13" t="s">
        <v>84</v>
      </c>
      <c r="AW320" s="13" t="s">
        <v>31</v>
      </c>
      <c r="AX320" s="13" t="s">
        <v>74</v>
      </c>
      <c r="AY320" s="240" t="s">
        <v>160</v>
      </c>
    </row>
    <row r="321" s="15" customFormat="1">
      <c r="A321" s="15"/>
      <c r="B321" s="252"/>
      <c r="C321" s="253"/>
      <c r="D321" s="231" t="s">
        <v>168</v>
      </c>
      <c r="E321" s="254" t="s">
        <v>1</v>
      </c>
      <c r="F321" s="255" t="s">
        <v>2031</v>
      </c>
      <c r="G321" s="253"/>
      <c r="H321" s="254" t="s">
        <v>1</v>
      </c>
      <c r="I321" s="256"/>
      <c r="J321" s="253"/>
      <c r="K321" s="253"/>
      <c r="L321" s="257"/>
      <c r="M321" s="258"/>
      <c r="N321" s="259"/>
      <c r="O321" s="259"/>
      <c r="P321" s="259"/>
      <c r="Q321" s="259"/>
      <c r="R321" s="259"/>
      <c r="S321" s="259"/>
      <c r="T321" s="26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1" t="s">
        <v>168</v>
      </c>
      <c r="AU321" s="261" t="s">
        <v>82</v>
      </c>
      <c r="AV321" s="15" t="s">
        <v>82</v>
      </c>
      <c r="AW321" s="15" t="s">
        <v>31</v>
      </c>
      <c r="AX321" s="15" t="s">
        <v>74</v>
      </c>
      <c r="AY321" s="261" t="s">
        <v>160</v>
      </c>
    </row>
    <row r="322" s="14" customFormat="1">
      <c r="A322" s="14"/>
      <c r="B322" s="241"/>
      <c r="C322" s="242"/>
      <c r="D322" s="231" t="s">
        <v>168</v>
      </c>
      <c r="E322" s="243" t="s">
        <v>1</v>
      </c>
      <c r="F322" s="244" t="s">
        <v>170</v>
      </c>
      <c r="G322" s="242"/>
      <c r="H322" s="245">
        <v>1.8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168</v>
      </c>
      <c r="AU322" s="251" t="s">
        <v>82</v>
      </c>
      <c r="AV322" s="14" t="s">
        <v>166</v>
      </c>
      <c r="AW322" s="14" t="s">
        <v>31</v>
      </c>
      <c r="AX322" s="14" t="s">
        <v>82</v>
      </c>
      <c r="AY322" s="251" t="s">
        <v>160</v>
      </c>
    </row>
    <row r="323" s="2" customFormat="1" ht="24.15" customHeight="1">
      <c r="A323" s="38"/>
      <c r="B323" s="39"/>
      <c r="C323" s="216" t="s">
        <v>539</v>
      </c>
      <c r="D323" s="216" t="s">
        <v>161</v>
      </c>
      <c r="E323" s="217" t="s">
        <v>2032</v>
      </c>
      <c r="F323" s="218" t="s">
        <v>2033</v>
      </c>
      <c r="G323" s="219" t="s">
        <v>203</v>
      </c>
      <c r="H323" s="220">
        <v>31</v>
      </c>
      <c r="I323" s="221"/>
      <c r="J323" s="222">
        <f>ROUND(I323*H323,2)</f>
        <v>0</v>
      </c>
      <c r="K323" s="218" t="s">
        <v>165</v>
      </c>
      <c r="L323" s="44"/>
      <c r="M323" s="223" t="s">
        <v>1</v>
      </c>
      <c r="N323" s="224" t="s">
        <v>39</v>
      </c>
      <c r="O323" s="91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7" t="s">
        <v>166</v>
      </c>
      <c r="AT323" s="227" t="s">
        <v>161</v>
      </c>
      <c r="AU323" s="227" t="s">
        <v>82</v>
      </c>
      <c r="AY323" s="17" t="s">
        <v>160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7" t="s">
        <v>82</v>
      </c>
      <c r="BK323" s="228">
        <f>ROUND(I323*H323,2)</f>
        <v>0</v>
      </c>
      <c r="BL323" s="17" t="s">
        <v>166</v>
      </c>
      <c r="BM323" s="227" t="s">
        <v>2034</v>
      </c>
    </row>
    <row r="324" s="13" customFormat="1">
      <c r="A324" s="13"/>
      <c r="B324" s="229"/>
      <c r="C324" s="230"/>
      <c r="D324" s="231" t="s">
        <v>168</v>
      </c>
      <c r="E324" s="232" t="s">
        <v>1</v>
      </c>
      <c r="F324" s="233" t="s">
        <v>335</v>
      </c>
      <c r="G324" s="230"/>
      <c r="H324" s="234">
        <v>31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168</v>
      </c>
      <c r="AU324" s="240" t="s">
        <v>82</v>
      </c>
      <c r="AV324" s="13" t="s">
        <v>84</v>
      </c>
      <c r="AW324" s="13" t="s">
        <v>31</v>
      </c>
      <c r="AX324" s="13" t="s">
        <v>74</v>
      </c>
      <c r="AY324" s="240" t="s">
        <v>160</v>
      </c>
    </row>
    <row r="325" s="14" customFormat="1">
      <c r="A325" s="14"/>
      <c r="B325" s="241"/>
      <c r="C325" s="242"/>
      <c r="D325" s="231" t="s">
        <v>168</v>
      </c>
      <c r="E325" s="243" t="s">
        <v>1</v>
      </c>
      <c r="F325" s="244" t="s">
        <v>170</v>
      </c>
      <c r="G325" s="242"/>
      <c r="H325" s="245">
        <v>31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168</v>
      </c>
      <c r="AU325" s="251" t="s">
        <v>82</v>
      </c>
      <c r="AV325" s="14" t="s">
        <v>166</v>
      </c>
      <c r="AW325" s="14" t="s">
        <v>31</v>
      </c>
      <c r="AX325" s="14" t="s">
        <v>82</v>
      </c>
      <c r="AY325" s="251" t="s">
        <v>160</v>
      </c>
    </row>
    <row r="326" s="2" customFormat="1" ht="16.5" customHeight="1">
      <c r="A326" s="38"/>
      <c r="B326" s="39"/>
      <c r="C326" s="216" t="s">
        <v>544</v>
      </c>
      <c r="D326" s="216" t="s">
        <v>161</v>
      </c>
      <c r="E326" s="217" t="s">
        <v>2035</v>
      </c>
      <c r="F326" s="218" t="s">
        <v>2036</v>
      </c>
      <c r="G326" s="219" t="s">
        <v>191</v>
      </c>
      <c r="H326" s="220">
        <v>38</v>
      </c>
      <c r="I326" s="221"/>
      <c r="J326" s="222">
        <f>ROUND(I326*H326,2)</f>
        <v>0</v>
      </c>
      <c r="K326" s="218" t="s">
        <v>165</v>
      </c>
      <c r="L326" s="44"/>
      <c r="M326" s="223" t="s">
        <v>1</v>
      </c>
      <c r="N326" s="224" t="s">
        <v>39</v>
      </c>
      <c r="O326" s="91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7" t="s">
        <v>166</v>
      </c>
      <c r="AT326" s="227" t="s">
        <v>161</v>
      </c>
      <c r="AU326" s="227" t="s">
        <v>82</v>
      </c>
      <c r="AY326" s="17" t="s">
        <v>160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7" t="s">
        <v>82</v>
      </c>
      <c r="BK326" s="228">
        <f>ROUND(I326*H326,2)</f>
        <v>0</v>
      </c>
      <c r="BL326" s="17" t="s">
        <v>166</v>
      </c>
      <c r="BM326" s="227" t="s">
        <v>2037</v>
      </c>
    </row>
    <row r="327" s="13" customFormat="1">
      <c r="A327" s="13"/>
      <c r="B327" s="229"/>
      <c r="C327" s="230"/>
      <c r="D327" s="231" t="s">
        <v>168</v>
      </c>
      <c r="E327" s="232" t="s">
        <v>1</v>
      </c>
      <c r="F327" s="233" t="s">
        <v>377</v>
      </c>
      <c r="G327" s="230"/>
      <c r="H327" s="234">
        <v>38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168</v>
      </c>
      <c r="AU327" s="240" t="s">
        <v>82</v>
      </c>
      <c r="AV327" s="13" t="s">
        <v>84</v>
      </c>
      <c r="AW327" s="13" t="s">
        <v>31</v>
      </c>
      <c r="AX327" s="13" t="s">
        <v>74</v>
      </c>
      <c r="AY327" s="240" t="s">
        <v>160</v>
      </c>
    </row>
    <row r="328" s="14" customFormat="1">
      <c r="A328" s="14"/>
      <c r="B328" s="241"/>
      <c r="C328" s="242"/>
      <c r="D328" s="231" t="s">
        <v>168</v>
      </c>
      <c r="E328" s="243" t="s">
        <v>1</v>
      </c>
      <c r="F328" s="244" t="s">
        <v>170</v>
      </c>
      <c r="G328" s="242"/>
      <c r="H328" s="245">
        <v>38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168</v>
      </c>
      <c r="AU328" s="251" t="s">
        <v>82</v>
      </c>
      <c r="AV328" s="14" t="s">
        <v>166</v>
      </c>
      <c r="AW328" s="14" t="s">
        <v>31</v>
      </c>
      <c r="AX328" s="14" t="s">
        <v>82</v>
      </c>
      <c r="AY328" s="251" t="s">
        <v>160</v>
      </c>
    </row>
    <row r="329" s="2" customFormat="1" ht="21.75" customHeight="1">
      <c r="A329" s="38"/>
      <c r="B329" s="39"/>
      <c r="C329" s="216" t="s">
        <v>549</v>
      </c>
      <c r="D329" s="216" t="s">
        <v>161</v>
      </c>
      <c r="E329" s="217" t="s">
        <v>2038</v>
      </c>
      <c r="F329" s="218" t="s">
        <v>2039</v>
      </c>
      <c r="G329" s="219" t="s">
        <v>191</v>
      </c>
      <c r="H329" s="220">
        <v>38</v>
      </c>
      <c r="I329" s="221"/>
      <c r="J329" s="222">
        <f>ROUND(I329*H329,2)</f>
        <v>0</v>
      </c>
      <c r="K329" s="218" t="s">
        <v>165</v>
      </c>
      <c r="L329" s="44"/>
      <c r="M329" s="223" t="s">
        <v>1</v>
      </c>
      <c r="N329" s="224" t="s">
        <v>39</v>
      </c>
      <c r="O329" s="91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7" t="s">
        <v>166</v>
      </c>
      <c r="AT329" s="227" t="s">
        <v>161</v>
      </c>
      <c r="AU329" s="227" t="s">
        <v>82</v>
      </c>
      <c r="AY329" s="17" t="s">
        <v>160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82</v>
      </c>
      <c r="BK329" s="228">
        <f>ROUND(I329*H329,2)</f>
        <v>0</v>
      </c>
      <c r="BL329" s="17" t="s">
        <v>166</v>
      </c>
      <c r="BM329" s="227" t="s">
        <v>2040</v>
      </c>
    </row>
    <row r="330" s="13" customFormat="1">
      <c r="A330" s="13"/>
      <c r="B330" s="229"/>
      <c r="C330" s="230"/>
      <c r="D330" s="231" t="s">
        <v>168</v>
      </c>
      <c r="E330" s="232" t="s">
        <v>1</v>
      </c>
      <c r="F330" s="233" t="s">
        <v>377</v>
      </c>
      <c r="G330" s="230"/>
      <c r="H330" s="234">
        <v>38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168</v>
      </c>
      <c r="AU330" s="240" t="s">
        <v>82</v>
      </c>
      <c r="AV330" s="13" t="s">
        <v>84</v>
      </c>
      <c r="AW330" s="13" t="s">
        <v>31</v>
      </c>
      <c r="AX330" s="13" t="s">
        <v>74</v>
      </c>
      <c r="AY330" s="240" t="s">
        <v>160</v>
      </c>
    </row>
    <row r="331" s="14" customFormat="1">
      <c r="A331" s="14"/>
      <c r="B331" s="241"/>
      <c r="C331" s="242"/>
      <c r="D331" s="231" t="s">
        <v>168</v>
      </c>
      <c r="E331" s="243" t="s">
        <v>1</v>
      </c>
      <c r="F331" s="244" t="s">
        <v>170</v>
      </c>
      <c r="G331" s="242"/>
      <c r="H331" s="245">
        <v>38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168</v>
      </c>
      <c r="AU331" s="251" t="s">
        <v>82</v>
      </c>
      <c r="AV331" s="14" t="s">
        <v>166</v>
      </c>
      <c r="AW331" s="14" t="s">
        <v>31</v>
      </c>
      <c r="AX331" s="14" t="s">
        <v>82</v>
      </c>
      <c r="AY331" s="251" t="s">
        <v>160</v>
      </c>
    </row>
    <row r="332" s="12" customFormat="1" ht="25.92" customHeight="1">
      <c r="A332" s="12"/>
      <c r="B332" s="202"/>
      <c r="C332" s="203"/>
      <c r="D332" s="204" t="s">
        <v>73</v>
      </c>
      <c r="E332" s="205" t="s">
        <v>7</v>
      </c>
      <c r="F332" s="205" t="s">
        <v>2041</v>
      </c>
      <c r="G332" s="203"/>
      <c r="H332" s="203"/>
      <c r="I332" s="206"/>
      <c r="J332" s="207">
        <f>BK332</f>
        <v>0</v>
      </c>
      <c r="K332" s="203"/>
      <c r="L332" s="208"/>
      <c r="M332" s="209"/>
      <c r="N332" s="210"/>
      <c r="O332" s="210"/>
      <c r="P332" s="211">
        <f>SUM(P333:P339)</f>
        <v>0</v>
      </c>
      <c r="Q332" s="210"/>
      <c r="R332" s="211">
        <f>SUM(R333:R339)</f>
        <v>2.20668</v>
      </c>
      <c r="S332" s="210"/>
      <c r="T332" s="212">
        <f>SUM(T333:T339)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3" t="s">
        <v>82</v>
      </c>
      <c r="AT332" s="214" t="s">
        <v>73</v>
      </c>
      <c r="AU332" s="214" t="s">
        <v>74</v>
      </c>
      <c r="AY332" s="213" t="s">
        <v>160</v>
      </c>
      <c r="BK332" s="215">
        <f>SUM(BK333:BK339)</f>
        <v>0</v>
      </c>
    </row>
    <row r="333" s="2" customFormat="1" ht="37.8" customHeight="1">
      <c r="A333" s="38"/>
      <c r="B333" s="39"/>
      <c r="C333" s="216" t="s">
        <v>554</v>
      </c>
      <c r="D333" s="216" t="s">
        <v>161</v>
      </c>
      <c r="E333" s="217" t="s">
        <v>2042</v>
      </c>
      <c r="F333" s="218" t="s">
        <v>2043</v>
      </c>
      <c r="G333" s="219" t="s">
        <v>197</v>
      </c>
      <c r="H333" s="220">
        <v>7</v>
      </c>
      <c r="I333" s="221"/>
      <c r="J333" s="222">
        <f>ROUND(I333*H333,2)</f>
        <v>0</v>
      </c>
      <c r="K333" s="218" t="s">
        <v>165</v>
      </c>
      <c r="L333" s="44"/>
      <c r="M333" s="223" t="s">
        <v>1</v>
      </c>
      <c r="N333" s="224" t="s">
        <v>39</v>
      </c>
      <c r="O333" s="91"/>
      <c r="P333" s="225">
        <f>O333*H333</f>
        <v>0</v>
      </c>
      <c r="Q333" s="225">
        <v>0.31524</v>
      </c>
      <c r="R333" s="225">
        <f>Q333*H333</f>
        <v>2.20668</v>
      </c>
      <c r="S333" s="225">
        <v>0</v>
      </c>
      <c r="T333" s="22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7" t="s">
        <v>166</v>
      </c>
      <c r="AT333" s="227" t="s">
        <v>161</v>
      </c>
      <c r="AU333" s="227" t="s">
        <v>82</v>
      </c>
      <c r="AY333" s="17" t="s">
        <v>160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7" t="s">
        <v>82</v>
      </c>
      <c r="BK333" s="228">
        <f>ROUND(I333*H333,2)</f>
        <v>0</v>
      </c>
      <c r="BL333" s="17" t="s">
        <v>166</v>
      </c>
      <c r="BM333" s="227" t="s">
        <v>2044</v>
      </c>
    </row>
    <row r="334" s="13" customFormat="1">
      <c r="A334" s="13"/>
      <c r="B334" s="229"/>
      <c r="C334" s="230"/>
      <c r="D334" s="231" t="s">
        <v>168</v>
      </c>
      <c r="E334" s="232" t="s">
        <v>1</v>
      </c>
      <c r="F334" s="233" t="s">
        <v>194</v>
      </c>
      <c r="G334" s="230"/>
      <c r="H334" s="234">
        <v>7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168</v>
      </c>
      <c r="AU334" s="240" t="s">
        <v>82</v>
      </c>
      <c r="AV334" s="13" t="s">
        <v>84</v>
      </c>
      <c r="AW334" s="13" t="s">
        <v>31</v>
      </c>
      <c r="AX334" s="13" t="s">
        <v>74</v>
      </c>
      <c r="AY334" s="240" t="s">
        <v>160</v>
      </c>
    </row>
    <row r="335" s="14" customFormat="1">
      <c r="A335" s="14"/>
      <c r="B335" s="241"/>
      <c r="C335" s="242"/>
      <c r="D335" s="231" t="s">
        <v>168</v>
      </c>
      <c r="E335" s="243" t="s">
        <v>1</v>
      </c>
      <c r="F335" s="244" t="s">
        <v>170</v>
      </c>
      <c r="G335" s="242"/>
      <c r="H335" s="245">
        <v>7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168</v>
      </c>
      <c r="AU335" s="251" t="s">
        <v>82</v>
      </c>
      <c r="AV335" s="14" t="s">
        <v>166</v>
      </c>
      <c r="AW335" s="14" t="s">
        <v>31</v>
      </c>
      <c r="AX335" s="14" t="s">
        <v>82</v>
      </c>
      <c r="AY335" s="251" t="s">
        <v>160</v>
      </c>
    </row>
    <row r="336" s="2" customFormat="1" ht="24.15" customHeight="1">
      <c r="A336" s="38"/>
      <c r="B336" s="39"/>
      <c r="C336" s="216" t="s">
        <v>559</v>
      </c>
      <c r="D336" s="216" t="s">
        <v>161</v>
      </c>
      <c r="E336" s="217" t="s">
        <v>2045</v>
      </c>
      <c r="F336" s="218" t="s">
        <v>2046</v>
      </c>
      <c r="G336" s="219" t="s">
        <v>197</v>
      </c>
      <c r="H336" s="220">
        <v>125</v>
      </c>
      <c r="I336" s="221"/>
      <c r="J336" s="222">
        <f>ROUND(I336*H336,2)</f>
        <v>0</v>
      </c>
      <c r="K336" s="218" t="s">
        <v>934</v>
      </c>
      <c r="L336" s="44"/>
      <c r="M336" s="223" t="s">
        <v>1</v>
      </c>
      <c r="N336" s="224" t="s">
        <v>39</v>
      </c>
      <c r="O336" s="91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166</v>
      </c>
      <c r="AT336" s="227" t="s">
        <v>161</v>
      </c>
      <c r="AU336" s="227" t="s">
        <v>82</v>
      </c>
      <c r="AY336" s="17" t="s">
        <v>160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82</v>
      </c>
      <c r="BK336" s="228">
        <f>ROUND(I336*H336,2)</f>
        <v>0</v>
      </c>
      <c r="BL336" s="17" t="s">
        <v>166</v>
      </c>
      <c r="BM336" s="227" t="s">
        <v>2047</v>
      </c>
    </row>
    <row r="337" s="13" customFormat="1">
      <c r="A337" s="13"/>
      <c r="B337" s="229"/>
      <c r="C337" s="230"/>
      <c r="D337" s="231" t="s">
        <v>168</v>
      </c>
      <c r="E337" s="232" t="s">
        <v>1</v>
      </c>
      <c r="F337" s="233" t="s">
        <v>2048</v>
      </c>
      <c r="G337" s="230"/>
      <c r="H337" s="234">
        <v>125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168</v>
      </c>
      <c r="AU337" s="240" t="s">
        <v>82</v>
      </c>
      <c r="AV337" s="13" t="s">
        <v>84</v>
      </c>
      <c r="AW337" s="13" t="s">
        <v>31</v>
      </c>
      <c r="AX337" s="13" t="s">
        <v>74</v>
      </c>
      <c r="AY337" s="240" t="s">
        <v>160</v>
      </c>
    </row>
    <row r="338" s="15" customFormat="1">
      <c r="A338" s="15"/>
      <c r="B338" s="252"/>
      <c r="C338" s="253"/>
      <c r="D338" s="231" t="s">
        <v>168</v>
      </c>
      <c r="E338" s="254" t="s">
        <v>1</v>
      </c>
      <c r="F338" s="255" t="s">
        <v>2049</v>
      </c>
      <c r="G338" s="253"/>
      <c r="H338" s="254" t="s">
        <v>1</v>
      </c>
      <c r="I338" s="256"/>
      <c r="J338" s="253"/>
      <c r="K338" s="253"/>
      <c r="L338" s="257"/>
      <c r="M338" s="258"/>
      <c r="N338" s="259"/>
      <c r="O338" s="259"/>
      <c r="P338" s="259"/>
      <c r="Q338" s="259"/>
      <c r="R338" s="259"/>
      <c r="S338" s="259"/>
      <c r="T338" s="26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1" t="s">
        <v>168</v>
      </c>
      <c r="AU338" s="261" t="s">
        <v>82</v>
      </c>
      <c r="AV338" s="15" t="s">
        <v>82</v>
      </c>
      <c r="AW338" s="15" t="s">
        <v>31</v>
      </c>
      <c r="AX338" s="15" t="s">
        <v>74</v>
      </c>
      <c r="AY338" s="261" t="s">
        <v>160</v>
      </c>
    </row>
    <row r="339" s="14" customFormat="1">
      <c r="A339" s="14"/>
      <c r="B339" s="241"/>
      <c r="C339" s="242"/>
      <c r="D339" s="231" t="s">
        <v>168</v>
      </c>
      <c r="E339" s="243" t="s">
        <v>1</v>
      </c>
      <c r="F339" s="244" t="s">
        <v>170</v>
      </c>
      <c r="G339" s="242"/>
      <c r="H339" s="245">
        <v>125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168</v>
      </c>
      <c r="AU339" s="251" t="s">
        <v>82</v>
      </c>
      <c r="AV339" s="14" t="s">
        <v>166</v>
      </c>
      <c r="AW339" s="14" t="s">
        <v>31</v>
      </c>
      <c r="AX339" s="14" t="s">
        <v>82</v>
      </c>
      <c r="AY339" s="251" t="s">
        <v>160</v>
      </c>
    </row>
    <row r="340" s="12" customFormat="1" ht="25.92" customHeight="1">
      <c r="A340" s="12"/>
      <c r="B340" s="202"/>
      <c r="C340" s="203"/>
      <c r="D340" s="204" t="s">
        <v>73</v>
      </c>
      <c r="E340" s="205" t="s">
        <v>2050</v>
      </c>
      <c r="F340" s="205" t="s">
        <v>2051</v>
      </c>
      <c r="G340" s="203"/>
      <c r="H340" s="203"/>
      <c r="I340" s="206"/>
      <c r="J340" s="207">
        <f>BK340</f>
        <v>0</v>
      </c>
      <c r="K340" s="203"/>
      <c r="L340" s="208"/>
      <c r="M340" s="209"/>
      <c r="N340" s="210"/>
      <c r="O340" s="210"/>
      <c r="P340" s="211">
        <f>SUM(P341:P415)</f>
        <v>0</v>
      </c>
      <c r="Q340" s="210"/>
      <c r="R340" s="211">
        <f>SUM(R341:R415)</f>
        <v>0</v>
      </c>
      <c r="S340" s="210"/>
      <c r="T340" s="212">
        <f>SUM(T341:T415)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82</v>
      </c>
      <c r="AT340" s="214" t="s">
        <v>73</v>
      </c>
      <c r="AU340" s="214" t="s">
        <v>74</v>
      </c>
      <c r="AY340" s="213" t="s">
        <v>160</v>
      </c>
      <c r="BK340" s="215">
        <f>SUM(BK341:BK415)</f>
        <v>0</v>
      </c>
    </row>
    <row r="341" s="2" customFormat="1" ht="24.15" customHeight="1">
      <c r="A341" s="38"/>
      <c r="B341" s="39"/>
      <c r="C341" s="216" t="s">
        <v>565</v>
      </c>
      <c r="D341" s="216" t="s">
        <v>161</v>
      </c>
      <c r="E341" s="217" t="s">
        <v>2052</v>
      </c>
      <c r="F341" s="218" t="s">
        <v>2053</v>
      </c>
      <c r="G341" s="219" t="s">
        <v>203</v>
      </c>
      <c r="H341" s="220">
        <v>1</v>
      </c>
      <c r="I341" s="221"/>
      <c r="J341" s="222">
        <f>ROUND(I341*H341,2)</f>
        <v>0</v>
      </c>
      <c r="K341" s="218" t="s">
        <v>165</v>
      </c>
      <c r="L341" s="44"/>
      <c r="M341" s="223" t="s">
        <v>1</v>
      </c>
      <c r="N341" s="224" t="s">
        <v>39</v>
      </c>
      <c r="O341" s="91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7" t="s">
        <v>166</v>
      </c>
      <c r="AT341" s="227" t="s">
        <v>161</v>
      </c>
      <c r="AU341" s="227" t="s">
        <v>82</v>
      </c>
      <c r="AY341" s="17" t="s">
        <v>160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7" t="s">
        <v>82</v>
      </c>
      <c r="BK341" s="228">
        <f>ROUND(I341*H341,2)</f>
        <v>0</v>
      </c>
      <c r="BL341" s="17" t="s">
        <v>166</v>
      </c>
      <c r="BM341" s="227" t="s">
        <v>2054</v>
      </c>
    </row>
    <row r="342" s="2" customFormat="1" ht="24.15" customHeight="1">
      <c r="A342" s="38"/>
      <c r="B342" s="39"/>
      <c r="C342" s="216" t="s">
        <v>572</v>
      </c>
      <c r="D342" s="216" t="s">
        <v>161</v>
      </c>
      <c r="E342" s="217" t="s">
        <v>2055</v>
      </c>
      <c r="F342" s="218" t="s">
        <v>2056</v>
      </c>
      <c r="G342" s="219" t="s">
        <v>203</v>
      </c>
      <c r="H342" s="220">
        <v>1</v>
      </c>
      <c r="I342" s="221"/>
      <c r="J342" s="222">
        <f>ROUND(I342*H342,2)</f>
        <v>0</v>
      </c>
      <c r="K342" s="218" t="s">
        <v>165</v>
      </c>
      <c r="L342" s="44"/>
      <c r="M342" s="223" t="s">
        <v>1</v>
      </c>
      <c r="N342" s="224" t="s">
        <v>39</v>
      </c>
      <c r="O342" s="91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166</v>
      </c>
      <c r="AT342" s="227" t="s">
        <v>161</v>
      </c>
      <c r="AU342" s="227" t="s">
        <v>82</v>
      </c>
      <c r="AY342" s="17" t="s">
        <v>160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82</v>
      </c>
      <c r="BK342" s="228">
        <f>ROUND(I342*H342,2)</f>
        <v>0</v>
      </c>
      <c r="BL342" s="17" t="s">
        <v>166</v>
      </c>
      <c r="BM342" s="227" t="s">
        <v>2057</v>
      </c>
    </row>
    <row r="343" s="2" customFormat="1" ht="24.15" customHeight="1">
      <c r="A343" s="38"/>
      <c r="B343" s="39"/>
      <c r="C343" s="216" t="s">
        <v>586</v>
      </c>
      <c r="D343" s="216" t="s">
        <v>161</v>
      </c>
      <c r="E343" s="217" t="s">
        <v>2058</v>
      </c>
      <c r="F343" s="218" t="s">
        <v>2059</v>
      </c>
      <c r="G343" s="219" t="s">
        <v>203</v>
      </c>
      <c r="H343" s="220">
        <v>3</v>
      </c>
      <c r="I343" s="221"/>
      <c r="J343" s="222">
        <f>ROUND(I343*H343,2)</f>
        <v>0</v>
      </c>
      <c r="K343" s="218" t="s">
        <v>165</v>
      </c>
      <c r="L343" s="44"/>
      <c r="M343" s="223" t="s">
        <v>1</v>
      </c>
      <c r="N343" s="224" t="s">
        <v>39</v>
      </c>
      <c r="O343" s="91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7" t="s">
        <v>166</v>
      </c>
      <c r="AT343" s="227" t="s">
        <v>161</v>
      </c>
      <c r="AU343" s="227" t="s">
        <v>82</v>
      </c>
      <c r="AY343" s="17" t="s">
        <v>160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7" t="s">
        <v>82</v>
      </c>
      <c r="BK343" s="228">
        <f>ROUND(I343*H343,2)</f>
        <v>0</v>
      </c>
      <c r="BL343" s="17" t="s">
        <v>166</v>
      </c>
      <c r="BM343" s="227" t="s">
        <v>2060</v>
      </c>
    </row>
    <row r="344" s="2" customFormat="1" ht="24.15" customHeight="1">
      <c r="A344" s="38"/>
      <c r="B344" s="39"/>
      <c r="C344" s="216" t="s">
        <v>596</v>
      </c>
      <c r="D344" s="216" t="s">
        <v>161</v>
      </c>
      <c r="E344" s="217" t="s">
        <v>2061</v>
      </c>
      <c r="F344" s="218" t="s">
        <v>2062</v>
      </c>
      <c r="G344" s="219" t="s">
        <v>203</v>
      </c>
      <c r="H344" s="220">
        <v>5</v>
      </c>
      <c r="I344" s="221"/>
      <c r="J344" s="222">
        <f>ROUND(I344*H344,2)</f>
        <v>0</v>
      </c>
      <c r="K344" s="218" t="s">
        <v>165</v>
      </c>
      <c r="L344" s="44"/>
      <c r="M344" s="223" t="s">
        <v>1</v>
      </c>
      <c r="N344" s="224" t="s">
        <v>39</v>
      </c>
      <c r="O344" s="91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7" t="s">
        <v>166</v>
      </c>
      <c r="AT344" s="227" t="s">
        <v>161</v>
      </c>
      <c r="AU344" s="227" t="s">
        <v>82</v>
      </c>
      <c r="AY344" s="17" t="s">
        <v>160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7" t="s">
        <v>82</v>
      </c>
      <c r="BK344" s="228">
        <f>ROUND(I344*H344,2)</f>
        <v>0</v>
      </c>
      <c r="BL344" s="17" t="s">
        <v>166</v>
      </c>
      <c r="BM344" s="227" t="s">
        <v>2063</v>
      </c>
    </row>
    <row r="345" s="2" customFormat="1" ht="24.15" customHeight="1">
      <c r="A345" s="38"/>
      <c r="B345" s="39"/>
      <c r="C345" s="216" t="s">
        <v>603</v>
      </c>
      <c r="D345" s="216" t="s">
        <v>161</v>
      </c>
      <c r="E345" s="217" t="s">
        <v>2064</v>
      </c>
      <c r="F345" s="218" t="s">
        <v>2065</v>
      </c>
      <c r="G345" s="219" t="s">
        <v>203</v>
      </c>
      <c r="H345" s="220">
        <v>1</v>
      </c>
      <c r="I345" s="221"/>
      <c r="J345" s="222">
        <f>ROUND(I345*H345,2)</f>
        <v>0</v>
      </c>
      <c r="K345" s="218" t="s">
        <v>165</v>
      </c>
      <c r="L345" s="44"/>
      <c r="M345" s="223" t="s">
        <v>1</v>
      </c>
      <c r="N345" s="224" t="s">
        <v>39</v>
      </c>
      <c r="O345" s="91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7" t="s">
        <v>166</v>
      </c>
      <c r="AT345" s="227" t="s">
        <v>161</v>
      </c>
      <c r="AU345" s="227" t="s">
        <v>82</v>
      </c>
      <c r="AY345" s="17" t="s">
        <v>160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7" t="s">
        <v>82</v>
      </c>
      <c r="BK345" s="228">
        <f>ROUND(I345*H345,2)</f>
        <v>0</v>
      </c>
      <c r="BL345" s="17" t="s">
        <v>166</v>
      </c>
      <c r="BM345" s="227" t="s">
        <v>2066</v>
      </c>
    </row>
    <row r="346" s="2" customFormat="1" ht="24.15" customHeight="1">
      <c r="A346" s="38"/>
      <c r="B346" s="39"/>
      <c r="C346" s="216" t="s">
        <v>402</v>
      </c>
      <c r="D346" s="216" t="s">
        <v>161</v>
      </c>
      <c r="E346" s="217" t="s">
        <v>2067</v>
      </c>
      <c r="F346" s="218" t="s">
        <v>2068</v>
      </c>
      <c r="G346" s="219" t="s">
        <v>203</v>
      </c>
      <c r="H346" s="220">
        <v>6</v>
      </c>
      <c r="I346" s="221"/>
      <c r="J346" s="222">
        <f>ROUND(I346*H346,2)</f>
        <v>0</v>
      </c>
      <c r="K346" s="218" t="s">
        <v>165</v>
      </c>
      <c r="L346" s="44"/>
      <c r="M346" s="223" t="s">
        <v>1</v>
      </c>
      <c r="N346" s="224" t="s">
        <v>39</v>
      </c>
      <c r="O346" s="91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7" t="s">
        <v>166</v>
      </c>
      <c r="AT346" s="227" t="s">
        <v>161</v>
      </c>
      <c r="AU346" s="227" t="s">
        <v>82</v>
      </c>
      <c r="AY346" s="17" t="s">
        <v>160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7" t="s">
        <v>82</v>
      </c>
      <c r="BK346" s="228">
        <f>ROUND(I346*H346,2)</f>
        <v>0</v>
      </c>
      <c r="BL346" s="17" t="s">
        <v>166</v>
      </c>
      <c r="BM346" s="227" t="s">
        <v>2069</v>
      </c>
    </row>
    <row r="347" s="2" customFormat="1" ht="24.15" customHeight="1">
      <c r="A347" s="38"/>
      <c r="B347" s="39"/>
      <c r="C347" s="216" t="s">
        <v>615</v>
      </c>
      <c r="D347" s="216" t="s">
        <v>161</v>
      </c>
      <c r="E347" s="217" t="s">
        <v>2070</v>
      </c>
      <c r="F347" s="218" t="s">
        <v>2071</v>
      </c>
      <c r="G347" s="219" t="s">
        <v>203</v>
      </c>
      <c r="H347" s="220">
        <v>4</v>
      </c>
      <c r="I347" s="221"/>
      <c r="J347" s="222">
        <f>ROUND(I347*H347,2)</f>
        <v>0</v>
      </c>
      <c r="K347" s="218" t="s">
        <v>165</v>
      </c>
      <c r="L347" s="44"/>
      <c r="M347" s="223" t="s">
        <v>1</v>
      </c>
      <c r="N347" s="224" t="s">
        <v>39</v>
      </c>
      <c r="O347" s="91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7" t="s">
        <v>166</v>
      </c>
      <c r="AT347" s="227" t="s">
        <v>161</v>
      </c>
      <c r="AU347" s="227" t="s">
        <v>82</v>
      </c>
      <c r="AY347" s="17" t="s">
        <v>160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7" t="s">
        <v>82</v>
      </c>
      <c r="BK347" s="228">
        <f>ROUND(I347*H347,2)</f>
        <v>0</v>
      </c>
      <c r="BL347" s="17" t="s">
        <v>166</v>
      </c>
      <c r="BM347" s="227" t="s">
        <v>2072</v>
      </c>
    </row>
    <row r="348" s="2" customFormat="1" ht="24.15" customHeight="1">
      <c r="A348" s="38"/>
      <c r="B348" s="39"/>
      <c r="C348" s="216" t="s">
        <v>619</v>
      </c>
      <c r="D348" s="216" t="s">
        <v>161</v>
      </c>
      <c r="E348" s="217" t="s">
        <v>2073</v>
      </c>
      <c r="F348" s="218" t="s">
        <v>2074</v>
      </c>
      <c r="G348" s="219" t="s">
        <v>203</v>
      </c>
      <c r="H348" s="220">
        <v>3</v>
      </c>
      <c r="I348" s="221"/>
      <c r="J348" s="222">
        <f>ROUND(I348*H348,2)</f>
        <v>0</v>
      </c>
      <c r="K348" s="218" t="s">
        <v>165</v>
      </c>
      <c r="L348" s="44"/>
      <c r="M348" s="223" t="s">
        <v>1</v>
      </c>
      <c r="N348" s="224" t="s">
        <v>39</v>
      </c>
      <c r="O348" s="91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7" t="s">
        <v>166</v>
      </c>
      <c r="AT348" s="227" t="s">
        <v>161</v>
      </c>
      <c r="AU348" s="227" t="s">
        <v>82</v>
      </c>
      <c r="AY348" s="17" t="s">
        <v>160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7" t="s">
        <v>82</v>
      </c>
      <c r="BK348" s="228">
        <f>ROUND(I348*H348,2)</f>
        <v>0</v>
      </c>
      <c r="BL348" s="17" t="s">
        <v>166</v>
      </c>
      <c r="BM348" s="227" t="s">
        <v>2075</v>
      </c>
    </row>
    <row r="349" s="2" customFormat="1" ht="24.15" customHeight="1">
      <c r="A349" s="38"/>
      <c r="B349" s="39"/>
      <c r="C349" s="216" t="s">
        <v>625</v>
      </c>
      <c r="D349" s="216" t="s">
        <v>161</v>
      </c>
      <c r="E349" s="217" t="s">
        <v>2076</v>
      </c>
      <c r="F349" s="218" t="s">
        <v>2077</v>
      </c>
      <c r="G349" s="219" t="s">
        <v>203</v>
      </c>
      <c r="H349" s="220">
        <v>5</v>
      </c>
      <c r="I349" s="221"/>
      <c r="J349" s="222">
        <f>ROUND(I349*H349,2)</f>
        <v>0</v>
      </c>
      <c r="K349" s="218" t="s">
        <v>165</v>
      </c>
      <c r="L349" s="44"/>
      <c r="M349" s="223" t="s">
        <v>1</v>
      </c>
      <c r="N349" s="224" t="s">
        <v>39</v>
      </c>
      <c r="O349" s="91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7" t="s">
        <v>166</v>
      </c>
      <c r="AT349" s="227" t="s">
        <v>161</v>
      </c>
      <c r="AU349" s="227" t="s">
        <v>82</v>
      </c>
      <c r="AY349" s="17" t="s">
        <v>160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7" t="s">
        <v>82</v>
      </c>
      <c r="BK349" s="228">
        <f>ROUND(I349*H349,2)</f>
        <v>0</v>
      </c>
      <c r="BL349" s="17" t="s">
        <v>166</v>
      </c>
      <c r="BM349" s="227" t="s">
        <v>2078</v>
      </c>
    </row>
    <row r="350" s="2" customFormat="1" ht="24.15" customHeight="1">
      <c r="A350" s="38"/>
      <c r="B350" s="39"/>
      <c r="C350" s="216" t="s">
        <v>631</v>
      </c>
      <c r="D350" s="216" t="s">
        <v>161</v>
      </c>
      <c r="E350" s="217" t="s">
        <v>2079</v>
      </c>
      <c r="F350" s="218" t="s">
        <v>2080</v>
      </c>
      <c r="G350" s="219" t="s">
        <v>203</v>
      </c>
      <c r="H350" s="220">
        <v>6</v>
      </c>
      <c r="I350" s="221"/>
      <c r="J350" s="222">
        <f>ROUND(I350*H350,2)</f>
        <v>0</v>
      </c>
      <c r="K350" s="218" t="s">
        <v>165</v>
      </c>
      <c r="L350" s="44"/>
      <c r="M350" s="223" t="s">
        <v>1</v>
      </c>
      <c r="N350" s="224" t="s">
        <v>39</v>
      </c>
      <c r="O350" s="91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7" t="s">
        <v>166</v>
      </c>
      <c r="AT350" s="227" t="s">
        <v>161</v>
      </c>
      <c r="AU350" s="227" t="s">
        <v>82</v>
      </c>
      <c r="AY350" s="17" t="s">
        <v>160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7" t="s">
        <v>82</v>
      </c>
      <c r="BK350" s="228">
        <f>ROUND(I350*H350,2)</f>
        <v>0</v>
      </c>
      <c r="BL350" s="17" t="s">
        <v>166</v>
      </c>
      <c r="BM350" s="227" t="s">
        <v>2081</v>
      </c>
    </row>
    <row r="351" s="2" customFormat="1" ht="24.15" customHeight="1">
      <c r="A351" s="38"/>
      <c r="B351" s="39"/>
      <c r="C351" s="216" t="s">
        <v>637</v>
      </c>
      <c r="D351" s="216" t="s">
        <v>161</v>
      </c>
      <c r="E351" s="217" t="s">
        <v>2082</v>
      </c>
      <c r="F351" s="218" t="s">
        <v>2083</v>
      </c>
      <c r="G351" s="219" t="s">
        <v>203</v>
      </c>
      <c r="H351" s="220">
        <v>3</v>
      </c>
      <c r="I351" s="221"/>
      <c r="J351" s="222">
        <f>ROUND(I351*H351,2)</f>
        <v>0</v>
      </c>
      <c r="K351" s="218" t="s">
        <v>165</v>
      </c>
      <c r="L351" s="44"/>
      <c r="M351" s="223" t="s">
        <v>1</v>
      </c>
      <c r="N351" s="224" t="s">
        <v>39</v>
      </c>
      <c r="O351" s="91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7" t="s">
        <v>166</v>
      </c>
      <c r="AT351" s="227" t="s">
        <v>161</v>
      </c>
      <c r="AU351" s="227" t="s">
        <v>82</v>
      </c>
      <c r="AY351" s="17" t="s">
        <v>160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7" t="s">
        <v>82</v>
      </c>
      <c r="BK351" s="228">
        <f>ROUND(I351*H351,2)</f>
        <v>0</v>
      </c>
      <c r="BL351" s="17" t="s">
        <v>166</v>
      </c>
      <c r="BM351" s="227" t="s">
        <v>2084</v>
      </c>
    </row>
    <row r="352" s="2" customFormat="1" ht="24.15" customHeight="1">
      <c r="A352" s="38"/>
      <c r="B352" s="39"/>
      <c r="C352" s="216" t="s">
        <v>643</v>
      </c>
      <c r="D352" s="216" t="s">
        <v>161</v>
      </c>
      <c r="E352" s="217" t="s">
        <v>2085</v>
      </c>
      <c r="F352" s="218" t="s">
        <v>2086</v>
      </c>
      <c r="G352" s="219" t="s">
        <v>203</v>
      </c>
      <c r="H352" s="220">
        <v>2</v>
      </c>
      <c r="I352" s="221"/>
      <c r="J352" s="222">
        <f>ROUND(I352*H352,2)</f>
        <v>0</v>
      </c>
      <c r="K352" s="218" t="s">
        <v>165</v>
      </c>
      <c r="L352" s="44"/>
      <c r="M352" s="223" t="s">
        <v>1</v>
      </c>
      <c r="N352" s="224" t="s">
        <v>39</v>
      </c>
      <c r="O352" s="91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7" t="s">
        <v>166</v>
      </c>
      <c r="AT352" s="227" t="s">
        <v>161</v>
      </c>
      <c r="AU352" s="227" t="s">
        <v>82</v>
      </c>
      <c r="AY352" s="17" t="s">
        <v>160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7" t="s">
        <v>82</v>
      </c>
      <c r="BK352" s="228">
        <f>ROUND(I352*H352,2)</f>
        <v>0</v>
      </c>
      <c r="BL352" s="17" t="s">
        <v>166</v>
      </c>
      <c r="BM352" s="227" t="s">
        <v>2087</v>
      </c>
    </row>
    <row r="353" s="2" customFormat="1" ht="24.15" customHeight="1">
      <c r="A353" s="38"/>
      <c r="B353" s="39"/>
      <c r="C353" s="216" t="s">
        <v>649</v>
      </c>
      <c r="D353" s="216" t="s">
        <v>161</v>
      </c>
      <c r="E353" s="217" t="s">
        <v>2088</v>
      </c>
      <c r="F353" s="218" t="s">
        <v>2089</v>
      </c>
      <c r="G353" s="219" t="s">
        <v>203</v>
      </c>
      <c r="H353" s="220">
        <v>8</v>
      </c>
      <c r="I353" s="221"/>
      <c r="J353" s="222">
        <f>ROUND(I353*H353,2)</f>
        <v>0</v>
      </c>
      <c r="K353" s="218" t="s">
        <v>165</v>
      </c>
      <c r="L353" s="44"/>
      <c r="M353" s="223" t="s">
        <v>1</v>
      </c>
      <c r="N353" s="224" t="s">
        <v>39</v>
      </c>
      <c r="O353" s="91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7" t="s">
        <v>166</v>
      </c>
      <c r="AT353" s="227" t="s">
        <v>161</v>
      </c>
      <c r="AU353" s="227" t="s">
        <v>82</v>
      </c>
      <c r="AY353" s="17" t="s">
        <v>160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7" t="s">
        <v>82</v>
      </c>
      <c r="BK353" s="228">
        <f>ROUND(I353*H353,2)</f>
        <v>0</v>
      </c>
      <c r="BL353" s="17" t="s">
        <v>166</v>
      </c>
      <c r="BM353" s="227" t="s">
        <v>2090</v>
      </c>
    </row>
    <row r="354" s="2" customFormat="1" ht="24.15" customHeight="1">
      <c r="A354" s="38"/>
      <c r="B354" s="39"/>
      <c r="C354" s="216" t="s">
        <v>653</v>
      </c>
      <c r="D354" s="216" t="s">
        <v>161</v>
      </c>
      <c r="E354" s="217" t="s">
        <v>2091</v>
      </c>
      <c r="F354" s="218" t="s">
        <v>2092</v>
      </c>
      <c r="G354" s="219" t="s">
        <v>203</v>
      </c>
      <c r="H354" s="220">
        <v>4</v>
      </c>
      <c r="I354" s="221"/>
      <c r="J354" s="222">
        <f>ROUND(I354*H354,2)</f>
        <v>0</v>
      </c>
      <c r="K354" s="218" t="s">
        <v>165</v>
      </c>
      <c r="L354" s="44"/>
      <c r="M354" s="223" t="s">
        <v>1</v>
      </c>
      <c r="N354" s="224" t="s">
        <v>39</v>
      </c>
      <c r="O354" s="91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7" t="s">
        <v>166</v>
      </c>
      <c r="AT354" s="227" t="s">
        <v>161</v>
      </c>
      <c r="AU354" s="227" t="s">
        <v>82</v>
      </c>
      <c r="AY354" s="17" t="s">
        <v>160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7" t="s">
        <v>82</v>
      </c>
      <c r="BK354" s="228">
        <f>ROUND(I354*H354,2)</f>
        <v>0</v>
      </c>
      <c r="BL354" s="17" t="s">
        <v>166</v>
      </c>
      <c r="BM354" s="227" t="s">
        <v>2093</v>
      </c>
    </row>
    <row r="355" s="2" customFormat="1" ht="24.15" customHeight="1">
      <c r="A355" s="38"/>
      <c r="B355" s="39"/>
      <c r="C355" s="216" t="s">
        <v>658</v>
      </c>
      <c r="D355" s="216" t="s">
        <v>161</v>
      </c>
      <c r="E355" s="217" t="s">
        <v>2094</v>
      </c>
      <c r="F355" s="218" t="s">
        <v>2095</v>
      </c>
      <c r="G355" s="219" t="s">
        <v>203</v>
      </c>
      <c r="H355" s="220">
        <v>3</v>
      </c>
      <c r="I355" s="221"/>
      <c r="J355" s="222">
        <f>ROUND(I355*H355,2)</f>
        <v>0</v>
      </c>
      <c r="K355" s="218" t="s">
        <v>165</v>
      </c>
      <c r="L355" s="44"/>
      <c r="M355" s="223" t="s">
        <v>1</v>
      </c>
      <c r="N355" s="224" t="s">
        <v>39</v>
      </c>
      <c r="O355" s="91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7" t="s">
        <v>166</v>
      </c>
      <c r="AT355" s="227" t="s">
        <v>161</v>
      </c>
      <c r="AU355" s="227" t="s">
        <v>82</v>
      </c>
      <c r="AY355" s="17" t="s">
        <v>160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7" t="s">
        <v>82</v>
      </c>
      <c r="BK355" s="228">
        <f>ROUND(I355*H355,2)</f>
        <v>0</v>
      </c>
      <c r="BL355" s="17" t="s">
        <v>166</v>
      </c>
      <c r="BM355" s="227" t="s">
        <v>2096</v>
      </c>
    </row>
    <row r="356" s="2" customFormat="1" ht="24.15" customHeight="1">
      <c r="A356" s="38"/>
      <c r="B356" s="39"/>
      <c r="C356" s="216" t="s">
        <v>187</v>
      </c>
      <c r="D356" s="216" t="s">
        <v>161</v>
      </c>
      <c r="E356" s="217" t="s">
        <v>2097</v>
      </c>
      <c r="F356" s="218" t="s">
        <v>2098</v>
      </c>
      <c r="G356" s="219" t="s">
        <v>203</v>
      </c>
      <c r="H356" s="220">
        <v>1</v>
      </c>
      <c r="I356" s="221"/>
      <c r="J356" s="222">
        <f>ROUND(I356*H356,2)</f>
        <v>0</v>
      </c>
      <c r="K356" s="218" t="s">
        <v>165</v>
      </c>
      <c r="L356" s="44"/>
      <c r="M356" s="223" t="s">
        <v>1</v>
      </c>
      <c r="N356" s="224" t="s">
        <v>39</v>
      </c>
      <c r="O356" s="91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7" t="s">
        <v>166</v>
      </c>
      <c r="AT356" s="227" t="s">
        <v>161</v>
      </c>
      <c r="AU356" s="227" t="s">
        <v>82</v>
      </c>
      <c r="AY356" s="17" t="s">
        <v>160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7" t="s">
        <v>82</v>
      </c>
      <c r="BK356" s="228">
        <f>ROUND(I356*H356,2)</f>
        <v>0</v>
      </c>
      <c r="BL356" s="17" t="s">
        <v>166</v>
      </c>
      <c r="BM356" s="227" t="s">
        <v>2099</v>
      </c>
    </row>
    <row r="357" s="2" customFormat="1" ht="24.15" customHeight="1">
      <c r="A357" s="38"/>
      <c r="B357" s="39"/>
      <c r="C357" s="216" t="s">
        <v>668</v>
      </c>
      <c r="D357" s="216" t="s">
        <v>161</v>
      </c>
      <c r="E357" s="217" t="s">
        <v>2100</v>
      </c>
      <c r="F357" s="218" t="s">
        <v>2101</v>
      </c>
      <c r="G357" s="219" t="s">
        <v>203</v>
      </c>
      <c r="H357" s="220">
        <v>2</v>
      </c>
      <c r="I357" s="221"/>
      <c r="J357" s="222">
        <f>ROUND(I357*H357,2)</f>
        <v>0</v>
      </c>
      <c r="K357" s="218" t="s">
        <v>165</v>
      </c>
      <c r="L357" s="44"/>
      <c r="M357" s="223" t="s">
        <v>1</v>
      </c>
      <c r="N357" s="224" t="s">
        <v>39</v>
      </c>
      <c r="O357" s="91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7" t="s">
        <v>166</v>
      </c>
      <c r="AT357" s="227" t="s">
        <v>161</v>
      </c>
      <c r="AU357" s="227" t="s">
        <v>82</v>
      </c>
      <c r="AY357" s="17" t="s">
        <v>160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7" t="s">
        <v>82</v>
      </c>
      <c r="BK357" s="228">
        <f>ROUND(I357*H357,2)</f>
        <v>0</v>
      </c>
      <c r="BL357" s="17" t="s">
        <v>166</v>
      </c>
      <c r="BM357" s="227" t="s">
        <v>2102</v>
      </c>
    </row>
    <row r="358" s="2" customFormat="1" ht="24.15" customHeight="1">
      <c r="A358" s="38"/>
      <c r="B358" s="39"/>
      <c r="C358" s="216" t="s">
        <v>672</v>
      </c>
      <c r="D358" s="216" t="s">
        <v>161</v>
      </c>
      <c r="E358" s="217" t="s">
        <v>2103</v>
      </c>
      <c r="F358" s="218" t="s">
        <v>2104</v>
      </c>
      <c r="G358" s="219" t="s">
        <v>1078</v>
      </c>
      <c r="H358" s="220">
        <v>13</v>
      </c>
      <c r="I358" s="221"/>
      <c r="J358" s="222">
        <f>ROUND(I358*H358,2)</f>
        <v>0</v>
      </c>
      <c r="K358" s="218" t="s">
        <v>934</v>
      </c>
      <c r="L358" s="44"/>
      <c r="M358" s="223" t="s">
        <v>1</v>
      </c>
      <c r="N358" s="224" t="s">
        <v>39</v>
      </c>
      <c r="O358" s="91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7" t="s">
        <v>166</v>
      </c>
      <c r="AT358" s="227" t="s">
        <v>161</v>
      </c>
      <c r="AU358" s="227" t="s">
        <v>82</v>
      </c>
      <c r="AY358" s="17" t="s">
        <v>160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7" t="s">
        <v>82</v>
      </c>
      <c r="BK358" s="228">
        <f>ROUND(I358*H358,2)</f>
        <v>0</v>
      </c>
      <c r="BL358" s="17" t="s">
        <v>166</v>
      </c>
      <c r="BM358" s="227" t="s">
        <v>2105</v>
      </c>
    </row>
    <row r="359" s="2" customFormat="1" ht="24.15" customHeight="1">
      <c r="A359" s="38"/>
      <c r="B359" s="39"/>
      <c r="C359" s="216" t="s">
        <v>676</v>
      </c>
      <c r="D359" s="216" t="s">
        <v>161</v>
      </c>
      <c r="E359" s="217" t="s">
        <v>2106</v>
      </c>
      <c r="F359" s="218" t="s">
        <v>2107</v>
      </c>
      <c r="G359" s="219" t="s">
        <v>203</v>
      </c>
      <c r="H359" s="220">
        <v>2</v>
      </c>
      <c r="I359" s="221"/>
      <c r="J359" s="222">
        <f>ROUND(I359*H359,2)</f>
        <v>0</v>
      </c>
      <c r="K359" s="218" t="s">
        <v>165</v>
      </c>
      <c r="L359" s="44"/>
      <c r="M359" s="223" t="s">
        <v>1</v>
      </c>
      <c r="N359" s="224" t="s">
        <v>39</v>
      </c>
      <c r="O359" s="91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7" t="s">
        <v>166</v>
      </c>
      <c r="AT359" s="227" t="s">
        <v>161</v>
      </c>
      <c r="AU359" s="227" t="s">
        <v>82</v>
      </c>
      <c r="AY359" s="17" t="s">
        <v>160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7" t="s">
        <v>82</v>
      </c>
      <c r="BK359" s="228">
        <f>ROUND(I359*H359,2)</f>
        <v>0</v>
      </c>
      <c r="BL359" s="17" t="s">
        <v>166</v>
      </c>
      <c r="BM359" s="227" t="s">
        <v>2108</v>
      </c>
    </row>
    <row r="360" s="2" customFormat="1" ht="24.15" customHeight="1">
      <c r="A360" s="38"/>
      <c r="B360" s="39"/>
      <c r="C360" s="216" t="s">
        <v>680</v>
      </c>
      <c r="D360" s="216" t="s">
        <v>161</v>
      </c>
      <c r="E360" s="217" t="s">
        <v>2109</v>
      </c>
      <c r="F360" s="218" t="s">
        <v>2110</v>
      </c>
      <c r="G360" s="219" t="s">
        <v>203</v>
      </c>
      <c r="H360" s="220">
        <v>1</v>
      </c>
      <c r="I360" s="221"/>
      <c r="J360" s="222">
        <f>ROUND(I360*H360,2)</f>
        <v>0</v>
      </c>
      <c r="K360" s="218" t="s">
        <v>165</v>
      </c>
      <c r="L360" s="44"/>
      <c r="M360" s="223" t="s">
        <v>1</v>
      </c>
      <c r="N360" s="224" t="s">
        <v>39</v>
      </c>
      <c r="O360" s="91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7" t="s">
        <v>166</v>
      </c>
      <c r="AT360" s="227" t="s">
        <v>161</v>
      </c>
      <c r="AU360" s="227" t="s">
        <v>82</v>
      </c>
      <c r="AY360" s="17" t="s">
        <v>160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7" t="s">
        <v>82</v>
      </c>
      <c r="BK360" s="228">
        <f>ROUND(I360*H360,2)</f>
        <v>0</v>
      </c>
      <c r="BL360" s="17" t="s">
        <v>166</v>
      </c>
      <c r="BM360" s="227" t="s">
        <v>2111</v>
      </c>
    </row>
    <row r="361" s="2" customFormat="1" ht="24.15" customHeight="1">
      <c r="A361" s="38"/>
      <c r="B361" s="39"/>
      <c r="C361" s="216" t="s">
        <v>423</v>
      </c>
      <c r="D361" s="216" t="s">
        <v>161</v>
      </c>
      <c r="E361" s="217" t="s">
        <v>2112</v>
      </c>
      <c r="F361" s="218" t="s">
        <v>2113</v>
      </c>
      <c r="G361" s="219" t="s">
        <v>203</v>
      </c>
      <c r="H361" s="220">
        <v>3</v>
      </c>
      <c r="I361" s="221"/>
      <c r="J361" s="222">
        <f>ROUND(I361*H361,2)</f>
        <v>0</v>
      </c>
      <c r="K361" s="218" t="s">
        <v>165</v>
      </c>
      <c r="L361" s="44"/>
      <c r="M361" s="223" t="s">
        <v>1</v>
      </c>
      <c r="N361" s="224" t="s">
        <v>39</v>
      </c>
      <c r="O361" s="91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7" t="s">
        <v>166</v>
      </c>
      <c r="AT361" s="227" t="s">
        <v>161</v>
      </c>
      <c r="AU361" s="227" t="s">
        <v>82</v>
      </c>
      <c r="AY361" s="17" t="s">
        <v>160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7" t="s">
        <v>82</v>
      </c>
      <c r="BK361" s="228">
        <f>ROUND(I361*H361,2)</f>
        <v>0</v>
      </c>
      <c r="BL361" s="17" t="s">
        <v>166</v>
      </c>
      <c r="BM361" s="227" t="s">
        <v>2114</v>
      </c>
    </row>
    <row r="362" s="2" customFormat="1" ht="24.15" customHeight="1">
      <c r="A362" s="38"/>
      <c r="B362" s="39"/>
      <c r="C362" s="216" t="s">
        <v>436</v>
      </c>
      <c r="D362" s="216" t="s">
        <v>161</v>
      </c>
      <c r="E362" s="217" t="s">
        <v>2115</v>
      </c>
      <c r="F362" s="218" t="s">
        <v>2116</v>
      </c>
      <c r="G362" s="219" t="s">
        <v>203</v>
      </c>
      <c r="H362" s="220">
        <v>2</v>
      </c>
      <c r="I362" s="221"/>
      <c r="J362" s="222">
        <f>ROUND(I362*H362,2)</f>
        <v>0</v>
      </c>
      <c r="K362" s="218" t="s">
        <v>165</v>
      </c>
      <c r="L362" s="44"/>
      <c r="M362" s="223" t="s">
        <v>1</v>
      </c>
      <c r="N362" s="224" t="s">
        <v>39</v>
      </c>
      <c r="O362" s="91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7" t="s">
        <v>166</v>
      </c>
      <c r="AT362" s="227" t="s">
        <v>161</v>
      </c>
      <c r="AU362" s="227" t="s">
        <v>82</v>
      </c>
      <c r="AY362" s="17" t="s">
        <v>160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7" t="s">
        <v>82</v>
      </c>
      <c r="BK362" s="228">
        <f>ROUND(I362*H362,2)</f>
        <v>0</v>
      </c>
      <c r="BL362" s="17" t="s">
        <v>166</v>
      </c>
      <c r="BM362" s="227" t="s">
        <v>2117</v>
      </c>
    </row>
    <row r="363" s="2" customFormat="1" ht="24.15" customHeight="1">
      <c r="A363" s="38"/>
      <c r="B363" s="39"/>
      <c r="C363" s="216" t="s">
        <v>698</v>
      </c>
      <c r="D363" s="216" t="s">
        <v>161</v>
      </c>
      <c r="E363" s="217" t="s">
        <v>2118</v>
      </c>
      <c r="F363" s="218" t="s">
        <v>2119</v>
      </c>
      <c r="G363" s="219" t="s">
        <v>203</v>
      </c>
      <c r="H363" s="220">
        <v>3</v>
      </c>
      <c r="I363" s="221"/>
      <c r="J363" s="222">
        <f>ROUND(I363*H363,2)</f>
        <v>0</v>
      </c>
      <c r="K363" s="218" t="s">
        <v>165</v>
      </c>
      <c r="L363" s="44"/>
      <c r="M363" s="223" t="s">
        <v>1</v>
      </c>
      <c r="N363" s="224" t="s">
        <v>39</v>
      </c>
      <c r="O363" s="91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7" t="s">
        <v>166</v>
      </c>
      <c r="AT363" s="227" t="s">
        <v>161</v>
      </c>
      <c r="AU363" s="227" t="s">
        <v>82</v>
      </c>
      <c r="AY363" s="17" t="s">
        <v>160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7" t="s">
        <v>82</v>
      </c>
      <c r="BK363" s="228">
        <f>ROUND(I363*H363,2)</f>
        <v>0</v>
      </c>
      <c r="BL363" s="17" t="s">
        <v>166</v>
      </c>
      <c r="BM363" s="227" t="s">
        <v>2120</v>
      </c>
    </row>
    <row r="364" s="2" customFormat="1" ht="24.15" customHeight="1">
      <c r="A364" s="38"/>
      <c r="B364" s="39"/>
      <c r="C364" s="216" t="s">
        <v>702</v>
      </c>
      <c r="D364" s="216" t="s">
        <v>161</v>
      </c>
      <c r="E364" s="217" t="s">
        <v>2121</v>
      </c>
      <c r="F364" s="218" t="s">
        <v>2122</v>
      </c>
      <c r="G364" s="219" t="s">
        <v>203</v>
      </c>
      <c r="H364" s="220">
        <v>2</v>
      </c>
      <c r="I364" s="221"/>
      <c r="J364" s="222">
        <f>ROUND(I364*H364,2)</f>
        <v>0</v>
      </c>
      <c r="K364" s="218" t="s">
        <v>165</v>
      </c>
      <c r="L364" s="44"/>
      <c r="M364" s="223" t="s">
        <v>1</v>
      </c>
      <c r="N364" s="224" t="s">
        <v>39</v>
      </c>
      <c r="O364" s="91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7" t="s">
        <v>166</v>
      </c>
      <c r="AT364" s="227" t="s">
        <v>161</v>
      </c>
      <c r="AU364" s="227" t="s">
        <v>82</v>
      </c>
      <c r="AY364" s="17" t="s">
        <v>160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7" t="s">
        <v>82</v>
      </c>
      <c r="BK364" s="228">
        <f>ROUND(I364*H364,2)</f>
        <v>0</v>
      </c>
      <c r="BL364" s="17" t="s">
        <v>166</v>
      </c>
      <c r="BM364" s="227" t="s">
        <v>2123</v>
      </c>
    </row>
    <row r="365" s="2" customFormat="1" ht="24.15" customHeight="1">
      <c r="A365" s="38"/>
      <c r="B365" s="39"/>
      <c r="C365" s="216" t="s">
        <v>1357</v>
      </c>
      <c r="D365" s="216" t="s">
        <v>161</v>
      </c>
      <c r="E365" s="217" t="s">
        <v>2124</v>
      </c>
      <c r="F365" s="218" t="s">
        <v>2125</v>
      </c>
      <c r="G365" s="219" t="s">
        <v>203</v>
      </c>
      <c r="H365" s="220">
        <v>3</v>
      </c>
      <c r="I365" s="221"/>
      <c r="J365" s="222">
        <f>ROUND(I365*H365,2)</f>
        <v>0</v>
      </c>
      <c r="K365" s="218" t="s">
        <v>165</v>
      </c>
      <c r="L365" s="44"/>
      <c r="M365" s="223" t="s">
        <v>1</v>
      </c>
      <c r="N365" s="224" t="s">
        <v>39</v>
      </c>
      <c r="O365" s="91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7" t="s">
        <v>166</v>
      </c>
      <c r="AT365" s="227" t="s">
        <v>161</v>
      </c>
      <c r="AU365" s="227" t="s">
        <v>82</v>
      </c>
      <c r="AY365" s="17" t="s">
        <v>160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7" t="s">
        <v>82</v>
      </c>
      <c r="BK365" s="228">
        <f>ROUND(I365*H365,2)</f>
        <v>0</v>
      </c>
      <c r="BL365" s="17" t="s">
        <v>166</v>
      </c>
      <c r="BM365" s="227" t="s">
        <v>2126</v>
      </c>
    </row>
    <row r="366" s="2" customFormat="1" ht="24.15" customHeight="1">
      <c r="A366" s="38"/>
      <c r="B366" s="39"/>
      <c r="C366" s="216" t="s">
        <v>1361</v>
      </c>
      <c r="D366" s="216" t="s">
        <v>161</v>
      </c>
      <c r="E366" s="217" t="s">
        <v>2127</v>
      </c>
      <c r="F366" s="218" t="s">
        <v>2128</v>
      </c>
      <c r="G366" s="219" t="s">
        <v>203</v>
      </c>
      <c r="H366" s="220">
        <v>4</v>
      </c>
      <c r="I366" s="221"/>
      <c r="J366" s="222">
        <f>ROUND(I366*H366,2)</f>
        <v>0</v>
      </c>
      <c r="K366" s="218" t="s">
        <v>165</v>
      </c>
      <c r="L366" s="44"/>
      <c r="M366" s="223" t="s">
        <v>1</v>
      </c>
      <c r="N366" s="224" t="s">
        <v>39</v>
      </c>
      <c r="O366" s="91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7" t="s">
        <v>166</v>
      </c>
      <c r="AT366" s="227" t="s">
        <v>161</v>
      </c>
      <c r="AU366" s="227" t="s">
        <v>82</v>
      </c>
      <c r="AY366" s="17" t="s">
        <v>160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7" t="s">
        <v>82</v>
      </c>
      <c r="BK366" s="228">
        <f>ROUND(I366*H366,2)</f>
        <v>0</v>
      </c>
      <c r="BL366" s="17" t="s">
        <v>166</v>
      </c>
      <c r="BM366" s="227" t="s">
        <v>2129</v>
      </c>
    </row>
    <row r="367" s="2" customFormat="1" ht="24.15" customHeight="1">
      <c r="A367" s="38"/>
      <c r="B367" s="39"/>
      <c r="C367" s="216" t="s">
        <v>452</v>
      </c>
      <c r="D367" s="216" t="s">
        <v>161</v>
      </c>
      <c r="E367" s="217" t="s">
        <v>2130</v>
      </c>
      <c r="F367" s="218" t="s">
        <v>2131</v>
      </c>
      <c r="G367" s="219" t="s">
        <v>1078</v>
      </c>
      <c r="H367" s="220">
        <v>47</v>
      </c>
      <c r="I367" s="221"/>
      <c r="J367" s="222">
        <f>ROUND(I367*H367,2)</f>
        <v>0</v>
      </c>
      <c r="K367" s="218" t="s">
        <v>934</v>
      </c>
      <c r="L367" s="44"/>
      <c r="M367" s="223" t="s">
        <v>1</v>
      </c>
      <c r="N367" s="224" t="s">
        <v>39</v>
      </c>
      <c r="O367" s="91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7" t="s">
        <v>166</v>
      </c>
      <c r="AT367" s="227" t="s">
        <v>161</v>
      </c>
      <c r="AU367" s="227" t="s">
        <v>82</v>
      </c>
      <c r="AY367" s="17" t="s">
        <v>160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7" t="s">
        <v>82</v>
      </c>
      <c r="BK367" s="228">
        <f>ROUND(I367*H367,2)</f>
        <v>0</v>
      </c>
      <c r="BL367" s="17" t="s">
        <v>166</v>
      </c>
      <c r="BM367" s="227" t="s">
        <v>2132</v>
      </c>
    </row>
    <row r="368" s="2" customFormat="1" ht="24.15" customHeight="1">
      <c r="A368" s="38"/>
      <c r="B368" s="39"/>
      <c r="C368" s="216" t="s">
        <v>1368</v>
      </c>
      <c r="D368" s="216" t="s">
        <v>161</v>
      </c>
      <c r="E368" s="217" t="s">
        <v>2133</v>
      </c>
      <c r="F368" s="218" t="s">
        <v>2134</v>
      </c>
      <c r="G368" s="219" t="s">
        <v>1078</v>
      </c>
      <c r="H368" s="220">
        <v>7</v>
      </c>
      <c r="I368" s="221"/>
      <c r="J368" s="222">
        <f>ROUND(I368*H368,2)</f>
        <v>0</v>
      </c>
      <c r="K368" s="218" t="s">
        <v>934</v>
      </c>
      <c r="L368" s="44"/>
      <c r="M368" s="223" t="s">
        <v>1</v>
      </c>
      <c r="N368" s="224" t="s">
        <v>39</v>
      </c>
      <c r="O368" s="91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7" t="s">
        <v>166</v>
      </c>
      <c r="AT368" s="227" t="s">
        <v>161</v>
      </c>
      <c r="AU368" s="227" t="s">
        <v>82</v>
      </c>
      <c r="AY368" s="17" t="s">
        <v>160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7" t="s">
        <v>82</v>
      </c>
      <c r="BK368" s="228">
        <f>ROUND(I368*H368,2)</f>
        <v>0</v>
      </c>
      <c r="BL368" s="17" t="s">
        <v>166</v>
      </c>
      <c r="BM368" s="227" t="s">
        <v>2135</v>
      </c>
    </row>
    <row r="369" s="13" customFormat="1">
      <c r="A369" s="13"/>
      <c r="B369" s="229"/>
      <c r="C369" s="230"/>
      <c r="D369" s="231" t="s">
        <v>168</v>
      </c>
      <c r="E369" s="232" t="s">
        <v>1</v>
      </c>
      <c r="F369" s="233" t="s">
        <v>194</v>
      </c>
      <c r="G369" s="230"/>
      <c r="H369" s="234">
        <v>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168</v>
      </c>
      <c r="AU369" s="240" t="s">
        <v>82</v>
      </c>
      <c r="AV369" s="13" t="s">
        <v>84</v>
      </c>
      <c r="AW369" s="13" t="s">
        <v>31</v>
      </c>
      <c r="AX369" s="13" t="s">
        <v>74</v>
      </c>
      <c r="AY369" s="240" t="s">
        <v>160</v>
      </c>
    </row>
    <row r="370" s="14" customFormat="1">
      <c r="A370" s="14"/>
      <c r="B370" s="241"/>
      <c r="C370" s="242"/>
      <c r="D370" s="231" t="s">
        <v>168</v>
      </c>
      <c r="E370" s="243" t="s">
        <v>1</v>
      </c>
      <c r="F370" s="244" t="s">
        <v>170</v>
      </c>
      <c r="G370" s="242"/>
      <c r="H370" s="245">
        <v>7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168</v>
      </c>
      <c r="AU370" s="251" t="s">
        <v>82</v>
      </c>
      <c r="AV370" s="14" t="s">
        <v>166</v>
      </c>
      <c r="AW370" s="14" t="s">
        <v>31</v>
      </c>
      <c r="AX370" s="14" t="s">
        <v>82</v>
      </c>
      <c r="AY370" s="251" t="s">
        <v>160</v>
      </c>
    </row>
    <row r="371" s="2" customFormat="1" ht="24.15" customHeight="1">
      <c r="A371" s="38"/>
      <c r="B371" s="39"/>
      <c r="C371" s="216" t="s">
        <v>1372</v>
      </c>
      <c r="D371" s="216" t="s">
        <v>161</v>
      </c>
      <c r="E371" s="217" t="s">
        <v>2136</v>
      </c>
      <c r="F371" s="218" t="s">
        <v>2137</v>
      </c>
      <c r="G371" s="219" t="s">
        <v>1078</v>
      </c>
      <c r="H371" s="220">
        <v>30</v>
      </c>
      <c r="I371" s="221"/>
      <c r="J371" s="222">
        <f>ROUND(I371*H371,2)</f>
        <v>0</v>
      </c>
      <c r="K371" s="218" t="s">
        <v>934</v>
      </c>
      <c r="L371" s="44"/>
      <c r="M371" s="223" t="s">
        <v>1</v>
      </c>
      <c r="N371" s="224" t="s">
        <v>39</v>
      </c>
      <c r="O371" s="91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7" t="s">
        <v>166</v>
      </c>
      <c r="AT371" s="227" t="s">
        <v>161</v>
      </c>
      <c r="AU371" s="227" t="s">
        <v>82</v>
      </c>
      <c r="AY371" s="17" t="s">
        <v>160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7" t="s">
        <v>82</v>
      </c>
      <c r="BK371" s="228">
        <f>ROUND(I371*H371,2)</f>
        <v>0</v>
      </c>
      <c r="BL371" s="17" t="s">
        <v>166</v>
      </c>
      <c r="BM371" s="227" t="s">
        <v>2138</v>
      </c>
    </row>
    <row r="372" s="13" customFormat="1">
      <c r="A372" s="13"/>
      <c r="B372" s="229"/>
      <c r="C372" s="230"/>
      <c r="D372" s="231" t="s">
        <v>168</v>
      </c>
      <c r="E372" s="232" t="s">
        <v>1</v>
      </c>
      <c r="F372" s="233" t="s">
        <v>329</v>
      </c>
      <c r="G372" s="230"/>
      <c r="H372" s="234">
        <v>30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168</v>
      </c>
      <c r="AU372" s="240" t="s">
        <v>82</v>
      </c>
      <c r="AV372" s="13" t="s">
        <v>84</v>
      </c>
      <c r="AW372" s="13" t="s">
        <v>31</v>
      </c>
      <c r="AX372" s="13" t="s">
        <v>74</v>
      </c>
      <c r="AY372" s="240" t="s">
        <v>160</v>
      </c>
    </row>
    <row r="373" s="14" customFormat="1">
      <c r="A373" s="14"/>
      <c r="B373" s="241"/>
      <c r="C373" s="242"/>
      <c r="D373" s="231" t="s">
        <v>168</v>
      </c>
      <c r="E373" s="243" t="s">
        <v>1</v>
      </c>
      <c r="F373" s="244" t="s">
        <v>170</v>
      </c>
      <c r="G373" s="242"/>
      <c r="H373" s="245">
        <v>30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168</v>
      </c>
      <c r="AU373" s="251" t="s">
        <v>82</v>
      </c>
      <c r="AV373" s="14" t="s">
        <v>166</v>
      </c>
      <c r="AW373" s="14" t="s">
        <v>31</v>
      </c>
      <c r="AX373" s="14" t="s">
        <v>82</v>
      </c>
      <c r="AY373" s="251" t="s">
        <v>160</v>
      </c>
    </row>
    <row r="374" s="2" customFormat="1" ht="21.75" customHeight="1">
      <c r="A374" s="38"/>
      <c r="B374" s="39"/>
      <c r="C374" s="216" t="s">
        <v>1376</v>
      </c>
      <c r="D374" s="216" t="s">
        <v>161</v>
      </c>
      <c r="E374" s="217" t="s">
        <v>2139</v>
      </c>
      <c r="F374" s="218" t="s">
        <v>2140</v>
      </c>
      <c r="G374" s="219" t="s">
        <v>1078</v>
      </c>
      <c r="H374" s="220">
        <v>13</v>
      </c>
      <c r="I374" s="221"/>
      <c r="J374" s="222">
        <f>ROUND(I374*H374,2)</f>
        <v>0</v>
      </c>
      <c r="K374" s="218" t="s">
        <v>934</v>
      </c>
      <c r="L374" s="44"/>
      <c r="M374" s="223" t="s">
        <v>1</v>
      </c>
      <c r="N374" s="224" t="s">
        <v>39</v>
      </c>
      <c r="O374" s="91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7" t="s">
        <v>166</v>
      </c>
      <c r="AT374" s="227" t="s">
        <v>161</v>
      </c>
      <c r="AU374" s="227" t="s">
        <v>82</v>
      </c>
      <c r="AY374" s="17" t="s">
        <v>160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7" t="s">
        <v>82</v>
      </c>
      <c r="BK374" s="228">
        <f>ROUND(I374*H374,2)</f>
        <v>0</v>
      </c>
      <c r="BL374" s="17" t="s">
        <v>166</v>
      </c>
      <c r="BM374" s="227" t="s">
        <v>2141</v>
      </c>
    </row>
    <row r="375" s="13" customFormat="1">
      <c r="A375" s="13"/>
      <c r="B375" s="229"/>
      <c r="C375" s="230"/>
      <c r="D375" s="231" t="s">
        <v>168</v>
      </c>
      <c r="E375" s="232" t="s">
        <v>1</v>
      </c>
      <c r="F375" s="233" t="s">
        <v>220</v>
      </c>
      <c r="G375" s="230"/>
      <c r="H375" s="234">
        <v>13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168</v>
      </c>
      <c r="AU375" s="240" t="s">
        <v>82</v>
      </c>
      <c r="AV375" s="13" t="s">
        <v>84</v>
      </c>
      <c r="AW375" s="13" t="s">
        <v>31</v>
      </c>
      <c r="AX375" s="13" t="s">
        <v>74</v>
      </c>
      <c r="AY375" s="240" t="s">
        <v>160</v>
      </c>
    </row>
    <row r="376" s="14" customFormat="1">
      <c r="A376" s="14"/>
      <c r="B376" s="241"/>
      <c r="C376" s="242"/>
      <c r="D376" s="231" t="s">
        <v>168</v>
      </c>
      <c r="E376" s="243" t="s">
        <v>1</v>
      </c>
      <c r="F376" s="244" t="s">
        <v>170</v>
      </c>
      <c r="G376" s="242"/>
      <c r="H376" s="245">
        <v>13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168</v>
      </c>
      <c r="AU376" s="251" t="s">
        <v>82</v>
      </c>
      <c r="AV376" s="14" t="s">
        <v>166</v>
      </c>
      <c r="AW376" s="14" t="s">
        <v>31</v>
      </c>
      <c r="AX376" s="14" t="s">
        <v>82</v>
      </c>
      <c r="AY376" s="251" t="s">
        <v>160</v>
      </c>
    </row>
    <row r="377" s="2" customFormat="1" ht="33" customHeight="1">
      <c r="A377" s="38"/>
      <c r="B377" s="39"/>
      <c r="C377" s="216" t="s">
        <v>1380</v>
      </c>
      <c r="D377" s="216" t="s">
        <v>161</v>
      </c>
      <c r="E377" s="217" t="s">
        <v>2142</v>
      </c>
      <c r="F377" s="218" t="s">
        <v>2143</v>
      </c>
      <c r="G377" s="219" t="s">
        <v>203</v>
      </c>
      <c r="H377" s="220">
        <v>18</v>
      </c>
      <c r="I377" s="221"/>
      <c r="J377" s="222">
        <f>ROUND(I377*H377,2)</f>
        <v>0</v>
      </c>
      <c r="K377" s="218" t="s">
        <v>165</v>
      </c>
      <c r="L377" s="44"/>
      <c r="M377" s="223" t="s">
        <v>1</v>
      </c>
      <c r="N377" s="224" t="s">
        <v>39</v>
      </c>
      <c r="O377" s="91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7" t="s">
        <v>166</v>
      </c>
      <c r="AT377" s="227" t="s">
        <v>161</v>
      </c>
      <c r="AU377" s="227" t="s">
        <v>82</v>
      </c>
      <c r="AY377" s="17" t="s">
        <v>160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7" t="s">
        <v>82</v>
      </c>
      <c r="BK377" s="228">
        <f>ROUND(I377*H377,2)</f>
        <v>0</v>
      </c>
      <c r="BL377" s="17" t="s">
        <v>166</v>
      </c>
      <c r="BM377" s="227" t="s">
        <v>2144</v>
      </c>
    </row>
    <row r="378" s="2" customFormat="1" ht="24.15" customHeight="1">
      <c r="A378" s="38"/>
      <c r="B378" s="39"/>
      <c r="C378" s="216" t="s">
        <v>1384</v>
      </c>
      <c r="D378" s="216" t="s">
        <v>161</v>
      </c>
      <c r="E378" s="217" t="s">
        <v>2145</v>
      </c>
      <c r="F378" s="218" t="s">
        <v>2146</v>
      </c>
      <c r="G378" s="219" t="s">
        <v>203</v>
      </c>
      <c r="H378" s="220">
        <v>1</v>
      </c>
      <c r="I378" s="221"/>
      <c r="J378" s="222">
        <f>ROUND(I378*H378,2)</f>
        <v>0</v>
      </c>
      <c r="K378" s="218" t="s">
        <v>165</v>
      </c>
      <c r="L378" s="44"/>
      <c r="M378" s="223" t="s">
        <v>1</v>
      </c>
      <c r="N378" s="224" t="s">
        <v>39</v>
      </c>
      <c r="O378" s="91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7" t="s">
        <v>166</v>
      </c>
      <c r="AT378" s="227" t="s">
        <v>161</v>
      </c>
      <c r="AU378" s="227" t="s">
        <v>82</v>
      </c>
      <c r="AY378" s="17" t="s">
        <v>160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7" t="s">
        <v>82</v>
      </c>
      <c r="BK378" s="228">
        <f>ROUND(I378*H378,2)</f>
        <v>0</v>
      </c>
      <c r="BL378" s="17" t="s">
        <v>166</v>
      </c>
      <c r="BM378" s="227" t="s">
        <v>2147</v>
      </c>
    </row>
    <row r="379" s="2" customFormat="1" ht="24.15" customHeight="1">
      <c r="A379" s="38"/>
      <c r="B379" s="39"/>
      <c r="C379" s="216" t="s">
        <v>2148</v>
      </c>
      <c r="D379" s="216" t="s">
        <v>161</v>
      </c>
      <c r="E379" s="217" t="s">
        <v>2149</v>
      </c>
      <c r="F379" s="218" t="s">
        <v>2150</v>
      </c>
      <c r="G379" s="219" t="s">
        <v>203</v>
      </c>
      <c r="H379" s="220">
        <v>3</v>
      </c>
      <c r="I379" s="221"/>
      <c r="J379" s="222">
        <f>ROUND(I379*H379,2)</f>
        <v>0</v>
      </c>
      <c r="K379" s="218" t="s">
        <v>165</v>
      </c>
      <c r="L379" s="44"/>
      <c r="M379" s="223" t="s">
        <v>1</v>
      </c>
      <c r="N379" s="224" t="s">
        <v>39</v>
      </c>
      <c r="O379" s="91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7" t="s">
        <v>166</v>
      </c>
      <c r="AT379" s="227" t="s">
        <v>161</v>
      </c>
      <c r="AU379" s="227" t="s">
        <v>82</v>
      </c>
      <c r="AY379" s="17" t="s">
        <v>160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7" t="s">
        <v>82</v>
      </c>
      <c r="BK379" s="228">
        <f>ROUND(I379*H379,2)</f>
        <v>0</v>
      </c>
      <c r="BL379" s="17" t="s">
        <v>166</v>
      </c>
      <c r="BM379" s="227" t="s">
        <v>2151</v>
      </c>
    </row>
    <row r="380" s="2" customFormat="1" ht="24.15" customHeight="1">
      <c r="A380" s="38"/>
      <c r="B380" s="39"/>
      <c r="C380" s="216" t="s">
        <v>2152</v>
      </c>
      <c r="D380" s="216" t="s">
        <v>161</v>
      </c>
      <c r="E380" s="217" t="s">
        <v>2153</v>
      </c>
      <c r="F380" s="218" t="s">
        <v>2154</v>
      </c>
      <c r="G380" s="219" t="s">
        <v>203</v>
      </c>
      <c r="H380" s="220">
        <v>1</v>
      </c>
      <c r="I380" s="221"/>
      <c r="J380" s="222">
        <f>ROUND(I380*H380,2)</f>
        <v>0</v>
      </c>
      <c r="K380" s="218" t="s">
        <v>165</v>
      </c>
      <c r="L380" s="44"/>
      <c r="M380" s="223" t="s">
        <v>1</v>
      </c>
      <c r="N380" s="224" t="s">
        <v>39</v>
      </c>
      <c r="O380" s="91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7" t="s">
        <v>166</v>
      </c>
      <c r="AT380" s="227" t="s">
        <v>161</v>
      </c>
      <c r="AU380" s="227" t="s">
        <v>82</v>
      </c>
      <c r="AY380" s="17" t="s">
        <v>160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7" t="s">
        <v>82</v>
      </c>
      <c r="BK380" s="228">
        <f>ROUND(I380*H380,2)</f>
        <v>0</v>
      </c>
      <c r="BL380" s="17" t="s">
        <v>166</v>
      </c>
      <c r="BM380" s="227" t="s">
        <v>2155</v>
      </c>
    </row>
    <row r="381" s="2" customFormat="1" ht="24.15" customHeight="1">
      <c r="A381" s="38"/>
      <c r="B381" s="39"/>
      <c r="C381" s="216" t="s">
        <v>2156</v>
      </c>
      <c r="D381" s="216" t="s">
        <v>161</v>
      </c>
      <c r="E381" s="217" t="s">
        <v>2157</v>
      </c>
      <c r="F381" s="218" t="s">
        <v>2158</v>
      </c>
      <c r="G381" s="219" t="s">
        <v>203</v>
      </c>
      <c r="H381" s="220">
        <v>1</v>
      </c>
      <c r="I381" s="221"/>
      <c r="J381" s="222">
        <f>ROUND(I381*H381,2)</f>
        <v>0</v>
      </c>
      <c r="K381" s="218" t="s">
        <v>165</v>
      </c>
      <c r="L381" s="44"/>
      <c r="M381" s="223" t="s">
        <v>1</v>
      </c>
      <c r="N381" s="224" t="s">
        <v>39</v>
      </c>
      <c r="O381" s="91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7" t="s">
        <v>166</v>
      </c>
      <c r="AT381" s="227" t="s">
        <v>161</v>
      </c>
      <c r="AU381" s="227" t="s">
        <v>82</v>
      </c>
      <c r="AY381" s="17" t="s">
        <v>160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7" t="s">
        <v>82</v>
      </c>
      <c r="BK381" s="228">
        <f>ROUND(I381*H381,2)</f>
        <v>0</v>
      </c>
      <c r="BL381" s="17" t="s">
        <v>166</v>
      </c>
      <c r="BM381" s="227" t="s">
        <v>2159</v>
      </c>
    </row>
    <row r="382" s="2" customFormat="1" ht="24.15" customHeight="1">
      <c r="A382" s="38"/>
      <c r="B382" s="39"/>
      <c r="C382" s="216" t="s">
        <v>2160</v>
      </c>
      <c r="D382" s="216" t="s">
        <v>161</v>
      </c>
      <c r="E382" s="217" t="s">
        <v>2161</v>
      </c>
      <c r="F382" s="218" t="s">
        <v>2162</v>
      </c>
      <c r="G382" s="219" t="s">
        <v>203</v>
      </c>
      <c r="H382" s="220">
        <v>1</v>
      </c>
      <c r="I382" s="221"/>
      <c r="J382" s="222">
        <f>ROUND(I382*H382,2)</f>
        <v>0</v>
      </c>
      <c r="K382" s="218" t="s">
        <v>165</v>
      </c>
      <c r="L382" s="44"/>
      <c r="M382" s="223" t="s">
        <v>1</v>
      </c>
      <c r="N382" s="224" t="s">
        <v>39</v>
      </c>
      <c r="O382" s="91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7" t="s">
        <v>166</v>
      </c>
      <c r="AT382" s="227" t="s">
        <v>161</v>
      </c>
      <c r="AU382" s="227" t="s">
        <v>82</v>
      </c>
      <c r="AY382" s="17" t="s">
        <v>160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7" t="s">
        <v>82</v>
      </c>
      <c r="BK382" s="228">
        <f>ROUND(I382*H382,2)</f>
        <v>0</v>
      </c>
      <c r="BL382" s="17" t="s">
        <v>166</v>
      </c>
      <c r="BM382" s="227" t="s">
        <v>2163</v>
      </c>
    </row>
    <row r="383" s="2" customFormat="1" ht="24.15" customHeight="1">
      <c r="A383" s="38"/>
      <c r="B383" s="39"/>
      <c r="C383" s="216" t="s">
        <v>2164</v>
      </c>
      <c r="D383" s="216" t="s">
        <v>161</v>
      </c>
      <c r="E383" s="217" t="s">
        <v>2165</v>
      </c>
      <c r="F383" s="218" t="s">
        <v>2166</v>
      </c>
      <c r="G383" s="219" t="s">
        <v>203</v>
      </c>
      <c r="H383" s="220">
        <v>1</v>
      </c>
      <c r="I383" s="221"/>
      <c r="J383" s="222">
        <f>ROUND(I383*H383,2)</f>
        <v>0</v>
      </c>
      <c r="K383" s="218" t="s">
        <v>165</v>
      </c>
      <c r="L383" s="44"/>
      <c r="M383" s="223" t="s">
        <v>1</v>
      </c>
      <c r="N383" s="224" t="s">
        <v>39</v>
      </c>
      <c r="O383" s="91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7" t="s">
        <v>166</v>
      </c>
      <c r="AT383" s="227" t="s">
        <v>161</v>
      </c>
      <c r="AU383" s="227" t="s">
        <v>82</v>
      </c>
      <c r="AY383" s="17" t="s">
        <v>160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7" t="s">
        <v>82</v>
      </c>
      <c r="BK383" s="228">
        <f>ROUND(I383*H383,2)</f>
        <v>0</v>
      </c>
      <c r="BL383" s="17" t="s">
        <v>166</v>
      </c>
      <c r="BM383" s="227" t="s">
        <v>2167</v>
      </c>
    </row>
    <row r="384" s="2" customFormat="1" ht="24.15" customHeight="1">
      <c r="A384" s="38"/>
      <c r="B384" s="39"/>
      <c r="C384" s="216" t="s">
        <v>2168</v>
      </c>
      <c r="D384" s="216" t="s">
        <v>161</v>
      </c>
      <c r="E384" s="217" t="s">
        <v>2169</v>
      </c>
      <c r="F384" s="218" t="s">
        <v>2170</v>
      </c>
      <c r="G384" s="219" t="s">
        <v>203</v>
      </c>
      <c r="H384" s="220">
        <v>1</v>
      </c>
      <c r="I384" s="221"/>
      <c r="J384" s="222">
        <f>ROUND(I384*H384,2)</f>
        <v>0</v>
      </c>
      <c r="K384" s="218" t="s">
        <v>165</v>
      </c>
      <c r="L384" s="44"/>
      <c r="M384" s="223" t="s">
        <v>1</v>
      </c>
      <c r="N384" s="224" t="s">
        <v>39</v>
      </c>
      <c r="O384" s="91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7" t="s">
        <v>166</v>
      </c>
      <c r="AT384" s="227" t="s">
        <v>161</v>
      </c>
      <c r="AU384" s="227" t="s">
        <v>82</v>
      </c>
      <c r="AY384" s="17" t="s">
        <v>160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7" t="s">
        <v>82</v>
      </c>
      <c r="BK384" s="228">
        <f>ROUND(I384*H384,2)</f>
        <v>0</v>
      </c>
      <c r="BL384" s="17" t="s">
        <v>166</v>
      </c>
      <c r="BM384" s="227" t="s">
        <v>2171</v>
      </c>
    </row>
    <row r="385" s="2" customFormat="1" ht="24.15" customHeight="1">
      <c r="A385" s="38"/>
      <c r="B385" s="39"/>
      <c r="C385" s="216" t="s">
        <v>2172</v>
      </c>
      <c r="D385" s="216" t="s">
        <v>161</v>
      </c>
      <c r="E385" s="217" t="s">
        <v>2173</v>
      </c>
      <c r="F385" s="218" t="s">
        <v>2174</v>
      </c>
      <c r="G385" s="219" t="s">
        <v>1078</v>
      </c>
      <c r="H385" s="220">
        <v>16</v>
      </c>
      <c r="I385" s="221"/>
      <c r="J385" s="222">
        <f>ROUND(I385*H385,2)</f>
        <v>0</v>
      </c>
      <c r="K385" s="218" t="s">
        <v>934</v>
      </c>
      <c r="L385" s="44"/>
      <c r="M385" s="223" t="s">
        <v>1</v>
      </c>
      <c r="N385" s="224" t="s">
        <v>39</v>
      </c>
      <c r="O385" s="91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7" t="s">
        <v>166</v>
      </c>
      <c r="AT385" s="227" t="s">
        <v>161</v>
      </c>
      <c r="AU385" s="227" t="s">
        <v>82</v>
      </c>
      <c r="AY385" s="17" t="s">
        <v>160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7" t="s">
        <v>82</v>
      </c>
      <c r="BK385" s="228">
        <f>ROUND(I385*H385,2)</f>
        <v>0</v>
      </c>
      <c r="BL385" s="17" t="s">
        <v>166</v>
      </c>
      <c r="BM385" s="227" t="s">
        <v>2175</v>
      </c>
    </row>
    <row r="386" s="2" customFormat="1" ht="24.15" customHeight="1">
      <c r="A386" s="38"/>
      <c r="B386" s="39"/>
      <c r="C386" s="216" t="s">
        <v>2176</v>
      </c>
      <c r="D386" s="216" t="s">
        <v>161</v>
      </c>
      <c r="E386" s="217" t="s">
        <v>2177</v>
      </c>
      <c r="F386" s="218" t="s">
        <v>2178</v>
      </c>
      <c r="G386" s="219" t="s">
        <v>1078</v>
      </c>
      <c r="H386" s="220">
        <v>2</v>
      </c>
      <c r="I386" s="221"/>
      <c r="J386" s="222">
        <f>ROUND(I386*H386,2)</f>
        <v>0</v>
      </c>
      <c r="K386" s="218" t="s">
        <v>934</v>
      </c>
      <c r="L386" s="44"/>
      <c r="M386" s="223" t="s">
        <v>1</v>
      </c>
      <c r="N386" s="224" t="s">
        <v>39</v>
      </c>
      <c r="O386" s="91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7" t="s">
        <v>166</v>
      </c>
      <c r="AT386" s="227" t="s">
        <v>161</v>
      </c>
      <c r="AU386" s="227" t="s">
        <v>82</v>
      </c>
      <c r="AY386" s="17" t="s">
        <v>160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82</v>
      </c>
      <c r="BK386" s="228">
        <f>ROUND(I386*H386,2)</f>
        <v>0</v>
      </c>
      <c r="BL386" s="17" t="s">
        <v>166</v>
      </c>
      <c r="BM386" s="227" t="s">
        <v>2179</v>
      </c>
    </row>
    <row r="387" s="2" customFormat="1" ht="24.15" customHeight="1">
      <c r="A387" s="38"/>
      <c r="B387" s="39"/>
      <c r="C387" s="216" t="s">
        <v>2180</v>
      </c>
      <c r="D387" s="216" t="s">
        <v>161</v>
      </c>
      <c r="E387" s="217" t="s">
        <v>2181</v>
      </c>
      <c r="F387" s="218" t="s">
        <v>2182</v>
      </c>
      <c r="G387" s="219" t="s">
        <v>203</v>
      </c>
      <c r="H387" s="220">
        <v>3</v>
      </c>
      <c r="I387" s="221"/>
      <c r="J387" s="222">
        <f>ROUND(I387*H387,2)</f>
        <v>0</v>
      </c>
      <c r="K387" s="218" t="s">
        <v>165</v>
      </c>
      <c r="L387" s="44"/>
      <c r="M387" s="223" t="s">
        <v>1</v>
      </c>
      <c r="N387" s="224" t="s">
        <v>39</v>
      </c>
      <c r="O387" s="91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7" t="s">
        <v>166</v>
      </c>
      <c r="AT387" s="227" t="s">
        <v>161</v>
      </c>
      <c r="AU387" s="227" t="s">
        <v>82</v>
      </c>
      <c r="AY387" s="17" t="s">
        <v>160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7" t="s">
        <v>82</v>
      </c>
      <c r="BK387" s="228">
        <f>ROUND(I387*H387,2)</f>
        <v>0</v>
      </c>
      <c r="BL387" s="17" t="s">
        <v>166</v>
      </c>
      <c r="BM387" s="227" t="s">
        <v>2183</v>
      </c>
    </row>
    <row r="388" s="2" customFormat="1" ht="24.15" customHeight="1">
      <c r="A388" s="38"/>
      <c r="B388" s="39"/>
      <c r="C388" s="216" t="s">
        <v>2184</v>
      </c>
      <c r="D388" s="216" t="s">
        <v>161</v>
      </c>
      <c r="E388" s="217" t="s">
        <v>2185</v>
      </c>
      <c r="F388" s="218" t="s">
        <v>2186</v>
      </c>
      <c r="G388" s="219" t="s">
        <v>203</v>
      </c>
      <c r="H388" s="220">
        <v>1</v>
      </c>
      <c r="I388" s="221"/>
      <c r="J388" s="222">
        <f>ROUND(I388*H388,2)</f>
        <v>0</v>
      </c>
      <c r="K388" s="218" t="s">
        <v>165</v>
      </c>
      <c r="L388" s="44"/>
      <c r="M388" s="223" t="s">
        <v>1</v>
      </c>
      <c r="N388" s="224" t="s">
        <v>39</v>
      </c>
      <c r="O388" s="91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7" t="s">
        <v>166</v>
      </c>
      <c r="AT388" s="227" t="s">
        <v>161</v>
      </c>
      <c r="AU388" s="227" t="s">
        <v>82</v>
      </c>
      <c r="AY388" s="17" t="s">
        <v>160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7" t="s">
        <v>82</v>
      </c>
      <c r="BK388" s="228">
        <f>ROUND(I388*H388,2)</f>
        <v>0</v>
      </c>
      <c r="BL388" s="17" t="s">
        <v>166</v>
      </c>
      <c r="BM388" s="227" t="s">
        <v>2187</v>
      </c>
    </row>
    <row r="389" s="2" customFormat="1" ht="24.15" customHeight="1">
      <c r="A389" s="38"/>
      <c r="B389" s="39"/>
      <c r="C389" s="216" t="s">
        <v>2188</v>
      </c>
      <c r="D389" s="216" t="s">
        <v>161</v>
      </c>
      <c r="E389" s="217" t="s">
        <v>2189</v>
      </c>
      <c r="F389" s="218" t="s">
        <v>2190</v>
      </c>
      <c r="G389" s="219" t="s">
        <v>203</v>
      </c>
      <c r="H389" s="220">
        <v>3</v>
      </c>
      <c r="I389" s="221"/>
      <c r="J389" s="222">
        <f>ROUND(I389*H389,2)</f>
        <v>0</v>
      </c>
      <c r="K389" s="218" t="s">
        <v>165</v>
      </c>
      <c r="L389" s="44"/>
      <c r="M389" s="223" t="s">
        <v>1</v>
      </c>
      <c r="N389" s="224" t="s">
        <v>39</v>
      </c>
      <c r="O389" s="91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7" t="s">
        <v>166</v>
      </c>
      <c r="AT389" s="227" t="s">
        <v>161</v>
      </c>
      <c r="AU389" s="227" t="s">
        <v>82</v>
      </c>
      <c r="AY389" s="17" t="s">
        <v>160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7" t="s">
        <v>82</v>
      </c>
      <c r="BK389" s="228">
        <f>ROUND(I389*H389,2)</f>
        <v>0</v>
      </c>
      <c r="BL389" s="17" t="s">
        <v>166</v>
      </c>
      <c r="BM389" s="227" t="s">
        <v>2191</v>
      </c>
    </row>
    <row r="390" s="2" customFormat="1" ht="24.15" customHeight="1">
      <c r="A390" s="38"/>
      <c r="B390" s="39"/>
      <c r="C390" s="216" t="s">
        <v>2192</v>
      </c>
      <c r="D390" s="216" t="s">
        <v>161</v>
      </c>
      <c r="E390" s="217" t="s">
        <v>2193</v>
      </c>
      <c r="F390" s="218" t="s">
        <v>2194</v>
      </c>
      <c r="G390" s="219" t="s">
        <v>203</v>
      </c>
      <c r="H390" s="220">
        <v>1</v>
      </c>
      <c r="I390" s="221"/>
      <c r="J390" s="222">
        <f>ROUND(I390*H390,2)</f>
        <v>0</v>
      </c>
      <c r="K390" s="218" t="s">
        <v>165</v>
      </c>
      <c r="L390" s="44"/>
      <c r="M390" s="223" t="s">
        <v>1</v>
      </c>
      <c r="N390" s="224" t="s">
        <v>39</v>
      </c>
      <c r="O390" s="91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7" t="s">
        <v>166</v>
      </c>
      <c r="AT390" s="227" t="s">
        <v>161</v>
      </c>
      <c r="AU390" s="227" t="s">
        <v>82</v>
      </c>
      <c r="AY390" s="17" t="s">
        <v>160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7" t="s">
        <v>82</v>
      </c>
      <c r="BK390" s="228">
        <f>ROUND(I390*H390,2)</f>
        <v>0</v>
      </c>
      <c r="BL390" s="17" t="s">
        <v>166</v>
      </c>
      <c r="BM390" s="227" t="s">
        <v>2195</v>
      </c>
    </row>
    <row r="391" s="2" customFormat="1" ht="16.5" customHeight="1">
      <c r="A391" s="38"/>
      <c r="B391" s="39"/>
      <c r="C391" s="216" t="s">
        <v>2196</v>
      </c>
      <c r="D391" s="216" t="s">
        <v>161</v>
      </c>
      <c r="E391" s="217" t="s">
        <v>2197</v>
      </c>
      <c r="F391" s="218" t="s">
        <v>2198</v>
      </c>
      <c r="G391" s="219" t="s">
        <v>203</v>
      </c>
      <c r="H391" s="220">
        <v>2</v>
      </c>
      <c r="I391" s="221"/>
      <c r="J391" s="222">
        <f>ROUND(I391*H391,2)</f>
        <v>0</v>
      </c>
      <c r="K391" s="218" t="s">
        <v>934</v>
      </c>
      <c r="L391" s="44"/>
      <c r="M391" s="223" t="s">
        <v>1</v>
      </c>
      <c r="N391" s="224" t="s">
        <v>39</v>
      </c>
      <c r="O391" s="91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7" t="s">
        <v>166</v>
      </c>
      <c r="AT391" s="227" t="s">
        <v>161</v>
      </c>
      <c r="AU391" s="227" t="s">
        <v>82</v>
      </c>
      <c r="AY391" s="17" t="s">
        <v>160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7" t="s">
        <v>82</v>
      </c>
      <c r="BK391" s="228">
        <f>ROUND(I391*H391,2)</f>
        <v>0</v>
      </c>
      <c r="BL391" s="17" t="s">
        <v>166</v>
      </c>
      <c r="BM391" s="227" t="s">
        <v>2199</v>
      </c>
    </row>
    <row r="392" s="15" customFormat="1">
      <c r="A392" s="15"/>
      <c r="B392" s="252"/>
      <c r="C392" s="253"/>
      <c r="D392" s="231" t="s">
        <v>168</v>
      </c>
      <c r="E392" s="254" t="s">
        <v>1</v>
      </c>
      <c r="F392" s="255" t="s">
        <v>2200</v>
      </c>
      <c r="G392" s="253"/>
      <c r="H392" s="254" t="s">
        <v>1</v>
      </c>
      <c r="I392" s="256"/>
      <c r="J392" s="253"/>
      <c r="K392" s="253"/>
      <c r="L392" s="257"/>
      <c r="M392" s="258"/>
      <c r="N392" s="259"/>
      <c r="O392" s="259"/>
      <c r="P392" s="259"/>
      <c r="Q392" s="259"/>
      <c r="R392" s="259"/>
      <c r="S392" s="259"/>
      <c r="T392" s="26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1" t="s">
        <v>168</v>
      </c>
      <c r="AU392" s="261" t="s">
        <v>82</v>
      </c>
      <c r="AV392" s="15" t="s">
        <v>82</v>
      </c>
      <c r="AW392" s="15" t="s">
        <v>31</v>
      </c>
      <c r="AX392" s="15" t="s">
        <v>74</v>
      </c>
      <c r="AY392" s="261" t="s">
        <v>160</v>
      </c>
    </row>
    <row r="393" s="15" customFormat="1">
      <c r="A393" s="15"/>
      <c r="B393" s="252"/>
      <c r="C393" s="253"/>
      <c r="D393" s="231" t="s">
        <v>168</v>
      </c>
      <c r="E393" s="254" t="s">
        <v>1</v>
      </c>
      <c r="F393" s="255" t="s">
        <v>2201</v>
      </c>
      <c r="G393" s="253"/>
      <c r="H393" s="254" t="s">
        <v>1</v>
      </c>
      <c r="I393" s="256"/>
      <c r="J393" s="253"/>
      <c r="K393" s="253"/>
      <c r="L393" s="257"/>
      <c r="M393" s="258"/>
      <c r="N393" s="259"/>
      <c r="O393" s="259"/>
      <c r="P393" s="259"/>
      <c r="Q393" s="259"/>
      <c r="R393" s="259"/>
      <c r="S393" s="259"/>
      <c r="T393" s="26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1" t="s">
        <v>168</v>
      </c>
      <c r="AU393" s="261" t="s">
        <v>82</v>
      </c>
      <c r="AV393" s="15" t="s">
        <v>82</v>
      </c>
      <c r="AW393" s="15" t="s">
        <v>31</v>
      </c>
      <c r="AX393" s="15" t="s">
        <v>74</v>
      </c>
      <c r="AY393" s="261" t="s">
        <v>160</v>
      </c>
    </row>
    <row r="394" s="13" customFormat="1">
      <c r="A394" s="13"/>
      <c r="B394" s="229"/>
      <c r="C394" s="230"/>
      <c r="D394" s="231" t="s">
        <v>168</v>
      </c>
      <c r="E394" s="232" t="s">
        <v>1</v>
      </c>
      <c r="F394" s="233" t="s">
        <v>84</v>
      </c>
      <c r="G394" s="230"/>
      <c r="H394" s="234">
        <v>2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168</v>
      </c>
      <c r="AU394" s="240" t="s">
        <v>82</v>
      </c>
      <c r="AV394" s="13" t="s">
        <v>84</v>
      </c>
      <c r="AW394" s="13" t="s">
        <v>31</v>
      </c>
      <c r="AX394" s="13" t="s">
        <v>74</v>
      </c>
      <c r="AY394" s="240" t="s">
        <v>160</v>
      </c>
    </row>
    <row r="395" s="14" customFormat="1">
      <c r="A395" s="14"/>
      <c r="B395" s="241"/>
      <c r="C395" s="242"/>
      <c r="D395" s="231" t="s">
        <v>168</v>
      </c>
      <c r="E395" s="243" t="s">
        <v>1</v>
      </c>
      <c r="F395" s="244" t="s">
        <v>170</v>
      </c>
      <c r="G395" s="242"/>
      <c r="H395" s="245">
        <v>2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168</v>
      </c>
      <c r="AU395" s="251" t="s">
        <v>82</v>
      </c>
      <c r="AV395" s="14" t="s">
        <v>166</v>
      </c>
      <c r="AW395" s="14" t="s">
        <v>31</v>
      </c>
      <c r="AX395" s="14" t="s">
        <v>82</v>
      </c>
      <c r="AY395" s="251" t="s">
        <v>160</v>
      </c>
    </row>
    <row r="396" s="2" customFormat="1" ht="24.15" customHeight="1">
      <c r="A396" s="38"/>
      <c r="B396" s="39"/>
      <c r="C396" s="216" t="s">
        <v>2202</v>
      </c>
      <c r="D396" s="216" t="s">
        <v>161</v>
      </c>
      <c r="E396" s="217" t="s">
        <v>2203</v>
      </c>
      <c r="F396" s="218" t="s">
        <v>2204</v>
      </c>
      <c r="G396" s="219" t="s">
        <v>203</v>
      </c>
      <c r="H396" s="220">
        <v>1</v>
      </c>
      <c r="I396" s="221"/>
      <c r="J396" s="222">
        <f>ROUND(I396*H396,2)</f>
        <v>0</v>
      </c>
      <c r="K396" s="218" t="s">
        <v>165</v>
      </c>
      <c r="L396" s="44"/>
      <c r="M396" s="223" t="s">
        <v>1</v>
      </c>
      <c r="N396" s="224" t="s">
        <v>39</v>
      </c>
      <c r="O396" s="91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7" t="s">
        <v>166</v>
      </c>
      <c r="AT396" s="227" t="s">
        <v>161</v>
      </c>
      <c r="AU396" s="227" t="s">
        <v>82</v>
      </c>
      <c r="AY396" s="17" t="s">
        <v>160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7" t="s">
        <v>82</v>
      </c>
      <c r="BK396" s="228">
        <f>ROUND(I396*H396,2)</f>
        <v>0</v>
      </c>
      <c r="BL396" s="17" t="s">
        <v>166</v>
      </c>
      <c r="BM396" s="227" t="s">
        <v>2205</v>
      </c>
    </row>
    <row r="397" s="2" customFormat="1" ht="24.15" customHeight="1">
      <c r="A397" s="38"/>
      <c r="B397" s="39"/>
      <c r="C397" s="216" t="s">
        <v>2206</v>
      </c>
      <c r="D397" s="216" t="s">
        <v>161</v>
      </c>
      <c r="E397" s="217" t="s">
        <v>2207</v>
      </c>
      <c r="F397" s="218" t="s">
        <v>2208</v>
      </c>
      <c r="G397" s="219" t="s">
        <v>203</v>
      </c>
      <c r="H397" s="220">
        <v>1</v>
      </c>
      <c r="I397" s="221"/>
      <c r="J397" s="222">
        <f>ROUND(I397*H397,2)</f>
        <v>0</v>
      </c>
      <c r="K397" s="218" t="s">
        <v>165</v>
      </c>
      <c r="L397" s="44"/>
      <c r="M397" s="223" t="s">
        <v>1</v>
      </c>
      <c r="N397" s="224" t="s">
        <v>39</v>
      </c>
      <c r="O397" s="91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7" t="s">
        <v>166</v>
      </c>
      <c r="AT397" s="227" t="s">
        <v>161</v>
      </c>
      <c r="AU397" s="227" t="s">
        <v>82</v>
      </c>
      <c r="AY397" s="17" t="s">
        <v>160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7" t="s">
        <v>82</v>
      </c>
      <c r="BK397" s="228">
        <f>ROUND(I397*H397,2)</f>
        <v>0</v>
      </c>
      <c r="BL397" s="17" t="s">
        <v>166</v>
      </c>
      <c r="BM397" s="227" t="s">
        <v>2209</v>
      </c>
    </row>
    <row r="398" s="2" customFormat="1" ht="24.15" customHeight="1">
      <c r="A398" s="38"/>
      <c r="B398" s="39"/>
      <c r="C398" s="216" t="s">
        <v>2210</v>
      </c>
      <c r="D398" s="216" t="s">
        <v>161</v>
      </c>
      <c r="E398" s="217" t="s">
        <v>2211</v>
      </c>
      <c r="F398" s="218" t="s">
        <v>2212</v>
      </c>
      <c r="G398" s="219" t="s">
        <v>203</v>
      </c>
      <c r="H398" s="220">
        <v>1</v>
      </c>
      <c r="I398" s="221"/>
      <c r="J398" s="222">
        <f>ROUND(I398*H398,2)</f>
        <v>0</v>
      </c>
      <c r="K398" s="218" t="s">
        <v>165</v>
      </c>
      <c r="L398" s="44"/>
      <c r="M398" s="223" t="s">
        <v>1</v>
      </c>
      <c r="N398" s="224" t="s">
        <v>39</v>
      </c>
      <c r="O398" s="91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7" t="s">
        <v>166</v>
      </c>
      <c r="AT398" s="227" t="s">
        <v>161</v>
      </c>
      <c r="AU398" s="227" t="s">
        <v>82</v>
      </c>
      <c r="AY398" s="17" t="s">
        <v>160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7" t="s">
        <v>82</v>
      </c>
      <c r="BK398" s="228">
        <f>ROUND(I398*H398,2)</f>
        <v>0</v>
      </c>
      <c r="BL398" s="17" t="s">
        <v>166</v>
      </c>
      <c r="BM398" s="227" t="s">
        <v>2213</v>
      </c>
    </row>
    <row r="399" s="2" customFormat="1" ht="24.15" customHeight="1">
      <c r="A399" s="38"/>
      <c r="B399" s="39"/>
      <c r="C399" s="216" t="s">
        <v>283</v>
      </c>
      <c r="D399" s="216" t="s">
        <v>161</v>
      </c>
      <c r="E399" s="217" t="s">
        <v>2214</v>
      </c>
      <c r="F399" s="218" t="s">
        <v>2215</v>
      </c>
      <c r="G399" s="219" t="s">
        <v>203</v>
      </c>
      <c r="H399" s="220">
        <v>1</v>
      </c>
      <c r="I399" s="221"/>
      <c r="J399" s="222">
        <f>ROUND(I399*H399,2)</f>
        <v>0</v>
      </c>
      <c r="K399" s="218" t="s">
        <v>165</v>
      </c>
      <c r="L399" s="44"/>
      <c r="M399" s="223" t="s">
        <v>1</v>
      </c>
      <c r="N399" s="224" t="s">
        <v>39</v>
      </c>
      <c r="O399" s="91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7" t="s">
        <v>166</v>
      </c>
      <c r="AT399" s="227" t="s">
        <v>161</v>
      </c>
      <c r="AU399" s="227" t="s">
        <v>82</v>
      </c>
      <c r="AY399" s="17" t="s">
        <v>160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7" t="s">
        <v>82</v>
      </c>
      <c r="BK399" s="228">
        <f>ROUND(I399*H399,2)</f>
        <v>0</v>
      </c>
      <c r="BL399" s="17" t="s">
        <v>166</v>
      </c>
      <c r="BM399" s="227" t="s">
        <v>2216</v>
      </c>
    </row>
    <row r="400" s="2" customFormat="1" ht="24.15" customHeight="1">
      <c r="A400" s="38"/>
      <c r="B400" s="39"/>
      <c r="C400" s="216" t="s">
        <v>2217</v>
      </c>
      <c r="D400" s="216" t="s">
        <v>161</v>
      </c>
      <c r="E400" s="217" t="s">
        <v>2218</v>
      </c>
      <c r="F400" s="218" t="s">
        <v>2219</v>
      </c>
      <c r="G400" s="219" t="s">
        <v>203</v>
      </c>
      <c r="H400" s="220">
        <v>2</v>
      </c>
      <c r="I400" s="221"/>
      <c r="J400" s="222">
        <f>ROUND(I400*H400,2)</f>
        <v>0</v>
      </c>
      <c r="K400" s="218" t="s">
        <v>165</v>
      </c>
      <c r="L400" s="44"/>
      <c r="M400" s="223" t="s">
        <v>1</v>
      </c>
      <c r="N400" s="224" t="s">
        <v>39</v>
      </c>
      <c r="O400" s="91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7" t="s">
        <v>166</v>
      </c>
      <c r="AT400" s="227" t="s">
        <v>161</v>
      </c>
      <c r="AU400" s="227" t="s">
        <v>82</v>
      </c>
      <c r="AY400" s="17" t="s">
        <v>160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7" t="s">
        <v>82</v>
      </c>
      <c r="BK400" s="228">
        <f>ROUND(I400*H400,2)</f>
        <v>0</v>
      </c>
      <c r="BL400" s="17" t="s">
        <v>166</v>
      </c>
      <c r="BM400" s="227" t="s">
        <v>2220</v>
      </c>
    </row>
    <row r="401" s="2" customFormat="1" ht="24.15" customHeight="1">
      <c r="A401" s="38"/>
      <c r="B401" s="39"/>
      <c r="C401" s="216" t="s">
        <v>1284</v>
      </c>
      <c r="D401" s="216" t="s">
        <v>161</v>
      </c>
      <c r="E401" s="217" t="s">
        <v>2221</v>
      </c>
      <c r="F401" s="218" t="s">
        <v>2222</v>
      </c>
      <c r="G401" s="219" t="s">
        <v>203</v>
      </c>
      <c r="H401" s="220">
        <v>2</v>
      </c>
      <c r="I401" s="221"/>
      <c r="J401" s="222">
        <f>ROUND(I401*H401,2)</f>
        <v>0</v>
      </c>
      <c r="K401" s="218" t="s">
        <v>165</v>
      </c>
      <c r="L401" s="44"/>
      <c r="M401" s="223" t="s">
        <v>1</v>
      </c>
      <c r="N401" s="224" t="s">
        <v>39</v>
      </c>
      <c r="O401" s="91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7" t="s">
        <v>166</v>
      </c>
      <c r="AT401" s="227" t="s">
        <v>161</v>
      </c>
      <c r="AU401" s="227" t="s">
        <v>82</v>
      </c>
      <c r="AY401" s="17" t="s">
        <v>160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7" t="s">
        <v>82</v>
      </c>
      <c r="BK401" s="228">
        <f>ROUND(I401*H401,2)</f>
        <v>0</v>
      </c>
      <c r="BL401" s="17" t="s">
        <v>166</v>
      </c>
      <c r="BM401" s="227" t="s">
        <v>2223</v>
      </c>
    </row>
    <row r="402" s="2" customFormat="1" ht="24.15" customHeight="1">
      <c r="A402" s="38"/>
      <c r="B402" s="39"/>
      <c r="C402" s="216" t="s">
        <v>2224</v>
      </c>
      <c r="D402" s="216" t="s">
        <v>161</v>
      </c>
      <c r="E402" s="217" t="s">
        <v>2225</v>
      </c>
      <c r="F402" s="218" t="s">
        <v>2226</v>
      </c>
      <c r="G402" s="219" t="s">
        <v>203</v>
      </c>
      <c r="H402" s="220">
        <v>1</v>
      </c>
      <c r="I402" s="221"/>
      <c r="J402" s="222">
        <f>ROUND(I402*H402,2)</f>
        <v>0</v>
      </c>
      <c r="K402" s="218" t="s">
        <v>165</v>
      </c>
      <c r="L402" s="44"/>
      <c r="M402" s="223" t="s">
        <v>1</v>
      </c>
      <c r="N402" s="224" t="s">
        <v>39</v>
      </c>
      <c r="O402" s="91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7" t="s">
        <v>166</v>
      </c>
      <c r="AT402" s="227" t="s">
        <v>161</v>
      </c>
      <c r="AU402" s="227" t="s">
        <v>82</v>
      </c>
      <c r="AY402" s="17" t="s">
        <v>160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7" t="s">
        <v>82</v>
      </c>
      <c r="BK402" s="228">
        <f>ROUND(I402*H402,2)</f>
        <v>0</v>
      </c>
      <c r="BL402" s="17" t="s">
        <v>166</v>
      </c>
      <c r="BM402" s="227" t="s">
        <v>2227</v>
      </c>
    </row>
    <row r="403" s="2" customFormat="1" ht="24.15" customHeight="1">
      <c r="A403" s="38"/>
      <c r="B403" s="39"/>
      <c r="C403" s="216" t="s">
        <v>2228</v>
      </c>
      <c r="D403" s="216" t="s">
        <v>161</v>
      </c>
      <c r="E403" s="217" t="s">
        <v>2229</v>
      </c>
      <c r="F403" s="218" t="s">
        <v>2230</v>
      </c>
      <c r="G403" s="219" t="s">
        <v>203</v>
      </c>
      <c r="H403" s="220">
        <v>1</v>
      </c>
      <c r="I403" s="221"/>
      <c r="J403" s="222">
        <f>ROUND(I403*H403,2)</f>
        <v>0</v>
      </c>
      <c r="K403" s="218" t="s">
        <v>165</v>
      </c>
      <c r="L403" s="44"/>
      <c r="M403" s="223" t="s">
        <v>1</v>
      </c>
      <c r="N403" s="224" t="s">
        <v>39</v>
      </c>
      <c r="O403" s="91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7" t="s">
        <v>166</v>
      </c>
      <c r="AT403" s="227" t="s">
        <v>161</v>
      </c>
      <c r="AU403" s="227" t="s">
        <v>82</v>
      </c>
      <c r="AY403" s="17" t="s">
        <v>160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7" t="s">
        <v>82</v>
      </c>
      <c r="BK403" s="228">
        <f>ROUND(I403*H403,2)</f>
        <v>0</v>
      </c>
      <c r="BL403" s="17" t="s">
        <v>166</v>
      </c>
      <c r="BM403" s="227" t="s">
        <v>2231</v>
      </c>
    </row>
    <row r="404" s="2" customFormat="1" ht="24.15" customHeight="1">
      <c r="A404" s="38"/>
      <c r="B404" s="39"/>
      <c r="C404" s="216" t="s">
        <v>2232</v>
      </c>
      <c r="D404" s="216" t="s">
        <v>161</v>
      </c>
      <c r="E404" s="217" t="s">
        <v>2233</v>
      </c>
      <c r="F404" s="218" t="s">
        <v>2234</v>
      </c>
      <c r="G404" s="219" t="s">
        <v>203</v>
      </c>
      <c r="H404" s="220">
        <v>4</v>
      </c>
      <c r="I404" s="221"/>
      <c r="J404" s="222">
        <f>ROUND(I404*H404,2)</f>
        <v>0</v>
      </c>
      <c r="K404" s="218" t="s">
        <v>165</v>
      </c>
      <c r="L404" s="44"/>
      <c r="M404" s="223" t="s">
        <v>1</v>
      </c>
      <c r="N404" s="224" t="s">
        <v>39</v>
      </c>
      <c r="O404" s="91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7" t="s">
        <v>166</v>
      </c>
      <c r="AT404" s="227" t="s">
        <v>161</v>
      </c>
      <c r="AU404" s="227" t="s">
        <v>82</v>
      </c>
      <c r="AY404" s="17" t="s">
        <v>160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7" t="s">
        <v>82</v>
      </c>
      <c r="BK404" s="228">
        <f>ROUND(I404*H404,2)</f>
        <v>0</v>
      </c>
      <c r="BL404" s="17" t="s">
        <v>166</v>
      </c>
      <c r="BM404" s="227" t="s">
        <v>2235</v>
      </c>
    </row>
    <row r="405" s="2" customFormat="1" ht="24.15" customHeight="1">
      <c r="A405" s="38"/>
      <c r="B405" s="39"/>
      <c r="C405" s="216" t="s">
        <v>2236</v>
      </c>
      <c r="D405" s="216" t="s">
        <v>161</v>
      </c>
      <c r="E405" s="217" t="s">
        <v>2237</v>
      </c>
      <c r="F405" s="218" t="s">
        <v>2238</v>
      </c>
      <c r="G405" s="219" t="s">
        <v>203</v>
      </c>
      <c r="H405" s="220">
        <v>1</v>
      </c>
      <c r="I405" s="221"/>
      <c r="J405" s="222">
        <f>ROUND(I405*H405,2)</f>
        <v>0</v>
      </c>
      <c r="K405" s="218" t="s">
        <v>165</v>
      </c>
      <c r="L405" s="44"/>
      <c r="M405" s="223" t="s">
        <v>1</v>
      </c>
      <c r="N405" s="224" t="s">
        <v>39</v>
      </c>
      <c r="O405" s="91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7" t="s">
        <v>166</v>
      </c>
      <c r="AT405" s="227" t="s">
        <v>161</v>
      </c>
      <c r="AU405" s="227" t="s">
        <v>82</v>
      </c>
      <c r="AY405" s="17" t="s">
        <v>160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7" t="s">
        <v>82</v>
      </c>
      <c r="BK405" s="228">
        <f>ROUND(I405*H405,2)</f>
        <v>0</v>
      </c>
      <c r="BL405" s="17" t="s">
        <v>166</v>
      </c>
      <c r="BM405" s="227" t="s">
        <v>2239</v>
      </c>
    </row>
    <row r="406" s="2" customFormat="1" ht="16.5" customHeight="1">
      <c r="A406" s="38"/>
      <c r="B406" s="39"/>
      <c r="C406" s="216" t="s">
        <v>2048</v>
      </c>
      <c r="D406" s="216" t="s">
        <v>161</v>
      </c>
      <c r="E406" s="217" t="s">
        <v>2240</v>
      </c>
      <c r="F406" s="218" t="s">
        <v>2241</v>
      </c>
      <c r="G406" s="219" t="s">
        <v>1078</v>
      </c>
      <c r="H406" s="220">
        <v>4</v>
      </c>
      <c r="I406" s="221"/>
      <c r="J406" s="222">
        <f>ROUND(I406*H406,2)</f>
        <v>0</v>
      </c>
      <c r="K406" s="218" t="s">
        <v>934</v>
      </c>
      <c r="L406" s="44"/>
      <c r="M406" s="223" t="s">
        <v>1</v>
      </c>
      <c r="N406" s="224" t="s">
        <v>39</v>
      </c>
      <c r="O406" s="91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7" t="s">
        <v>166</v>
      </c>
      <c r="AT406" s="227" t="s">
        <v>161</v>
      </c>
      <c r="AU406" s="227" t="s">
        <v>82</v>
      </c>
      <c r="AY406" s="17" t="s">
        <v>160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7" t="s">
        <v>82</v>
      </c>
      <c r="BK406" s="228">
        <f>ROUND(I406*H406,2)</f>
        <v>0</v>
      </c>
      <c r="BL406" s="17" t="s">
        <v>166</v>
      </c>
      <c r="BM406" s="227" t="s">
        <v>2242</v>
      </c>
    </row>
    <row r="407" s="2" customFormat="1" ht="33" customHeight="1">
      <c r="A407" s="38"/>
      <c r="B407" s="39"/>
      <c r="C407" s="216" t="s">
        <v>2243</v>
      </c>
      <c r="D407" s="216" t="s">
        <v>161</v>
      </c>
      <c r="E407" s="217" t="s">
        <v>2244</v>
      </c>
      <c r="F407" s="218" t="s">
        <v>2245</v>
      </c>
      <c r="G407" s="219" t="s">
        <v>164</v>
      </c>
      <c r="H407" s="220">
        <v>1884</v>
      </c>
      <c r="I407" s="221"/>
      <c r="J407" s="222">
        <f>ROUND(I407*H407,2)</f>
        <v>0</v>
      </c>
      <c r="K407" s="218" t="s">
        <v>165</v>
      </c>
      <c r="L407" s="44"/>
      <c r="M407" s="223" t="s">
        <v>1</v>
      </c>
      <c r="N407" s="224" t="s">
        <v>39</v>
      </c>
      <c r="O407" s="91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7" t="s">
        <v>166</v>
      </c>
      <c r="AT407" s="227" t="s">
        <v>161</v>
      </c>
      <c r="AU407" s="227" t="s">
        <v>82</v>
      </c>
      <c r="AY407" s="17" t="s">
        <v>160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7" t="s">
        <v>82</v>
      </c>
      <c r="BK407" s="228">
        <f>ROUND(I407*H407,2)</f>
        <v>0</v>
      </c>
      <c r="BL407" s="17" t="s">
        <v>166</v>
      </c>
      <c r="BM407" s="227" t="s">
        <v>2246</v>
      </c>
    </row>
    <row r="408" s="2" customFormat="1" ht="16.5" customHeight="1">
      <c r="A408" s="38"/>
      <c r="B408" s="39"/>
      <c r="C408" s="216" t="s">
        <v>2247</v>
      </c>
      <c r="D408" s="216" t="s">
        <v>161</v>
      </c>
      <c r="E408" s="217" t="s">
        <v>2248</v>
      </c>
      <c r="F408" s="218" t="s">
        <v>2249</v>
      </c>
      <c r="G408" s="219" t="s">
        <v>203</v>
      </c>
      <c r="H408" s="220">
        <v>3</v>
      </c>
      <c r="I408" s="221"/>
      <c r="J408" s="222">
        <f>ROUND(I408*H408,2)</f>
        <v>0</v>
      </c>
      <c r="K408" s="218" t="s">
        <v>934</v>
      </c>
      <c r="L408" s="44"/>
      <c r="M408" s="223" t="s">
        <v>1</v>
      </c>
      <c r="N408" s="224" t="s">
        <v>39</v>
      </c>
      <c r="O408" s="91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7" t="s">
        <v>166</v>
      </c>
      <c r="AT408" s="227" t="s">
        <v>161</v>
      </c>
      <c r="AU408" s="227" t="s">
        <v>82</v>
      </c>
      <c r="AY408" s="17" t="s">
        <v>160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7" t="s">
        <v>82</v>
      </c>
      <c r="BK408" s="228">
        <f>ROUND(I408*H408,2)</f>
        <v>0</v>
      </c>
      <c r="BL408" s="17" t="s">
        <v>166</v>
      </c>
      <c r="BM408" s="227" t="s">
        <v>2250</v>
      </c>
    </row>
    <row r="409" s="15" customFormat="1">
      <c r="A409" s="15"/>
      <c r="B409" s="252"/>
      <c r="C409" s="253"/>
      <c r="D409" s="231" t="s">
        <v>168</v>
      </c>
      <c r="E409" s="254" t="s">
        <v>1</v>
      </c>
      <c r="F409" s="255" t="s">
        <v>2251</v>
      </c>
      <c r="G409" s="253"/>
      <c r="H409" s="254" t="s">
        <v>1</v>
      </c>
      <c r="I409" s="256"/>
      <c r="J409" s="253"/>
      <c r="K409" s="253"/>
      <c r="L409" s="257"/>
      <c r="M409" s="258"/>
      <c r="N409" s="259"/>
      <c r="O409" s="259"/>
      <c r="P409" s="259"/>
      <c r="Q409" s="259"/>
      <c r="R409" s="259"/>
      <c r="S409" s="259"/>
      <c r="T409" s="260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1" t="s">
        <v>168</v>
      </c>
      <c r="AU409" s="261" t="s">
        <v>82</v>
      </c>
      <c r="AV409" s="15" t="s">
        <v>82</v>
      </c>
      <c r="AW409" s="15" t="s">
        <v>31</v>
      </c>
      <c r="AX409" s="15" t="s">
        <v>74</v>
      </c>
      <c r="AY409" s="261" t="s">
        <v>160</v>
      </c>
    </row>
    <row r="410" s="15" customFormat="1">
      <c r="A410" s="15"/>
      <c r="B410" s="252"/>
      <c r="C410" s="253"/>
      <c r="D410" s="231" t="s">
        <v>168</v>
      </c>
      <c r="E410" s="254" t="s">
        <v>1</v>
      </c>
      <c r="F410" s="255" t="s">
        <v>2252</v>
      </c>
      <c r="G410" s="253"/>
      <c r="H410" s="254" t="s">
        <v>1</v>
      </c>
      <c r="I410" s="256"/>
      <c r="J410" s="253"/>
      <c r="K410" s="253"/>
      <c r="L410" s="257"/>
      <c r="M410" s="258"/>
      <c r="N410" s="259"/>
      <c r="O410" s="259"/>
      <c r="P410" s="259"/>
      <c r="Q410" s="259"/>
      <c r="R410" s="259"/>
      <c r="S410" s="259"/>
      <c r="T410" s="26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1" t="s">
        <v>168</v>
      </c>
      <c r="AU410" s="261" t="s">
        <v>82</v>
      </c>
      <c r="AV410" s="15" t="s">
        <v>82</v>
      </c>
      <c r="AW410" s="15" t="s">
        <v>31</v>
      </c>
      <c r="AX410" s="15" t="s">
        <v>74</v>
      </c>
      <c r="AY410" s="261" t="s">
        <v>160</v>
      </c>
    </row>
    <row r="411" s="15" customFormat="1">
      <c r="A411" s="15"/>
      <c r="B411" s="252"/>
      <c r="C411" s="253"/>
      <c r="D411" s="231" t="s">
        <v>168</v>
      </c>
      <c r="E411" s="254" t="s">
        <v>1</v>
      </c>
      <c r="F411" s="255" t="s">
        <v>2253</v>
      </c>
      <c r="G411" s="253"/>
      <c r="H411" s="254" t="s">
        <v>1</v>
      </c>
      <c r="I411" s="256"/>
      <c r="J411" s="253"/>
      <c r="K411" s="253"/>
      <c r="L411" s="257"/>
      <c r="M411" s="258"/>
      <c r="N411" s="259"/>
      <c r="O411" s="259"/>
      <c r="P411" s="259"/>
      <c r="Q411" s="259"/>
      <c r="R411" s="259"/>
      <c r="S411" s="259"/>
      <c r="T411" s="26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1" t="s">
        <v>168</v>
      </c>
      <c r="AU411" s="261" t="s">
        <v>82</v>
      </c>
      <c r="AV411" s="15" t="s">
        <v>82</v>
      </c>
      <c r="AW411" s="15" t="s">
        <v>31</v>
      </c>
      <c r="AX411" s="15" t="s">
        <v>74</v>
      </c>
      <c r="AY411" s="261" t="s">
        <v>160</v>
      </c>
    </row>
    <row r="412" s="15" customFormat="1">
      <c r="A412" s="15"/>
      <c r="B412" s="252"/>
      <c r="C412" s="253"/>
      <c r="D412" s="231" t="s">
        <v>168</v>
      </c>
      <c r="E412" s="254" t="s">
        <v>1</v>
      </c>
      <c r="F412" s="255" t="s">
        <v>2254</v>
      </c>
      <c r="G412" s="253"/>
      <c r="H412" s="254" t="s">
        <v>1</v>
      </c>
      <c r="I412" s="256"/>
      <c r="J412" s="253"/>
      <c r="K412" s="253"/>
      <c r="L412" s="257"/>
      <c r="M412" s="258"/>
      <c r="N412" s="259"/>
      <c r="O412" s="259"/>
      <c r="P412" s="259"/>
      <c r="Q412" s="259"/>
      <c r="R412" s="259"/>
      <c r="S412" s="259"/>
      <c r="T412" s="26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1" t="s">
        <v>168</v>
      </c>
      <c r="AU412" s="261" t="s">
        <v>82</v>
      </c>
      <c r="AV412" s="15" t="s">
        <v>82</v>
      </c>
      <c r="AW412" s="15" t="s">
        <v>31</v>
      </c>
      <c r="AX412" s="15" t="s">
        <v>74</v>
      </c>
      <c r="AY412" s="261" t="s">
        <v>160</v>
      </c>
    </row>
    <row r="413" s="15" customFormat="1">
      <c r="A413" s="15"/>
      <c r="B413" s="252"/>
      <c r="C413" s="253"/>
      <c r="D413" s="231" t="s">
        <v>168</v>
      </c>
      <c r="E413" s="254" t="s">
        <v>1</v>
      </c>
      <c r="F413" s="255" t="s">
        <v>2255</v>
      </c>
      <c r="G413" s="253"/>
      <c r="H413" s="254" t="s">
        <v>1</v>
      </c>
      <c r="I413" s="256"/>
      <c r="J413" s="253"/>
      <c r="K413" s="253"/>
      <c r="L413" s="257"/>
      <c r="M413" s="258"/>
      <c r="N413" s="259"/>
      <c r="O413" s="259"/>
      <c r="P413" s="259"/>
      <c r="Q413" s="259"/>
      <c r="R413" s="259"/>
      <c r="S413" s="259"/>
      <c r="T413" s="260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1" t="s">
        <v>168</v>
      </c>
      <c r="AU413" s="261" t="s">
        <v>82</v>
      </c>
      <c r="AV413" s="15" t="s">
        <v>82</v>
      </c>
      <c r="AW413" s="15" t="s">
        <v>31</v>
      </c>
      <c r="AX413" s="15" t="s">
        <v>74</v>
      </c>
      <c r="AY413" s="261" t="s">
        <v>160</v>
      </c>
    </row>
    <row r="414" s="13" customFormat="1">
      <c r="A414" s="13"/>
      <c r="B414" s="229"/>
      <c r="C414" s="230"/>
      <c r="D414" s="231" t="s">
        <v>168</v>
      </c>
      <c r="E414" s="232" t="s">
        <v>1</v>
      </c>
      <c r="F414" s="233" t="s">
        <v>174</v>
      </c>
      <c r="G414" s="230"/>
      <c r="H414" s="234">
        <v>3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168</v>
      </c>
      <c r="AU414" s="240" t="s">
        <v>82</v>
      </c>
      <c r="AV414" s="13" t="s">
        <v>84</v>
      </c>
      <c r="AW414" s="13" t="s">
        <v>31</v>
      </c>
      <c r="AX414" s="13" t="s">
        <v>74</v>
      </c>
      <c r="AY414" s="240" t="s">
        <v>160</v>
      </c>
    </row>
    <row r="415" s="14" customFormat="1">
      <c r="A415" s="14"/>
      <c r="B415" s="241"/>
      <c r="C415" s="242"/>
      <c r="D415" s="231" t="s">
        <v>168</v>
      </c>
      <c r="E415" s="243" t="s">
        <v>1</v>
      </c>
      <c r="F415" s="244" t="s">
        <v>170</v>
      </c>
      <c r="G415" s="242"/>
      <c r="H415" s="245">
        <v>3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168</v>
      </c>
      <c r="AU415" s="251" t="s">
        <v>82</v>
      </c>
      <c r="AV415" s="14" t="s">
        <v>166</v>
      </c>
      <c r="AW415" s="14" t="s">
        <v>31</v>
      </c>
      <c r="AX415" s="14" t="s">
        <v>82</v>
      </c>
      <c r="AY415" s="251" t="s">
        <v>160</v>
      </c>
    </row>
    <row r="416" s="12" customFormat="1" ht="25.92" customHeight="1">
      <c r="A416" s="12"/>
      <c r="B416" s="202"/>
      <c r="C416" s="203"/>
      <c r="D416" s="204" t="s">
        <v>73</v>
      </c>
      <c r="E416" s="205" t="s">
        <v>508</v>
      </c>
      <c r="F416" s="205" t="s">
        <v>509</v>
      </c>
      <c r="G416" s="203"/>
      <c r="H416" s="203"/>
      <c r="I416" s="206"/>
      <c r="J416" s="207">
        <f>BK416</f>
        <v>0</v>
      </c>
      <c r="K416" s="203"/>
      <c r="L416" s="208"/>
      <c r="M416" s="209"/>
      <c r="N416" s="210"/>
      <c r="O416" s="210"/>
      <c r="P416" s="211">
        <f>P417+P433</f>
        <v>0</v>
      </c>
      <c r="Q416" s="210"/>
      <c r="R416" s="211">
        <f>R417+R433</f>
        <v>1.5561</v>
      </c>
      <c r="S416" s="210"/>
      <c r="T416" s="212">
        <f>T417+T433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3" t="s">
        <v>82</v>
      </c>
      <c r="AT416" s="214" t="s">
        <v>73</v>
      </c>
      <c r="AU416" s="214" t="s">
        <v>74</v>
      </c>
      <c r="AY416" s="213" t="s">
        <v>160</v>
      </c>
      <c r="BK416" s="215">
        <f>BK417+BK433</f>
        <v>0</v>
      </c>
    </row>
    <row r="417" s="12" customFormat="1" ht="22.8" customHeight="1">
      <c r="A417" s="12"/>
      <c r="B417" s="202"/>
      <c r="C417" s="203"/>
      <c r="D417" s="204" t="s">
        <v>73</v>
      </c>
      <c r="E417" s="272" t="s">
        <v>82</v>
      </c>
      <c r="F417" s="272" t="s">
        <v>510</v>
      </c>
      <c r="G417" s="203"/>
      <c r="H417" s="203"/>
      <c r="I417" s="206"/>
      <c r="J417" s="273">
        <f>BK417</f>
        <v>0</v>
      </c>
      <c r="K417" s="203"/>
      <c r="L417" s="208"/>
      <c r="M417" s="209"/>
      <c r="N417" s="210"/>
      <c r="O417" s="210"/>
      <c r="P417" s="211">
        <f>SUM(P418:P432)</f>
        <v>0</v>
      </c>
      <c r="Q417" s="210"/>
      <c r="R417" s="211">
        <f>SUM(R418:R432)</f>
        <v>1.5561</v>
      </c>
      <c r="S417" s="210"/>
      <c r="T417" s="212">
        <f>SUM(T418:T432)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3" t="s">
        <v>82</v>
      </c>
      <c r="AT417" s="214" t="s">
        <v>73</v>
      </c>
      <c r="AU417" s="214" t="s">
        <v>82</v>
      </c>
      <c r="AY417" s="213" t="s">
        <v>160</v>
      </c>
      <c r="BK417" s="215">
        <f>SUM(BK418:BK432)</f>
        <v>0</v>
      </c>
    </row>
    <row r="418" s="2" customFormat="1" ht="33" customHeight="1">
      <c r="A418" s="38"/>
      <c r="B418" s="39"/>
      <c r="C418" s="216" t="s">
        <v>1174</v>
      </c>
      <c r="D418" s="216" t="s">
        <v>161</v>
      </c>
      <c r="E418" s="217" t="s">
        <v>2256</v>
      </c>
      <c r="F418" s="218" t="s">
        <v>2257</v>
      </c>
      <c r="G418" s="219" t="s">
        <v>203</v>
      </c>
      <c r="H418" s="220">
        <v>90</v>
      </c>
      <c r="I418" s="221"/>
      <c r="J418" s="222">
        <f>ROUND(I418*H418,2)</f>
        <v>0</v>
      </c>
      <c r="K418" s="218" t="s">
        <v>165</v>
      </c>
      <c r="L418" s="44"/>
      <c r="M418" s="223" t="s">
        <v>1</v>
      </c>
      <c r="N418" s="224" t="s">
        <v>39</v>
      </c>
      <c r="O418" s="91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7" t="s">
        <v>166</v>
      </c>
      <c r="AT418" s="227" t="s">
        <v>161</v>
      </c>
      <c r="AU418" s="227" t="s">
        <v>84</v>
      </c>
      <c r="AY418" s="17" t="s">
        <v>160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7" t="s">
        <v>82</v>
      </c>
      <c r="BK418" s="228">
        <f>ROUND(I418*H418,2)</f>
        <v>0</v>
      </c>
      <c r="BL418" s="17" t="s">
        <v>166</v>
      </c>
      <c r="BM418" s="227" t="s">
        <v>2258</v>
      </c>
    </row>
    <row r="419" s="13" customFormat="1">
      <c r="A419" s="13"/>
      <c r="B419" s="229"/>
      <c r="C419" s="230"/>
      <c r="D419" s="231" t="s">
        <v>168</v>
      </c>
      <c r="E419" s="232" t="s">
        <v>1</v>
      </c>
      <c r="F419" s="233" t="s">
        <v>2259</v>
      </c>
      <c r="G419" s="230"/>
      <c r="H419" s="234">
        <v>90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168</v>
      </c>
      <c r="AU419" s="240" t="s">
        <v>84</v>
      </c>
      <c r="AV419" s="13" t="s">
        <v>84</v>
      </c>
      <c r="AW419" s="13" t="s">
        <v>31</v>
      </c>
      <c r="AX419" s="13" t="s">
        <v>82</v>
      </c>
      <c r="AY419" s="240" t="s">
        <v>160</v>
      </c>
    </row>
    <row r="420" s="2" customFormat="1" ht="33" customHeight="1">
      <c r="A420" s="38"/>
      <c r="B420" s="39"/>
      <c r="C420" s="216" t="s">
        <v>2260</v>
      </c>
      <c r="D420" s="216" t="s">
        <v>161</v>
      </c>
      <c r="E420" s="217" t="s">
        <v>2261</v>
      </c>
      <c r="F420" s="218" t="s">
        <v>2262</v>
      </c>
      <c r="G420" s="219" t="s">
        <v>203</v>
      </c>
      <c r="H420" s="220">
        <v>30</v>
      </c>
      <c r="I420" s="221"/>
      <c r="J420" s="222">
        <f>ROUND(I420*H420,2)</f>
        <v>0</v>
      </c>
      <c r="K420" s="218" t="s">
        <v>165</v>
      </c>
      <c r="L420" s="44"/>
      <c r="M420" s="223" t="s">
        <v>1</v>
      </c>
      <c r="N420" s="224" t="s">
        <v>39</v>
      </c>
      <c r="O420" s="91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7" t="s">
        <v>166</v>
      </c>
      <c r="AT420" s="227" t="s">
        <v>161</v>
      </c>
      <c r="AU420" s="227" t="s">
        <v>84</v>
      </c>
      <c r="AY420" s="17" t="s">
        <v>160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7" t="s">
        <v>82</v>
      </c>
      <c r="BK420" s="228">
        <f>ROUND(I420*H420,2)</f>
        <v>0</v>
      </c>
      <c r="BL420" s="17" t="s">
        <v>166</v>
      </c>
      <c r="BM420" s="227" t="s">
        <v>2263</v>
      </c>
    </row>
    <row r="421" s="13" customFormat="1">
      <c r="A421" s="13"/>
      <c r="B421" s="229"/>
      <c r="C421" s="230"/>
      <c r="D421" s="231" t="s">
        <v>168</v>
      </c>
      <c r="E421" s="232" t="s">
        <v>1</v>
      </c>
      <c r="F421" s="233" t="s">
        <v>2264</v>
      </c>
      <c r="G421" s="230"/>
      <c r="H421" s="234">
        <v>30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168</v>
      </c>
      <c r="AU421" s="240" t="s">
        <v>84</v>
      </c>
      <c r="AV421" s="13" t="s">
        <v>84</v>
      </c>
      <c r="AW421" s="13" t="s">
        <v>31</v>
      </c>
      <c r="AX421" s="13" t="s">
        <v>82</v>
      </c>
      <c r="AY421" s="240" t="s">
        <v>160</v>
      </c>
    </row>
    <row r="422" s="2" customFormat="1" ht="33" customHeight="1">
      <c r="A422" s="38"/>
      <c r="B422" s="39"/>
      <c r="C422" s="216" t="s">
        <v>1596</v>
      </c>
      <c r="D422" s="216" t="s">
        <v>161</v>
      </c>
      <c r="E422" s="217" t="s">
        <v>2265</v>
      </c>
      <c r="F422" s="218" t="s">
        <v>2266</v>
      </c>
      <c r="G422" s="219" t="s">
        <v>203</v>
      </c>
      <c r="H422" s="220">
        <v>4</v>
      </c>
      <c r="I422" s="221"/>
      <c r="J422" s="222">
        <f>ROUND(I422*H422,2)</f>
        <v>0</v>
      </c>
      <c r="K422" s="218" t="s">
        <v>165</v>
      </c>
      <c r="L422" s="44"/>
      <c r="M422" s="223" t="s">
        <v>1</v>
      </c>
      <c r="N422" s="224" t="s">
        <v>39</v>
      </c>
      <c r="O422" s="91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7" t="s">
        <v>166</v>
      </c>
      <c r="AT422" s="227" t="s">
        <v>161</v>
      </c>
      <c r="AU422" s="227" t="s">
        <v>84</v>
      </c>
      <c r="AY422" s="17" t="s">
        <v>160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7" t="s">
        <v>82</v>
      </c>
      <c r="BK422" s="228">
        <f>ROUND(I422*H422,2)</f>
        <v>0</v>
      </c>
      <c r="BL422" s="17" t="s">
        <v>166</v>
      </c>
      <c r="BM422" s="227" t="s">
        <v>2267</v>
      </c>
    </row>
    <row r="423" s="13" customFormat="1">
      <c r="A423" s="13"/>
      <c r="B423" s="229"/>
      <c r="C423" s="230"/>
      <c r="D423" s="231" t="s">
        <v>168</v>
      </c>
      <c r="E423" s="232" t="s">
        <v>1</v>
      </c>
      <c r="F423" s="233" t="s">
        <v>1859</v>
      </c>
      <c r="G423" s="230"/>
      <c r="H423" s="234">
        <v>4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168</v>
      </c>
      <c r="AU423" s="240" t="s">
        <v>84</v>
      </c>
      <c r="AV423" s="13" t="s">
        <v>84</v>
      </c>
      <c r="AW423" s="13" t="s">
        <v>31</v>
      </c>
      <c r="AX423" s="13" t="s">
        <v>82</v>
      </c>
      <c r="AY423" s="240" t="s">
        <v>160</v>
      </c>
    </row>
    <row r="424" s="2" customFormat="1" ht="33" customHeight="1">
      <c r="A424" s="38"/>
      <c r="B424" s="39"/>
      <c r="C424" s="216" t="s">
        <v>2268</v>
      </c>
      <c r="D424" s="216" t="s">
        <v>161</v>
      </c>
      <c r="E424" s="217" t="s">
        <v>2269</v>
      </c>
      <c r="F424" s="218" t="s">
        <v>2270</v>
      </c>
      <c r="G424" s="219" t="s">
        <v>203</v>
      </c>
      <c r="H424" s="220">
        <v>1</v>
      </c>
      <c r="I424" s="221"/>
      <c r="J424" s="222">
        <f>ROUND(I424*H424,2)</f>
        <v>0</v>
      </c>
      <c r="K424" s="218" t="s">
        <v>165</v>
      </c>
      <c r="L424" s="44"/>
      <c r="M424" s="223" t="s">
        <v>1</v>
      </c>
      <c r="N424" s="224" t="s">
        <v>39</v>
      </c>
      <c r="O424" s="91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7" t="s">
        <v>166</v>
      </c>
      <c r="AT424" s="227" t="s">
        <v>161</v>
      </c>
      <c r="AU424" s="227" t="s">
        <v>84</v>
      </c>
      <c r="AY424" s="17" t="s">
        <v>160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7" t="s">
        <v>82</v>
      </c>
      <c r="BK424" s="228">
        <f>ROUND(I424*H424,2)</f>
        <v>0</v>
      </c>
      <c r="BL424" s="17" t="s">
        <v>166</v>
      </c>
      <c r="BM424" s="227" t="s">
        <v>2271</v>
      </c>
    </row>
    <row r="425" s="13" customFormat="1">
      <c r="A425" s="13"/>
      <c r="B425" s="229"/>
      <c r="C425" s="230"/>
      <c r="D425" s="231" t="s">
        <v>168</v>
      </c>
      <c r="E425" s="232" t="s">
        <v>1</v>
      </c>
      <c r="F425" s="233" t="s">
        <v>82</v>
      </c>
      <c r="G425" s="230"/>
      <c r="H425" s="234">
        <v>1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168</v>
      </c>
      <c r="AU425" s="240" t="s">
        <v>84</v>
      </c>
      <c r="AV425" s="13" t="s">
        <v>84</v>
      </c>
      <c r="AW425" s="13" t="s">
        <v>31</v>
      </c>
      <c r="AX425" s="13" t="s">
        <v>82</v>
      </c>
      <c r="AY425" s="240" t="s">
        <v>160</v>
      </c>
    </row>
    <row r="426" s="2" customFormat="1" ht="21.75" customHeight="1">
      <c r="A426" s="38"/>
      <c r="B426" s="39"/>
      <c r="C426" s="216" t="s">
        <v>2272</v>
      </c>
      <c r="D426" s="216" t="s">
        <v>161</v>
      </c>
      <c r="E426" s="217" t="s">
        <v>2273</v>
      </c>
      <c r="F426" s="218" t="s">
        <v>2274</v>
      </c>
      <c r="G426" s="219" t="s">
        <v>164</v>
      </c>
      <c r="H426" s="220">
        <v>2730</v>
      </c>
      <c r="I426" s="221"/>
      <c r="J426" s="222">
        <f>ROUND(I426*H426,2)</f>
        <v>0</v>
      </c>
      <c r="K426" s="218" t="s">
        <v>165</v>
      </c>
      <c r="L426" s="44"/>
      <c r="M426" s="223" t="s">
        <v>1</v>
      </c>
      <c r="N426" s="224" t="s">
        <v>39</v>
      </c>
      <c r="O426" s="91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7" t="s">
        <v>166</v>
      </c>
      <c r="AT426" s="227" t="s">
        <v>161</v>
      </c>
      <c r="AU426" s="227" t="s">
        <v>84</v>
      </c>
      <c r="AY426" s="17" t="s">
        <v>160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82</v>
      </c>
      <c r="BK426" s="228">
        <f>ROUND(I426*H426,2)</f>
        <v>0</v>
      </c>
      <c r="BL426" s="17" t="s">
        <v>166</v>
      </c>
      <c r="BM426" s="227" t="s">
        <v>2275</v>
      </c>
    </row>
    <row r="427" s="13" customFormat="1">
      <c r="A427" s="13"/>
      <c r="B427" s="229"/>
      <c r="C427" s="230"/>
      <c r="D427" s="231" t="s">
        <v>168</v>
      </c>
      <c r="E427" s="232" t="s">
        <v>1</v>
      </c>
      <c r="F427" s="233" t="s">
        <v>2018</v>
      </c>
      <c r="G427" s="230"/>
      <c r="H427" s="234">
        <v>2730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168</v>
      </c>
      <c r="AU427" s="240" t="s">
        <v>84</v>
      </c>
      <c r="AV427" s="13" t="s">
        <v>84</v>
      </c>
      <c r="AW427" s="13" t="s">
        <v>31</v>
      </c>
      <c r="AX427" s="13" t="s">
        <v>74</v>
      </c>
      <c r="AY427" s="240" t="s">
        <v>160</v>
      </c>
    </row>
    <row r="428" s="14" customFormat="1">
      <c r="A428" s="14"/>
      <c r="B428" s="241"/>
      <c r="C428" s="242"/>
      <c r="D428" s="231" t="s">
        <v>168</v>
      </c>
      <c r="E428" s="243" t="s">
        <v>1</v>
      </c>
      <c r="F428" s="244" t="s">
        <v>170</v>
      </c>
      <c r="G428" s="242"/>
      <c r="H428" s="245">
        <v>2730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168</v>
      </c>
      <c r="AU428" s="251" t="s">
        <v>84</v>
      </c>
      <c r="AV428" s="14" t="s">
        <v>166</v>
      </c>
      <c r="AW428" s="14" t="s">
        <v>31</v>
      </c>
      <c r="AX428" s="14" t="s">
        <v>82</v>
      </c>
      <c r="AY428" s="251" t="s">
        <v>160</v>
      </c>
    </row>
    <row r="429" s="2" customFormat="1" ht="16.5" customHeight="1">
      <c r="A429" s="38"/>
      <c r="B429" s="39"/>
      <c r="C429" s="262" t="s">
        <v>2276</v>
      </c>
      <c r="D429" s="262" t="s">
        <v>359</v>
      </c>
      <c r="E429" s="263" t="s">
        <v>2277</v>
      </c>
      <c r="F429" s="264" t="s">
        <v>2278</v>
      </c>
      <c r="G429" s="265" t="s">
        <v>164</v>
      </c>
      <c r="H429" s="266">
        <v>2730</v>
      </c>
      <c r="I429" s="267"/>
      <c r="J429" s="268">
        <f>ROUND(I429*H429,2)</f>
        <v>0</v>
      </c>
      <c r="K429" s="264" t="s">
        <v>165</v>
      </c>
      <c r="L429" s="269"/>
      <c r="M429" s="270" t="s">
        <v>1</v>
      </c>
      <c r="N429" s="271" t="s">
        <v>39</v>
      </c>
      <c r="O429" s="91"/>
      <c r="P429" s="225">
        <f>O429*H429</f>
        <v>0</v>
      </c>
      <c r="Q429" s="225">
        <v>0.00057</v>
      </c>
      <c r="R429" s="225">
        <f>Q429*H429</f>
        <v>1.5561</v>
      </c>
      <c r="S429" s="225">
        <v>0</v>
      </c>
      <c r="T429" s="22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7" t="s">
        <v>200</v>
      </c>
      <c r="AT429" s="227" t="s">
        <v>359</v>
      </c>
      <c r="AU429" s="227" t="s">
        <v>84</v>
      </c>
      <c r="AY429" s="17" t="s">
        <v>160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7" t="s">
        <v>82</v>
      </c>
      <c r="BK429" s="228">
        <f>ROUND(I429*H429,2)</f>
        <v>0</v>
      </c>
      <c r="BL429" s="17" t="s">
        <v>166</v>
      </c>
      <c r="BM429" s="227" t="s">
        <v>2279</v>
      </c>
    </row>
    <row r="430" s="2" customFormat="1" ht="24.15" customHeight="1">
      <c r="A430" s="38"/>
      <c r="B430" s="39"/>
      <c r="C430" s="216" t="s">
        <v>2280</v>
      </c>
      <c r="D430" s="216" t="s">
        <v>161</v>
      </c>
      <c r="E430" s="217" t="s">
        <v>2281</v>
      </c>
      <c r="F430" s="218" t="s">
        <v>2282</v>
      </c>
      <c r="G430" s="219" t="s">
        <v>191</v>
      </c>
      <c r="H430" s="220">
        <v>342</v>
      </c>
      <c r="I430" s="221"/>
      <c r="J430" s="222">
        <f>ROUND(I430*H430,2)</f>
        <v>0</v>
      </c>
      <c r="K430" s="218" t="s">
        <v>165</v>
      </c>
      <c r="L430" s="44"/>
      <c r="M430" s="223" t="s">
        <v>1</v>
      </c>
      <c r="N430" s="224" t="s">
        <v>39</v>
      </c>
      <c r="O430" s="91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7" t="s">
        <v>166</v>
      </c>
      <c r="AT430" s="227" t="s">
        <v>161</v>
      </c>
      <c r="AU430" s="227" t="s">
        <v>84</v>
      </c>
      <c r="AY430" s="17" t="s">
        <v>160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7" t="s">
        <v>82</v>
      </c>
      <c r="BK430" s="228">
        <f>ROUND(I430*H430,2)</f>
        <v>0</v>
      </c>
      <c r="BL430" s="17" t="s">
        <v>166</v>
      </c>
      <c r="BM430" s="227" t="s">
        <v>2283</v>
      </c>
    </row>
    <row r="431" s="13" customFormat="1">
      <c r="A431" s="13"/>
      <c r="B431" s="229"/>
      <c r="C431" s="230"/>
      <c r="D431" s="231" t="s">
        <v>168</v>
      </c>
      <c r="E431" s="232" t="s">
        <v>1</v>
      </c>
      <c r="F431" s="233" t="s">
        <v>2284</v>
      </c>
      <c r="G431" s="230"/>
      <c r="H431" s="234">
        <v>342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168</v>
      </c>
      <c r="AU431" s="240" t="s">
        <v>84</v>
      </c>
      <c r="AV431" s="13" t="s">
        <v>84</v>
      </c>
      <c r="AW431" s="13" t="s">
        <v>31</v>
      </c>
      <c r="AX431" s="13" t="s">
        <v>74</v>
      </c>
      <c r="AY431" s="240" t="s">
        <v>160</v>
      </c>
    </row>
    <row r="432" s="14" customFormat="1">
      <c r="A432" s="14"/>
      <c r="B432" s="241"/>
      <c r="C432" s="242"/>
      <c r="D432" s="231" t="s">
        <v>168</v>
      </c>
      <c r="E432" s="243" t="s">
        <v>1</v>
      </c>
      <c r="F432" s="244" t="s">
        <v>170</v>
      </c>
      <c r="G432" s="242"/>
      <c r="H432" s="245">
        <v>342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168</v>
      </c>
      <c r="AU432" s="251" t="s">
        <v>84</v>
      </c>
      <c r="AV432" s="14" t="s">
        <v>166</v>
      </c>
      <c r="AW432" s="14" t="s">
        <v>31</v>
      </c>
      <c r="AX432" s="14" t="s">
        <v>82</v>
      </c>
      <c r="AY432" s="251" t="s">
        <v>160</v>
      </c>
    </row>
    <row r="433" s="12" customFormat="1" ht="22.8" customHeight="1">
      <c r="A433" s="12"/>
      <c r="B433" s="202"/>
      <c r="C433" s="203"/>
      <c r="D433" s="204" t="s">
        <v>73</v>
      </c>
      <c r="E433" s="272" t="s">
        <v>1031</v>
      </c>
      <c r="F433" s="272" t="s">
        <v>1032</v>
      </c>
      <c r="G433" s="203"/>
      <c r="H433" s="203"/>
      <c r="I433" s="206"/>
      <c r="J433" s="273">
        <f>BK433</f>
        <v>0</v>
      </c>
      <c r="K433" s="203"/>
      <c r="L433" s="208"/>
      <c r="M433" s="209"/>
      <c r="N433" s="210"/>
      <c r="O433" s="210"/>
      <c r="P433" s="211">
        <f>SUM(P434:P435)</f>
        <v>0</v>
      </c>
      <c r="Q433" s="210"/>
      <c r="R433" s="211">
        <f>SUM(R434:R435)</f>
        <v>0</v>
      </c>
      <c r="S433" s="210"/>
      <c r="T433" s="212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3" t="s">
        <v>82</v>
      </c>
      <c r="AT433" s="214" t="s">
        <v>73</v>
      </c>
      <c r="AU433" s="214" t="s">
        <v>82</v>
      </c>
      <c r="AY433" s="213" t="s">
        <v>160</v>
      </c>
      <c r="BK433" s="215">
        <f>SUM(BK434:BK435)</f>
        <v>0</v>
      </c>
    </row>
    <row r="434" s="2" customFormat="1" ht="24.15" customHeight="1">
      <c r="A434" s="38"/>
      <c r="B434" s="39"/>
      <c r="C434" s="216" t="s">
        <v>2285</v>
      </c>
      <c r="D434" s="216" t="s">
        <v>161</v>
      </c>
      <c r="E434" s="217" t="s">
        <v>2286</v>
      </c>
      <c r="F434" s="218" t="s">
        <v>2287</v>
      </c>
      <c r="G434" s="219" t="s">
        <v>270</v>
      </c>
      <c r="H434" s="220">
        <v>123.236</v>
      </c>
      <c r="I434" s="221"/>
      <c r="J434" s="222">
        <f>ROUND(I434*H434,2)</f>
        <v>0</v>
      </c>
      <c r="K434" s="218" t="s">
        <v>165</v>
      </c>
      <c r="L434" s="44"/>
      <c r="M434" s="223" t="s">
        <v>1</v>
      </c>
      <c r="N434" s="224" t="s">
        <v>39</v>
      </c>
      <c r="O434" s="91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7" t="s">
        <v>166</v>
      </c>
      <c r="AT434" s="227" t="s">
        <v>161</v>
      </c>
      <c r="AU434" s="227" t="s">
        <v>84</v>
      </c>
      <c r="AY434" s="17" t="s">
        <v>160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7" t="s">
        <v>82</v>
      </c>
      <c r="BK434" s="228">
        <f>ROUND(I434*H434,2)</f>
        <v>0</v>
      </c>
      <c r="BL434" s="17" t="s">
        <v>166</v>
      </c>
      <c r="BM434" s="227" t="s">
        <v>2288</v>
      </c>
    </row>
    <row r="435" s="2" customFormat="1" ht="24.15" customHeight="1">
      <c r="A435" s="38"/>
      <c r="B435" s="39"/>
      <c r="C435" s="216" t="s">
        <v>2289</v>
      </c>
      <c r="D435" s="216" t="s">
        <v>161</v>
      </c>
      <c r="E435" s="217" t="s">
        <v>2290</v>
      </c>
      <c r="F435" s="218" t="s">
        <v>2291</v>
      </c>
      <c r="G435" s="219" t="s">
        <v>270</v>
      </c>
      <c r="H435" s="220">
        <v>123.236</v>
      </c>
      <c r="I435" s="221"/>
      <c r="J435" s="222">
        <f>ROUND(I435*H435,2)</f>
        <v>0</v>
      </c>
      <c r="K435" s="218" t="s">
        <v>165</v>
      </c>
      <c r="L435" s="44"/>
      <c r="M435" s="275" t="s">
        <v>1</v>
      </c>
      <c r="N435" s="276" t="s">
        <v>39</v>
      </c>
      <c r="O435" s="277"/>
      <c r="P435" s="278">
        <f>O435*H435</f>
        <v>0</v>
      </c>
      <c r="Q435" s="278">
        <v>0</v>
      </c>
      <c r="R435" s="278">
        <f>Q435*H435</f>
        <v>0</v>
      </c>
      <c r="S435" s="278">
        <v>0</v>
      </c>
      <c r="T435" s="27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7" t="s">
        <v>166</v>
      </c>
      <c r="AT435" s="227" t="s">
        <v>161</v>
      </c>
      <c r="AU435" s="227" t="s">
        <v>84</v>
      </c>
      <c r="AY435" s="17" t="s">
        <v>160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7" t="s">
        <v>82</v>
      </c>
      <c r="BK435" s="228">
        <f>ROUND(I435*H435,2)</f>
        <v>0</v>
      </c>
      <c r="BL435" s="17" t="s">
        <v>166</v>
      </c>
      <c r="BM435" s="227" t="s">
        <v>2292</v>
      </c>
    </row>
    <row r="436" s="2" customFormat="1" ht="6.96" customHeight="1">
      <c r="A436" s="38"/>
      <c r="B436" s="66"/>
      <c r="C436" s="67"/>
      <c r="D436" s="67"/>
      <c r="E436" s="67"/>
      <c r="F436" s="67"/>
      <c r="G436" s="67"/>
      <c r="H436" s="67"/>
      <c r="I436" s="67"/>
      <c r="J436" s="67"/>
      <c r="K436" s="67"/>
      <c r="L436" s="44"/>
      <c r="M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</row>
  </sheetData>
  <sheetProtection sheet="1" autoFilter="0" formatColumns="0" formatRows="0" objects="1" scenarios="1" spinCount="100000" saltValue="z1hln88QSAEis0vQ6X2bzTY0hlXPZcsPx/LTDq8OFIIRF2C4kMZLMQqwZfKQzYGZ7kNZDCjxrROVIk2c8LEZag==" hashValue="DkheUF4Sq5VKl1sJhsxvKmivKEBFR/YmyFObscmzpAj5ydsP/GBrtYI41SrOVgI+pb/oGfnlc5YwcLMHT/Ju3A==" algorithmName="SHA-512" password="CC35"/>
  <autoFilter ref="C124:K43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Mánesovy sady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2293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19. 9. 2023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26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ROUND((SUM(BE123:BE145)),  2)</f>
        <v>0</v>
      </c>
      <c r="G33" s="38"/>
      <c r="H33" s="38"/>
      <c r="I33" s="155">
        <v>0.21</v>
      </c>
      <c r="J33" s="154">
        <f>ROUND(((SUM(BE123:BE145))*I33),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ROUND((SUM(BF123:BF145)),  2)</f>
        <v>0</v>
      </c>
      <c r="G34" s="38"/>
      <c r="H34" s="38"/>
      <c r="I34" s="155">
        <v>0.15</v>
      </c>
      <c r="J34" s="154">
        <f>ROUND(((SUM(BF123:BF145))*I34),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ROUND((SUM(BG123:BG145)),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ROUND((SUM(BH123:BH145)),  2)</f>
        <v>0</v>
      </c>
      <c r="G36" s="38"/>
      <c r="H36" s="38"/>
      <c r="I36" s="155">
        <v>0.15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ROUND((SUM(BI123:BI145)),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Mánesovy sady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19. 9. 2023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1057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2294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2295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2296</v>
      </c>
      <c r="E100" s="188"/>
      <c r="F100" s="188"/>
      <c r="G100" s="188"/>
      <c r="H100" s="188"/>
      <c r="I100" s="188"/>
      <c r="J100" s="189">
        <f>J137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2297</v>
      </c>
      <c r="E101" s="188"/>
      <c r="F101" s="188"/>
      <c r="G101" s="188"/>
      <c r="H101" s="188"/>
      <c r="I101" s="188"/>
      <c r="J101" s="189">
        <f>J139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2298</v>
      </c>
      <c r="E102" s="188"/>
      <c r="F102" s="188"/>
      <c r="G102" s="188"/>
      <c r="H102" s="188"/>
      <c r="I102" s="188"/>
      <c r="J102" s="189">
        <f>J141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2299</v>
      </c>
      <c r="E103" s="188"/>
      <c r="F103" s="188"/>
      <c r="G103" s="188"/>
      <c r="H103" s="188"/>
      <c r="I103" s="188"/>
      <c r="J103" s="189">
        <f>J143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Mánesovy sady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VON - Vedlejší a ostatní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Ústí nad Labem</v>
      </c>
      <c r="G117" s="40"/>
      <c r="H117" s="40"/>
      <c r="I117" s="32" t="s">
        <v>22</v>
      </c>
      <c r="J117" s="79" t="str">
        <f>IF(J12="","",J12)</f>
        <v>19. 9. 2023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146</v>
      </c>
      <c r="D122" s="194" t="s">
        <v>59</v>
      </c>
      <c r="E122" s="194" t="s">
        <v>55</v>
      </c>
      <c r="F122" s="194" t="s">
        <v>56</v>
      </c>
      <c r="G122" s="194" t="s">
        <v>147</v>
      </c>
      <c r="H122" s="194" t="s">
        <v>148</v>
      </c>
      <c r="I122" s="194" t="s">
        <v>149</v>
      </c>
      <c r="J122" s="194" t="s">
        <v>117</v>
      </c>
      <c r="K122" s="195" t="s">
        <v>150</v>
      </c>
      <c r="L122" s="196"/>
      <c r="M122" s="100" t="s">
        <v>1</v>
      </c>
      <c r="N122" s="101" t="s">
        <v>38</v>
      </c>
      <c r="O122" s="101" t="s">
        <v>151</v>
      </c>
      <c r="P122" s="101" t="s">
        <v>152</v>
      </c>
      <c r="Q122" s="101" t="s">
        <v>153</v>
      </c>
      <c r="R122" s="101" t="s">
        <v>154</v>
      </c>
      <c r="S122" s="101" t="s">
        <v>155</v>
      </c>
      <c r="T122" s="102" t="s">
        <v>156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157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0</v>
      </c>
      <c r="S123" s="104"/>
      <c r="T123" s="200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73</v>
      </c>
      <c r="AU123" s="17" t="s">
        <v>119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73</v>
      </c>
      <c r="E124" s="205" t="s">
        <v>861</v>
      </c>
      <c r="F124" s="205" t="s">
        <v>1353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P125+P135+P137+P139+P141+P143</f>
        <v>0</v>
      </c>
      <c r="Q124" s="210"/>
      <c r="R124" s="211">
        <f>R125+R135+R137+R139+R141+R143</f>
        <v>0</v>
      </c>
      <c r="S124" s="210"/>
      <c r="T124" s="212">
        <f>T125+T135+T137+T139+T141+T143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183</v>
      </c>
      <c r="AT124" s="214" t="s">
        <v>73</v>
      </c>
      <c r="AU124" s="214" t="s">
        <v>74</v>
      </c>
      <c r="AY124" s="213" t="s">
        <v>160</v>
      </c>
      <c r="BK124" s="215">
        <f>BK125+BK135+BK137+BK139+BK141+BK143</f>
        <v>0</v>
      </c>
    </row>
    <row r="125" s="12" customFormat="1" ht="22.8" customHeight="1">
      <c r="A125" s="12"/>
      <c r="B125" s="202"/>
      <c r="C125" s="203"/>
      <c r="D125" s="204" t="s">
        <v>73</v>
      </c>
      <c r="E125" s="272" t="s">
        <v>2300</v>
      </c>
      <c r="F125" s="272" t="s">
        <v>2301</v>
      </c>
      <c r="G125" s="203"/>
      <c r="H125" s="203"/>
      <c r="I125" s="206"/>
      <c r="J125" s="273">
        <f>BK125</f>
        <v>0</v>
      </c>
      <c r="K125" s="203"/>
      <c r="L125" s="208"/>
      <c r="M125" s="209"/>
      <c r="N125" s="210"/>
      <c r="O125" s="210"/>
      <c r="P125" s="211">
        <f>SUM(P126:P134)</f>
        <v>0</v>
      </c>
      <c r="Q125" s="210"/>
      <c r="R125" s="211">
        <f>SUM(R126:R134)</f>
        <v>0</v>
      </c>
      <c r="S125" s="210"/>
      <c r="T125" s="21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183</v>
      </c>
      <c r="AT125" s="214" t="s">
        <v>73</v>
      </c>
      <c r="AU125" s="214" t="s">
        <v>82</v>
      </c>
      <c r="AY125" s="213" t="s">
        <v>160</v>
      </c>
      <c r="BK125" s="215">
        <f>SUM(BK126:BK134)</f>
        <v>0</v>
      </c>
    </row>
    <row r="126" s="2" customFormat="1" ht="16.5" customHeight="1">
      <c r="A126" s="38"/>
      <c r="B126" s="39"/>
      <c r="C126" s="216" t="s">
        <v>82</v>
      </c>
      <c r="D126" s="216" t="s">
        <v>161</v>
      </c>
      <c r="E126" s="217" t="s">
        <v>2302</v>
      </c>
      <c r="F126" s="218" t="s">
        <v>2303</v>
      </c>
      <c r="G126" s="219" t="s">
        <v>203</v>
      </c>
      <c r="H126" s="220">
        <v>10</v>
      </c>
      <c r="I126" s="221"/>
      <c r="J126" s="222">
        <f>ROUND(I126*H126,2)</f>
        <v>0</v>
      </c>
      <c r="K126" s="218" t="s">
        <v>165</v>
      </c>
      <c r="L126" s="44"/>
      <c r="M126" s="223" t="s">
        <v>1</v>
      </c>
      <c r="N126" s="224" t="s">
        <v>39</v>
      </c>
      <c r="O126" s="91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7" t="s">
        <v>2304</v>
      </c>
      <c r="AT126" s="227" t="s">
        <v>161</v>
      </c>
      <c r="AU126" s="227" t="s">
        <v>84</v>
      </c>
      <c r="AY126" s="17" t="s">
        <v>160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82</v>
      </c>
      <c r="BK126" s="228">
        <f>ROUND(I126*H126,2)</f>
        <v>0</v>
      </c>
      <c r="BL126" s="17" t="s">
        <v>2304</v>
      </c>
      <c r="BM126" s="227" t="s">
        <v>2305</v>
      </c>
    </row>
    <row r="127" s="2" customFormat="1" ht="16.5" customHeight="1">
      <c r="A127" s="38"/>
      <c r="B127" s="39"/>
      <c r="C127" s="216" t="s">
        <v>84</v>
      </c>
      <c r="D127" s="216" t="s">
        <v>161</v>
      </c>
      <c r="E127" s="217" t="s">
        <v>2306</v>
      </c>
      <c r="F127" s="218" t="s">
        <v>2307</v>
      </c>
      <c r="G127" s="219" t="s">
        <v>864</v>
      </c>
      <c r="H127" s="220">
        <v>16</v>
      </c>
      <c r="I127" s="221"/>
      <c r="J127" s="222">
        <f>ROUND(I127*H127,2)</f>
        <v>0</v>
      </c>
      <c r="K127" s="218" t="s">
        <v>165</v>
      </c>
      <c r="L127" s="44"/>
      <c r="M127" s="223" t="s">
        <v>1</v>
      </c>
      <c r="N127" s="224" t="s">
        <v>39</v>
      </c>
      <c r="O127" s="91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7" t="s">
        <v>2304</v>
      </c>
      <c r="AT127" s="227" t="s">
        <v>161</v>
      </c>
      <c r="AU127" s="227" t="s">
        <v>84</v>
      </c>
      <c r="AY127" s="17" t="s">
        <v>160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82</v>
      </c>
      <c r="BK127" s="228">
        <f>ROUND(I127*H127,2)</f>
        <v>0</v>
      </c>
      <c r="BL127" s="17" t="s">
        <v>2304</v>
      </c>
      <c r="BM127" s="227" t="s">
        <v>2308</v>
      </c>
    </row>
    <row r="128" s="13" customFormat="1">
      <c r="A128" s="13"/>
      <c r="B128" s="229"/>
      <c r="C128" s="230"/>
      <c r="D128" s="231" t="s">
        <v>168</v>
      </c>
      <c r="E128" s="232" t="s">
        <v>1</v>
      </c>
      <c r="F128" s="233" t="s">
        <v>243</v>
      </c>
      <c r="G128" s="230"/>
      <c r="H128" s="234">
        <v>16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168</v>
      </c>
      <c r="AU128" s="240" t="s">
        <v>84</v>
      </c>
      <c r="AV128" s="13" t="s">
        <v>84</v>
      </c>
      <c r="AW128" s="13" t="s">
        <v>31</v>
      </c>
      <c r="AX128" s="13" t="s">
        <v>82</v>
      </c>
      <c r="AY128" s="240" t="s">
        <v>160</v>
      </c>
    </row>
    <row r="129" s="2" customFormat="1" ht="16.5" customHeight="1">
      <c r="A129" s="38"/>
      <c r="B129" s="39"/>
      <c r="C129" s="216" t="s">
        <v>174</v>
      </c>
      <c r="D129" s="216" t="s">
        <v>161</v>
      </c>
      <c r="E129" s="217" t="s">
        <v>2309</v>
      </c>
      <c r="F129" s="218" t="s">
        <v>2310</v>
      </c>
      <c r="G129" s="219" t="s">
        <v>864</v>
      </c>
      <c r="H129" s="220">
        <v>40</v>
      </c>
      <c r="I129" s="221"/>
      <c r="J129" s="222">
        <f>ROUND(I129*H129,2)</f>
        <v>0</v>
      </c>
      <c r="K129" s="218" t="s">
        <v>165</v>
      </c>
      <c r="L129" s="44"/>
      <c r="M129" s="223" t="s">
        <v>1</v>
      </c>
      <c r="N129" s="224" t="s">
        <v>39</v>
      </c>
      <c r="O129" s="91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7" t="s">
        <v>2304</v>
      </c>
      <c r="AT129" s="227" t="s">
        <v>161</v>
      </c>
      <c r="AU129" s="227" t="s">
        <v>84</v>
      </c>
      <c r="AY129" s="17" t="s">
        <v>160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82</v>
      </c>
      <c r="BK129" s="228">
        <f>ROUND(I129*H129,2)</f>
        <v>0</v>
      </c>
      <c r="BL129" s="17" t="s">
        <v>2304</v>
      </c>
      <c r="BM129" s="227" t="s">
        <v>2311</v>
      </c>
    </row>
    <row r="130" s="2" customFormat="1" ht="16.5" customHeight="1">
      <c r="A130" s="38"/>
      <c r="B130" s="39"/>
      <c r="C130" s="216" t="s">
        <v>166</v>
      </c>
      <c r="D130" s="216" t="s">
        <v>161</v>
      </c>
      <c r="E130" s="217" t="s">
        <v>2312</v>
      </c>
      <c r="F130" s="218" t="s">
        <v>2313</v>
      </c>
      <c r="G130" s="219" t="s">
        <v>864</v>
      </c>
      <c r="H130" s="220">
        <v>16</v>
      </c>
      <c r="I130" s="221"/>
      <c r="J130" s="222">
        <f>ROUND(I130*H130,2)</f>
        <v>0</v>
      </c>
      <c r="K130" s="218" t="s">
        <v>165</v>
      </c>
      <c r="L130" s="44"/>
      <c r="M130" s="223" t="s">
        <v>1</v>
      </c>
      <c r="N130" s="224" t="s">
        <v>39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2304</v>
      </c>
      <c r="AT130" s="227" t="s">
        <v>161</v>
      </c>
      <c r="AU130" s="227" t="s">
        <v>84</v>
      </c>
      <c r="AY130" s="17" t="s">
        <v>160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82</v>
      </c>
      <c r="BK130" s="228">
        <f>ROUND(I130*H130,2)</f>
        <v>0</v>
      </c>
      <c r="BL130" s="17" t="s">
        <v>2304</v>
      </c>
      <c r="BM130" s="227" t="s">
        <v>2314</v>
      </c>
    </row>
    <row r="131" s="13" customFormat="1">
      <c r="A131" s="13"/>
      <c r="B131" s="229"/>
      <c r="C131" s="230"/>
      <c r="D131" s="231" t="s">
        <v>168</v>
      </c>
      <c r="E131" s="232" t="s">
        <v>1</v>
      </c>
      <c r="F131" s="233" t="s">
        <v>243</v>
      </c>
      <c r="G131" s="230"/>
      <c r="H131" s="234">
        <v>16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168</v>
      </c>
      <c r="AU131" s="240" t="s">
        <v>84</v>
      </c>
      <c r="AV131" s="13" t="s">
        <v>84</v>
      </c>
      <c r="AW131" s="13" t="s">
        <v>31</v>
      </c>
      <c r="AX131" s="13" t="s">
        <v>82</v>
      </c>
      <c r="AY131" s="240" t="s">
        <v>160</v>
      </c>
    </row>
    <row r="132" s="2" customFormat="1" ht="16.5" customHeight="1">
      <c r="A132" s="38"/>
      <c r="B132" s="39"/>
      <c r="C132" s="216" t="s">
        <v>183</v>
      </c>
      <c r="D132" s="216" t="s">
        <v>161</v>
      </c>
      <c r="E132" s="217" t="s">
        <v>1365</v>
      </c>
      <c r="F132" s="218" t="s">
        <v>1366</v>
      </c>
      <c r="G132" s="219" t="s">
        <v>203</v>
      </c>
      <c r="H132" s="220">
        <v>1</v>
      </c>
      <c r="I132" s="221"/>
      <c r="J132" s="222">
        <f>ROUND(I132*H132,2)</f>
        <v>0</v>
      </c>
      <c r="K132" s="218" t="s">
        <v>165</v>
      </c>
      <c r="L132" s="44"/>
      <c r="M132" s="223" t="s">
        <v>1</v>
      </c>
      <c r="N132" s="224" t="s">
        <v>39</v>
      </c>
      <c r="O132" s="91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2304</v>
      </c>
      <c r="AT132" s="227" t="s">
        <v>161</v>
      </c>
      <c r="AU132" s="227" t="s">
        <v>84</v>
      </c>
      <c r="AY132" s="17" t="s">
        <v>160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82</v>
      </c>
      <c r="BK132" s="228">
        <f>ROUND(I132*H132,2)</f>
        <v>0</v>
      </c>
      <c r="BL132" s="17" t="s">
        <v>2304</v>
      </c>
      <c r="BM132" s="227" t="s">
        <v>2315</v>
      </c>
    </row>
    <row r="133" s="2" customFormat="1" ht="16.5" customHeight="1">
      <c r="A133" s="38"/>
      <c r="B133" s="39"/>
      <c r="C133" s="216" t="s">
        <v>188</v>
      </c>
      <c r="D133" s="216" t="s">
        <v>161</v>
      </c>
      <c r="E133" s="217" t="s">
        <v>2316</v>
      </c>
      <c r="F133" s="218" t="s">
        <v>2317</v>
      </c>
      <c r="G133" s="219" t="s">
        <v>864</v>
      </c>
      <c r="H133" s="220">
        <v>40</v>
      </c>
      <c r="I133" s="221"/>
      <c r="J133" s="222">
        <f>ROUND(I133*H133,2)</f>
        <v>0</v>
      </c>
      <c r="K133" s="218" t="s">
        <v>165</v>
      </c>
      <c r="L133" s="44"/>
      <c r="M133" s="223" t="s">
        <v>1</v>
      </c>
      <c r="N133" s="224" t="s">
        <v>39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2304</v>
      </c>
      <c r="AT133" s="227" t="s">
        <v>161</v>
      </c>
      <c r="AU133" s="227" t="s">
        <v>84</v>
      </c>
      <c r="AY133" s="17" t="s">
        <v>160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82</v>
      </c>
      <c r="BK133" s="228">
        <f>ROUND(I133*H133,2)</f>
        <v>0</v>
      </c>
      <c r="BL133" s="17" t="s">
        <v>2304</v>
      </c>
      <c r="BM133" s="227" t="s">
        <v>2318</v>
      </c>
    </row>
    <row r="134" s="2" customFormat="1" ht="16.5" customHeight="1">
      <c r="A134" s="38"/>
      <c r="B134" s="39"/>
      <c r="C134" s="216" t="s">
        <v>194</v>
      </c>
      <c r="D134" s="216" t="s">
        <v>161</v>
      </c>
      <c r="E134" s="217" t="s">
        <v>2319</v>
      </c>
      <c r="F134" s="218" t="s">
        <v>2320</v>
      </c>
      <c r="G134" s="219" t="s">
        <v>864</v>
      </c>
      <c r="H134" s="220">
        <v>24</v>
      </c>
      <c r="I134" s="221"/>
      <c r="J134" s="222">
        <f>ROUND(I134*H134,2)</f>
        <v>0</v>
      </c>
      <c r="K134" s="218" t="s">
        <v>165</v>
      </c>
      <c r="L134" s="44"/>
      <c r="M134" s="223" t="s">
        <v>1</v>
      </c>
      <c r="N134" s="224" t="s">
        <v>39</v>
      </c>
      <c r="O134" s="91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7" t="s">
        <v>2304</v>
      </c>
      <c r="AT134" s="227" t="s">
        <v>161</v>
      </c>
      <c r="AU134" s="227" t="s">
        <v>84</v>
      </c>
      <c r="AY134" s="17" t="s">
        <v>160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82</v>
      </c>
      <c r="BK134" s="228">
        <f>ROUND(I134*H134,2)</f>
        <v>0</v>
      </c>
      <c r="BL134" s="17" t="s">
        <v>2304</v>
      </c>
      <c r="BM134" s="227" t="s">
        <v>2321</v>
      </c>
    </row>
    <row r="135" s="12" customFormat="1" ht="22.8" customHeight="1">
      <c r="A135" s="12"/>
      <c r="B135" s="202"/>
      <c r="C135" s="203"/>
      <c r="D135" s="204" t="s">
        <v>73</v>
      </c>
      <c r="E135" s="272" t="s">
        <v>2322</v>
      </c>
      <c r="F135" s="272" t="s">
        <v>2323</v>
      </c>
      <c r="G135" s="203"/>
      <c r="H135" s="203"/>
      <c r="I135" s="206"/>
      <c r="J135" s="273">
        <f>BK135</f>
        <v>0</v>
      </c>
      <c r="K135" s="203"/>
      <c r="L135" s="208"/>
      <c r="M135" s="209"/>
      <c r="N135" s="210"/>
      <c r="O135" s="210"/>
      <c r="P135" s="211">
        <f>P136</f>
        <v>0</v>
      </c>
      <c r="Q135" s="210"/>
      <c r="R135" s="211">
        <f>R136</f>
        <v>0</v>
      </c>
      <c r="S135" s="210"/>
      <c r="T135" s="21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183</v>
      </c>
      <c r="AT135" s="214" t="s">
        <v>73</v>
      </c>
      <c r="AU135" s="214" t="s">
        <v>82</v>
      </c>
      <c r="AY135" s="213" t="s">
        <v>160</v>
      </c>
      <c r="BK135" s="215">
        <f>BK136</f>
        <v>0</v>
      </c>
    </row>
    <row r="136" s="2" customFormat="1" ht="16.5" customHeight="1">
      <c r="A136" s="38"/>
      <c r="B136" s="39"/>
      <c r="C136" s="216" t="s">
        <v>200</v>
      </c>
      <c r="D136" s="216" t="s">
        <v>161</v>
      </c>
      <c r="E136" s="217" t="s">
        <v>2324</v>
      </c>
      <c r="F136" s="218" t="s">
        <v>2323</v>
      </c>
      <c r="G136" s="219" t="s">
        <v>656</v>
      </c>
      <c r="H136" s="274"/>
      <c r="I136" s="221"/>
      <c r="J136" s="222">
        <f>ROUND(I136*H136,2)</f>
        <v>0</v>
      </c>
      <c r="K136" s="218" t="s">
        <v>165</v>
      </c>
      <c r="L136" s="44"/>
      <c r="M136" s="223" t="s">
        <v>1</v>
      </c>
      <c r="N136" s="224" t="s">
        <v>39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2304</v>
      </c>
      <c r="AT136" s="227" t="s">
        <v>161</v>
      </c>
      <c r="AU136" s="227" t="s">
        <v>84</v>
      </c>
      <c r="AY136" s="17" t="s">
        <v>160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82</v>
      </c>
      <c r="BK136" s="228">
        <f>ROUND(I136*H136,2)</f>
        <v>0</v>
      </c>
      <c r="BL136" s="17" t="s">
        <v>2304</v>
      </c>
      <c r="BM136" s="227" t="s">
        <v>2325</v>
      </c>
    </row>
    <row r="137" s="12" customFormat="1" ht="22.8" customHeight="1">
      <c r="A137" s="12"/>
      <c r="B137" s="202"/>
      <c r="C137" s="203"/>
      <c r="D137" s="204" t="s">
        <v>73</v>
      </c>
      <c r="E137" s="272" t="s">
        <v>2326</v>
      </c>
      <c r="F137" s="272" t="s">
        <v>2327</v>
      </c>
      <c r="G137" s="203"/>
      <c r="H137" s="203"/>
      <c r="I137" s="206"/>
      <c r="J137" s="273">
        <f>BK137</f>
        <v>0</v>
      </c>
      <c r="K137" s="203"/>
      <c r="L137" s="208"/>
      <c r="M137" s="209"/>
      <c r="N137" s="210"/>
      <c r="O137" s="210"/>
      <c r="P137" s="211">
        <f>P138</f>
        <v>0</v>
      </c>
      <c r="Q137" s="210"/>
      <c r="R137" s="211">
        <f>R138</f>
        <v>0</v>
      </c>
      <c r="S137" s="210"/>
      <c r="T137" s="21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183</v>
      </c>
      <c r="AT137" s="214" t="s">
        <v>73</v>
      </c>
      <c r="AU137" s="214" t="s">
        <v>82</v>
      </c>
      <c r="AY137" s="213" t="s">
        <v>160</v>
      </c>
      <c r="BK137" s="215">
        <f>BK138</f>
        <v>0</v>
      </c>
    </row>
    <row r="138" s="2" customFormat="1" ht="16.5" customHeight="1">
      <c r="A138" s="38"/>
      <c r="B138" s="39"/>
      <c r="C138" s="216" t="s">
        <v>209</v>
      </c>
      <c r="D138" s="216" t="s">
        <v>161</v>
      </c>
      <c r="E138" s="217" t="s">
        <v>2328</v>
      </c>
      <c r="F138" s="218" t="s">
        <v>2327</v>
      </c>
      <c r="G138" s="219" t="s">
        <v>656</v>
      </c>
      <c r="H138" s="274"/>
      <c r="I138" s="221"/>
      <c r="J138" s="222">
        <f>ROUND(I138*H138,2)</f>
        <v>0</v>
      </c>
      <c r="K138" s="218" t="s">
        <v>165</v>
      </c>
      <c r="L138" s="44"/>
      <c r="M138" s="223" t="s">
        <v>1</v>
      </c>
      <c r="N138" s="224" t="s">
        <v>39</v>
      </c>
      <c r="O138" s="91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7" t="s">
        <v>2304</v>
      </c>
      <c r="AT138" s="227" t="s">
        <v>161</v>
      </c>
      <c r="AU138" s="227" t="s">
        <v>84</v>
      </c>
      <c r="AY138" s="17" t="s">
        <v>160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82</v>
      </c>
      <c r="BK138" s="228">
        <f>ROUND(I138*H138,2)</f>
        <v>0</v>
      </c>
      <c r="BL138" s="17" t="s">
        <v>2304</v>
      </c>
      <c r="BM138" s="227" t="s">
        <v>2329</v>
      </c>
    </row>
    <row r="139" s="12" customFormat="1" ht="22.8" customHeight="1">
      <c r="A139" s="12"/>
      <c r="B139" s="202"/>
      <c r="C139" s="203"/>
      <c r="D139" s="204" t="s">
        <v>73</v>
      </c>
      <c r="E139" s="272" t="s">
        <v>2330</v>
      </c>
      <c r="F139" s="272" t="s">
        <v>2331</v>
      </c>
      <c r="G139" s="203"/>
      <c r="H139" s="203"/>
      <c r="I139" s="206"/>
      <c r="J139" s="273">
        <f>BK139</f>
        <v>0</v>
      </c>
      <c r="K139" s="203"/>
      <c r="L139" s="208"/>
      <c r="M139" s="209"/>
      <c r="N139" s="210"/>
      <c r="O139" s="210"/>
      <c r="P139" s="211">
        <f>P140</f>
        <v>0</v>
      </c>
      <c r="Q139" s="210"/>
      <c r="R139" s="211">
        <f>R140</f>
        <v>0</v>
      </c>
      <c r="S139" s="210"/>
      <c r="T139" s="21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183</v>
      </c>
      <c r="AT139" s="214" t="s">
        <v>73</v>
      </c>
      <c r="AU139" s="214" t="s">
        <v>82</v>
      </c>
      <c r="AY139" s="213" t="s">
        <v>160</v>
      </c>
      <c r="BK139" s="215">
        <f>BK140</f>
        <v>0</v>
      </c>
    </row>
    <row r="140" s="2" customFormat="1" ht="16.5" customHeight="1">
      <c r="A140" s="38"/>
      <c r="B140" s="39"/>
      <c r="C140" s="216" t="s">
        <v>214</v>
      </c>
      <c r="D140" s="216" t="s">
        <v>161</v>
      </c>
      <c r="E140" s="217" t="s">
        <v>2332</v>
      </c>
      <c r="F140" s="218" t="s">
        <v>2331</v>
      </c>
      <c r="G140" s="219" t="s">
        <v>864</v>
      </c>
      <c r="H140" s="220">
        <v>150</v>
      </c>
      <c r="I140" s="221"/>
      <c r="J140" s="222">
        <f>ROUND(I140*H140,2)</f>
        <v>0</v>
      </c>
      <c r="K140" s="218" t="s">
        <v>165</v>
      </c>
      <c r="L140" s="44"/>
      <c r="M140" s="223" t="s">
        <v>1</v>
      </c>
      <c r="N140" s="224" t="s">
        <v>39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2304</v>
      </c>
      <c r="AT140" s="227" t="s">
        <v>161</v>
      </c>
      <c r="AU140" s="227" t="s">
        <v>84</v>
      </c>
      <c r="AY140" s="17" t="s">
        <v>160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82</v>
      </c>
      <c r="BK140" s="228">
        <f>ROUND(I140*H140,2)</f>
        <v>0</v>
      </c>
      <c r="BL140" s="17" t="s">
        <v>2304</v>
      </c>
      <c r="BM140" s="227" t="s">
        <v>2333</v>
      </c>
    </row>
    <row r="141" s="12" customFormat="1" ht="22.8" customHeight="1">
      <c r="A141" s="12"/>
      <c r="B141" s="202"/>
      <c r="C141" s="203"/>
      <c r="D141" s="204" t="s">
        <v>73</v>
      </c>
      <c r="E141" s="272" t="s">
        <v>2334</v>
      </c>
      <c r="F141" s="272" t="s">
        <v>2335</v>
      </c>
      <c r="G141" s="203"/>
      <c r="H141" s="203"/>
      <c r="I141" s="206"/>
      <c r="J141" s="273">
        <f>BK141</f>
        <v>0</v>
      </c>
      <c r="K141" s="203"/>
      <c r="L141" s="208"/>
      <c r="M141" s="209"/>
      <c r="N141" s="210"/>
      <c r="O141" s="210"/>
      <c r="P141" s="211">
        <f>P142</f>
        <v>0</v>
      </c>
      <c r="Q141" s="210"/>
      <c r="R141" s="211">
        <f>R142</f>
        <v>0</v>
      </c>
      <c r="S141" s="210"/>
      <c r="T141" s="21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183</v>
      </c>
      <c r="AT141" s="214" t="s">
        <v>73</v>
      </c>
      <c r="AU141" s="214" t="s">
        <v>82</v>
      </c>
      <c r="AY141" s="213" t="s">
        <v>160</v>
      </c>
      <c r="BK141" s="215">
        <f>BK142</f>
        <v>0</v>
      </c>
    </row>
    <row r="142" s="2" customFormat="1" ht="16.5" customHeight="1">
      <c r="A142" s="38"/>
      <c r="B142" s="39"/>
      <c r="C142" s="216" t="s">
        <v>158</v>
      </c>
      <c r="D142" s="216" t="s">
        <v>161</v>
      </c>
      <c r="E142" s="217" t="s">
        <v>2336</v>
      </c>
      <c r="F142" s="218" t="s">
        <v>2337</v>
      </c>
      <c r="G142" s="219" t="s">
        <v>2338</v>
      </c>
      <c r="H142" s="220">
        <v>1</v>
      </c>
      <c r="I142" s="221"/>
      <c r="J142" s="222">
        <f>ROUND(I142*H142,2)</f>
        <v>0</v>
      </c>
      <c r="K142" s="218" t="s">
        <v>165</v>
      </c>
      <c r="L142" s="44"/>
      <c r="M142" s="223" t="s">
        <v>1</v>
      </c>
      <c r="N142" s="224" t="s">
        <v>39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2304</v>
      </c>
      <c r="AT142" s="227" t="s">
        <v>161</v>
      </c>
      <c r="AU142" s="227" t="s">
        <v>84</v>
      </c>
      <c r="AY142" s="17" t="s">
        <v>160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82</v>
      </c>
      <c r="BK142" s="228">
        <f>ROUND(I142*H142,2)</f>
        <v>0</v>
      </c>
      <c r="BL142" s="17" t="s">
        <v>2304</v>
      </c>
      <c r="BM142" s="227" t="s">
        <v>2339</v>
      </c>
    </row>
    <row r="143" s="12" customFormat="1" ht="22.8" customHeight="1">
      <c r="A143" s="12"/>
      <c r="B143" s="202"/>
      <c r="C143" s="203"/>
      <c r="D143" s="204" t="s">
        <v>73</v>
      </c>
      <c r="E143" s="272" t="s">
        <v>2340</v>
      </c>
      <c r="F143" s="272" t="s">
        <v>2341</v>
      </c>
      <c r="G143" s="203"/>
      <c r="H143" s="203"/>
      <c r="I143" s="206"/>
      <c r="J143" s="273">
        <f>BK143</f>
        <v>0</v>
      </c>
      <c r="K143" s="203"/>
      <c r="L143" s="208"/>
      <c r="M143" s="209"/>
      <c r="N143" s="210"/>
      <c r="O143" s="210"/>
      <c r="P143" s="211">
        <f>SUM(P144:P145)</f>
        <v>0</v>
      </c>
      <c r="Q143" s="210"/>
      <c r="R143" s="211">
        <f>SUM(R144:R145)</f>
        <v>0</v>
      </c>
      <c r="S143" s="210"/>
      <c r="T143" s="21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183</v>
      </c>
      <c r="AT143" s="214" t="s">
        <v>73</v>
      </c>
      <c r="AU143" s="214" t="s">
        <v>82</v>
      </c>
      <c r="AY143" s="213" t="s">
        <v>160</v>
      </c>
      <c r="BK143" s="215">
        <f>SUM(BK144:BK145)</f>
        <v>0</v>
      </c>
    </row>
    <row r="144" s="2" customFormat="1" ht="21.75" customHeight="1">
      <c r="A144" s="38"/>
      <c r="B144" s="39"/>
      <c r="C144" s="216" t="s">
        <v>207</v>
      </c>
      <c r="D144" s="216" t="s">
        <v>161</v>
      </c>
      <c r="E144" s="217" t="s">
        <v>2342</v>
      </c>
      <c r="F144" s="218" t="s">
        <v>2343</v>
      </c>
      <c r="G144" s="219" t="s">
        <v>2338</v>
      </c>
      <c r="H144" s="220">
        <v>1</v>
      </c>
      <c r="I144" s="221"/>
      <c r="J144" s="222">
        <f>ROUND(I144*H144,2)</f>
        <v>0</v>
      </c>
      <c r="K144" s="218" t="s">
        <v>165</v>
      </c>
      <c r="L144" s="44"/>
      <c r="M144" s="223" t="s">
        <v>1</v>
      </c>
      <c r="N144" s="224" t="s">
        <v>39</v>
      </c>
      <c r="O144" s="91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2304</v>
      </c>
      <c r="AT144" s="227" t="s">
        <v>161</v>
      </c>
      <c r="AU144" s="227" t="s">
        <v>84</v>
      </c>
      <c r="AY144" s="17" t="s">
        <v>160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82</v>
      </c>
      <c r="BK144" s="228">
        <f>ROUND(I144*H144,2)</f>
        <v>0</v>
      </c>
      <c r="BL144" s="17" t="s">
        <v>2304</v>
      </c>
      <c r="BM144" s="227" t="s">
        <v>2344</v>
      </c>
    </row>
    <row r="145" s="2" customFormat="1" ht="24.15" customHeight="1">
      <c r="A145" s="38"/>
      <c r="B145" s="39"/>
      <c r="C145" s="216" t="s">
        <v>220</v>
      </c>
      <c r="D145" s="216" t="s">
        <v>161</v>
      </c>
      <c r="E145" s="217" t="s">
        <v>2345</v>
      </c>
      <c r="F145" s="218" t="s">
        <v>2346</v>
      </c>
      <c r="G145" s="219" t="s">
        <v>2338</v>
      </c>
      <c r="H145" s="220">
        <v>1</v>
      </c>
      <c r="I145" s="221"/>
      <c r="J145" s="222">
        <f>ROUND(I145*H145,2)</f>
        <v>0</v>
      </c>
      <c r="K145" s="218" t="s">
        <v>165</v>
      </c>
      <c r="L145" s="44"/>
      <c r="M145" s="275" t="s">
        <v>1</v>
      </c>
      <c r="N145" s="276" t="s">
        <v>39</v>
      </c>
      <c r="O145" s="277"/>
      <c r="P145" s="278">
        <f>O145*H145</f>
        <v>0</v>
      </c>
      <c r="Q145" s="278">
        <v>0</v>
      </c>
      <c r="R145" s="278">
        <f>Q145*H145</f>
        <v>0</v>
      </c>
      <c r="S145" s="278">
        <v>0</v>
      </c>
      <c r="T145" s="27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2304</v>
      </c>
      <c r="AT145" s="227" t="s">
        <v>161</v>
      </c>
      <c r="AU145" s="227" t="s">
        <v>84</v>
      </c>
      <c r="AY145" s="17" t="s">
        <v>160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82</v>
      </c>
      <c r="BK145" s="228">
        <f>ROUND(I145*H145,2)</f>
        <v>0</v>
      </c>
      <c r="BL145" s="17" t="s">
        <v>2304</v>
      </c>
      <c r="BM145" s="227" t="s">
        <v>2347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ins1DadFvgyn6y+Kkd8k3MAXGsW6jRosV7bmTcodI6801uoMf0I909lC1mzirpcHIyKj57XYBBd3QNAorpg8kA==" hashValue="0H4wRZLG/oBlZfpyKSGRzCWe8nnHZ+hjvdKPmiebd3XV+S1Vz8OpUnJw8MizGMBRD62RkobBqGtXKB+4zbseSQ==" algorithmName="SHA-512" password="CC35"/>
  <autoFilter ref="C122:K14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JANPETR80FE\janpetr</dc:creator>
  <cp:lastModifiedBy>JANPETR80FE\janpetr</cp:lastModifiedBy>
  <dcterms:created xsi:type="dcterms:W3CDTF">2025-07-24T17:34:39Z</dcterms:created>
  <dcterms:modified xsi:type="dcterms:W3CDTF">2025-07-24T17:35:00Z</dcterms:modified>
</cp:coreProperties>
</file>