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15" windowWidth="20730" windowHeight="11760" activeTab="0"/>
  </bookViews>
  <sheets>
    <sheet name="Příloha_1_ZD" sheetId="1" r:id="rId1"/>
  </sheets>
  <definedNames>
    <definedName name="_xlnm.Print_Area" localSheetId="0">'Příloha_1_ZD'!$A$1:$H$64</definedName>
  </definedNames>
  <calcPr calcId="145621"/>
</workbook>
</file>

<file path=xl/sharedStrings.xml><?xml version="1.0" encoding="utf-8"?>
<sst xmlns="http://schemas.openxmlformats.org/spreadsheetml/2006/main" count="97" uniqueCount="57">
  <si>
    <t>Jednorázové aktivační či zřizovací poplatky</t>
  </si>
  <si>
    <t>Název</t>
  </si>
  <si>
    <t>Jednotka</t>
  </si>
  <si>
    <t>Počet jednotek</t>
  </si>
  <si>
    <t>Nabízená jednotková cena 
v Kč bez DPH</t>
  </si>
  <si>
    <t>Cena celkem 
v Kč bez DPH</t>
  </si>
  <si>
    <t>ks</t>
  </si>
  <si>
    <t>Počet jednotek za měsíc</t>
  </si>
  <si>
    <t>min</t>
  </si>
  <si>
    <t>Celkem pro-forma nabídková cena ve veřejné zakázce v Kč bez DPH</t>
  </si>
  <si>
    <t>Stanovení jednotkových cen - cenový list</t>
  </si>
  <si>
    <t>Měsíční paušální poplatky a poplatky za provoz</t>
  </si>
  <si>
    <t>Spojení - Hovory do pevných sítí v ČR</t>
  </si>
  <si>
    <t>Spojení - Hovory do hlasové schránky</t>
  </si>
  <si>
    <t>Počet jednotek za 4 roky</t>
  </si>
  <si>
    <t>Spojení - Hovory do mobilní hlasové virtuální sítě (VPS)</t>
  </si>
  <si>
    <t>Tarif č. 1 "Účtovaný"</t>
  </si>
  <si>
    <t>Mobilní hlasová virtuální privátní síť</t>
  </si>
  <si>
    <t>Doplňkové služby</t>
  </si>
  <si>
    <t>Měsíční paušál - Mobilní datová služba - FUP minimálně 3 GB</t>
  </si>
  <si>
    <t>Tarif č. 2 "Neomezený"</t>
  </si>
  <si>
    <t>Spojení - Hovory do mobilních sítí v ČR</t>
  </si>
  <si>
    <t>Spojení - SMS do mobilních sítí v ČR</t>
  </si>
  <si>
    <t>Měsíční paušál - Standardní SIM karta se zákl.mobil.telekom.službami - tarif č. 1 "Účtovaný"</t>
  </si>
  <si>
    <t>Měsíční paušál - Standardní SIM karta se zákl.mobil.telekom.službami - tarif č. 2 "Neomezený"</t>
  </si>
  <si>
    <t>Ostatní spojení bez rozdílu tarifu (tarif č. 1 "Účtovaný" i tarif č. 2 "Neomezený")</t>
  </si>
  <si>
    <t>Spojení - CSD spojení ve VPS (vytáčené datové spojení mezi SIM ve VPS)</t>
  </si>
  <si>
    <t>Měsíční paušál - Mobilní datová služba - FUP minimálně 200 MB</t>
  </si>
  <si>
    <t>Měsíční paušál - Mobilní datová služba - FUP minimálně 20 GB</t>
  </si>
  <si>
    <t>Měsíční paušál - Pevná veřejná IPv4 adresa</t>
  </si>
  <si>
    <t>Spojení - Mezinárodní hovory - okolní státy PL, SVK, D, A</t>
  </si>
  <si>
    <t>Spojení - Mezinárodní hovory - ostatní státy EU</t>
  </si>
  <si>
    <t>Roamingová spolení mimo EU</t>
  </si>
  <si>
    <t>Spojení - Hovory - Roaming příchozí v zóně Evropa mimo EU</t>
  </si>
  <si>
    <t>Spojení - Hovory - Roaming příchozí v zóně Svět</t>
  </si>
  <si>
    <t>Spojení - Hovory - Roaming odchozí v zóně Evropa mimo EU</t>
  </si>
  <si>
    <t>Spojení - Hovory - Roaming odchozí v zóně Svět</t>
  </si>
  <si>
    <t>Jednorázový poplatek - Datový balíček - minimálně 150 MB v zóně Svět</t>
  </si>
  <si>
    <t>Aktivace a zřízení - Hlasová SIM karta</t>
  </si>
  <si>
    <t>Aktivace a zřízení - Datová SIM karta</t>
  </si>
  <si>
    <t>Datová SIM karta</t>
  </si>
  <si>
    <t>Datová služba k hlasové SIM kartě</t>
  </si>
  <si>
    <t>Speciální datová SIM karta s FUP 200 GB pro specifické účely</t>
  </si>
  <si>
    <t>Měsíční paušál - Speciální datová SIM karta s FUP 200 GB pro specifické účely</t>
  </si>
  <si>
    <t>Aktivace a zřízení - Datová služba k hlasové SIM kartě</t>
  </si>
  <si>
    <t>Aktivace a zřízení - Pevná veřejná IPv4 adresa</t>
  </si>
  <si>
    <t>Aktivace a zřízení - Speciální datová SIM karta s FUP 200 GB pro specifické účely</t>
  </si>
  <si>
    <t>Aktivace a zřízení - Podrobné elektronické vyúčtování</t>
  </si>
  <si>
    <t>Aktivace a zřízení - Mobilní hlasová virtuální privátní síť (VPS) ke každé hlasové SIM</t>
  </si>
  <si>
    <t>Měsíční paušál - Mobilní hlasová virtuální privátní síť (VPS) ke každé hlasové SIM</t>
  </si>
  <si>
    <t>Měsíční paušál - Podrobné elektronické vyúčtování</t>
  </si>
  <si>
    <t>Spojení - SMS - Roaming odchozí v zóně Svět</t>
  </si>
  <si>
    <t>Spojení - SMS - Roaming odchozí v zóně Evropa mimo EU</t>
  </si>
  <si>
    <t>Spojení - MMS - do mobilních sítí v ČR</t>
  </si>
  <si>
    <t>Spojení - SMS - mezinárodní do zemí EU</t>
  </si>
  <si>
    <t>Spojení - SMS - mezinárodní do zóny Svět</t>
  </si>
  <si>
    <t>Příloha č. 5 -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</si>
</sst>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theme="1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tabSelected="1" workbookViewId="0" topLeftCell="A1">
      <selection activeCell="B2" sqref="B2"/>
    </sheetView>
  </sheetViews>
  <sheetFormatPr defaultColWidth="0" defaultRowHeight="10.5"/>
  <cols>
    <col min="1" max="1" width="2.33203125" style="2" customWidth="1"/>
    <col min="2" max="2" width="77.5" style="2" customWidth="1"/>
    <col min="3" max="3" width="10" style="2" bestFit="1" customWidth="1"/>
    <col min="4" max="4" width="10.83203125" style="9" customWidth="1"/>
    <col min="5" max="5" width="10.83203125" style="7" customWidth="1"/>
    <col min="6" max="7" width="13.33203125" style="2" customWidth="1"/>
    <col min="8" max="8" width="1.83203125" style="2" customWidth="1"/>
    <col min="9" max="16384" width="0" style="2" hidden="1" customWidth="1"/>
  </cols>
  <sheetData>
    <row r="1" spans="2:5" s="13" customFormat="1" ht="23.25">
      <c r="B1" s="25" t="s">
        <v>56</v>
      </c>
      <c r="D1" s="19"/>
      <c r="E1" s="15"/>
    </row>
    <row r="2" spans="2:5" s="13" customFormat="1" ht="10.5">
      <c r="B2" s="26" t="s">
        <v>10</v>
      </c>
      <c r="D2" s="19"/>
      <c r="E2" s="15"/>
    </row>
    <row r="3" spans="2:5" s="13" customFormat="1" ht="10.5">
      <c r="B3" s="27"/>
      <c r="D3" s="19"/>
      <c r="E3" s="15"/>
    </row>
    <row r="4" spans="2:5" s="13" customFormat="1" ht="18">
      <c r="B4" s="28" t="s">
        <v>0</v>
      </c>
      <c r="D4" s="19"/>
      <c r="E4" s="15"/>
    </row>
    <row r="5" spans="2:7" ht="45">
      <c r="B5" s="16" t="s">
        <v>1</v>
      </c>
      <c r="C5" s="17" t="s">
        <v>2</v>
      </c>
      <c r="D5" s="20"/>
      <c r="E5" s="18" t="s">
        <v>3</v>
      </c>
      <c r="F5" s="18" t="s">
        <v>4</v>
      </c>
      <c r="G5" s="18" t="s">
        <v>5</v>
      </c>
    </row>
    <row r="6" spans="2:7" ht="10.5">
      <c r="B6" s="48" t="s">
        <v>38</v>
      </c>
      <c r="C6" s="3" t="s">
        <v>6</v>
      </c>
      <c r="D6" s="21"/>
      <c r="E6" s="8">
        <f>D17+D26</f>
        <v>1190</v>
      </c>
      <c r="F6" s="4">
        <v>0</v>
      </c>
      <c r="G6" s="5">
        <f aca="true" t="shared" si="0" ref="G6:G12">F6*E6</f>
        <v>0</v>
      </c>
    </row>
    <row r="7" spans="2:7" ht="10.5">
      <c r="B7" s="48" t="s">
        <v>39</v>
      </c>
      <c r="C7" s="46" t="s">
        <v>6</v>
      </c>
      <c r="D7" s="21"/>
      <c r="E7" s="8">
        <f>D48+D49</f>
        <v>30</v>
      </c>
      <c r="F7" s="4">
        <v>0</v>
      </c>
      <c r="G7" s="5">
        <f t="shared" si="0"/>
        <v>0</v>
      </c>
    </row>
    <row r="8" spans="2:7" ht="10.5">
      <c r="B8" s="48" t="s">
        <v>44</v>
      </c>
      <c r="C8" s="3" t="s">
        <v>6</v>
      </c>
      <c r="D8" s="21"/>
      <c r="E8" s="8">
        <f>D52+D53+D54</f>
        <v>510</v>
      </c>
      <c r="F8" s="4">
        <v>0</v>
      </c>
      <c r="G8" s="5">
        <f t="shared" si="0"/>
        <v>0</v>
      </c>
    </row>
    <row r="9" spans="2:7" ht="10.5">
      <c r="B9" s="48" t="s">
        <v>46</v>
      </c>
      <c r="C9" s="46" t="s">
        <v>6</v>
      </c>
      <c r="D9" s="21"/>
      <c r="E9" s="8">
        <f>D57</f>
        <v>20</v>
      </c>
      <c r="F9" s="4">
        <v>0</v>
      </c>
      <c r="G9" s="5">
        <f t="shared" si="0"/>
        <v>0</v>
      </c>
    </row>
    <row r="10" spans="2:7" ht="10.5">
      <c r="B10" s="48" t="s">
        <v>45</v>
      </c>
      <c r="C10" s="3" t="s">
        <v>6</v>
      </c>
      <c r="D10" s="21"/>
      <c r="E10" s="8">
        <f>D58</f>
        <v>2</v>
      </c>
      <c r="F10" s="4">
        <v>0</v>
      </c>
      <c r="G10" s="5">
        <f t="shared" si="0"/>
        <v>0</v>
      </c>
    </row>
    <row r="11" spans="2:7" ht="10.5">
      <c r="B11" s="45" t="s">
        <v>48</v>
      </c>
      <c r="C11" s="3" t="s">
        <v>6</v>
      </c>
      <c r="D11" s="21"/>
      <c r="E11" s="8">
        <f>E6</f>
        <v>1190</v>
      </c>
      <c r="F11" s="4">
        <v>0</v>
      </c>
      <c r="G11" s="5">
        <f t="shared" si="0"/>
        <v>0</v>
      </c>
    </row>
    <row r="12" spans="2:7" ht="10.5">
      <c r="B12" s="45" t="s">
        <v>47</v>
      </c>
      <c r="C12" s="3" t="s">
        <v>6</v>
      </c>
      <c r="D12" s="21"/>
      <c r="E12" s="8">
        <f>D61</f>
        <v>1240</v>
      </c>
      <c r="F12" s="4">
        <v>0</v>
      </c>
      <c r="G12" s="5">
        <f t="shared" si="0"/>
        <v>0</v>
      </c>
    </row>
    <row r="13" spans="2:8" ht="10.5">
      <c r="B13" s="14"/>
      <c r="C13" s="10"/>
      <c r="D13" s="11"/>
      <c r="E13" s="11"/>
      <c r="F13" s="12"/>
      <c r="G13" s="12"/>
      <c r="H13" s="13"/>
    </row>
    <row r="14" spans="2:8" ht="18">
      <c r="B14" s="1" t="s">
        <v>11</v>
      </c>
      <c r="C14" s="10"/>
      <c r="D14" s="11"/>
      <c r="E14" s="11"/>
      <c r="F14" s="12"/>
      <c r="G14" s="12"/>
      <c r="H14" s="13"/>
    </row>
    <row r="15" spans="2:8" ht="45">
      <c r="B15" s="16" t="s">
        <v>1</v>
      </c>
      <c r="C15" s="17" t="s">
        <v>2</v>
      </c>
      <c r="D15" s="18" t="s">
        <v>7</v>
      </c>
      <c r="E15" s="18" t="s">
        <v>14</v>
      </c>
      <c r="F15" s="18" t="s">
        <v>4</v>
      </c>
      <c r="G15" s="18" t="s">
        <v>5</v>
      </c>
      <c r="H15" s="13"/>
    </row>
    <row r="16" spans="2:7" s="30" customFormat="1" ht="10.5">
      <c r="B16" s="31" t="s">
        <v>16</v>
      </c>
      <c r="C16" s="32"/>
      <c r="D16" s="33"/>
      <c r="E16" s="33"/>
      <c r="F16" s="33"/>
      <c r="G16" s="33"/>
    </row>
    <row r="17" spans="2:8" ht="10.5">
      <c r="B17" s="34" t="s">
        <v>23</v>
      </c>
      <c r="C17" s="3" t="s">
        <v>6</v>
      </c>
      <c r="D17" s="8">
        <v>1040</v>
      </c>
      <c r="E17" s="8">
        <f aca="true" t="shared" si="1" ref="E17:E23">D17*48</f>
        <v>49920</v>
      </c>
      <c r="F17" s="4"/>
      <c r="G17" s="5">
        <f aca="true" t="shared" si="2" ref="G17:G18">F17*E17</f>
        <v>0</v>
      </c>
      <c r="H17" s="13"/>
    </row>
    <row r="18" spans="2:8" ht="10.5">
      <c r="B18" s="24" t="s">
        <v>21</v>
      </c>
      <c r="C18" s="3" t="s">
        <v>8</v>
      </c>
      <c r="D18" s="8">
        <v>97500</v>
      </c>
      <c r="E18" s="8">
        <f t="shared" si="1"/>
        <v>4680000</v>
      </c>
      <c r="F18" s="4"/>
      <c r="G18" s="5">
        <f t="shared" si="2"/>
        <v>0</v>
      </c>
      <c r="H18" s="13"/>
    </row>
    <row r="19" spans="2:8" ht="10.5">
      <c r="B19" s="6" t="s">
        <v>15</v>
      </c>
      <c r="C19" s="3" t="s">
        <v>8</v>
      </c>
      <c r="D19" s="8">
        <v>30000</v>
      </c>
      <c r="E19" s="8">
        <f t="shared" si="1"/>
        <v>1440000</v>
      </c>
      <c r="F19" s="44">
        <v>0</v>
      </c>
      <c r="G19" s="5">
        <f aca="true" t="shared" si="3" ref="G19:G22">F19*E19</f>
        <v>0</v>
      </c>
      <c r="H19" s="13"/>
    </row>
    <row r="20" spans="2:8" ht="10.5">
      <c r="B20" s="6" t="s">
        <v>12</v>
      </c>
      <c r="C20" s="3" t="s">
        <v>8</v>
      </c>
      <c r="D20" s="8">
        <v>6500</v>
      </c>
      <c r="E20" s="8">
        <f t="shared" si="1"/>
        <v>312000</v>
      </c>
      <c r="F20" s="4"/>
      <c r="G20" s="5">
        <f t="shared" si="3"/>
        <v>0</v>
      </c>
      <c r="H20" s="13"/>
    </row>
    <row r="21" spans="2:8" ht="10.5">
      <c r="B21" s="6" t="s">
        <v>13</v>
      </c>
      <c r="C21" s="3" t="s">
        <v>8</v>
      </c>
      <c r="D21" s="8">
        <v>40</v>
      </c>
      <c r="E21" s="8">
        <f t="shared" si="1"/>
        <v>1920</v>
      </c>
      <c r="F21" s="4"/>
      <c r="G21" s="5">
        <f t="shared" si="3"/>
        <v>0</v>
      </c>
      <c r="H21" s="13"/>
    </row>
    <row r="22" spans="2:8" ht="10.5">
      <c r="B22" s="45" t="s">
        <v>26</v>
      </c>
      <c r="C22" s="46" t="s">
        <v>8</v>
      </c>
      <c r="D22" s="8">
        <v>1600</v>
      </c>
      <c r="E22" s="8">
        <f t="shared" si="1"/>
        <v>76800</v>
      </c>
      <c r="F22" s="4"/>
      <c r="G22" s="5">
        <f t="shared" si="3"/>
        <v>0</v>
      </c>
      <c r="H22" s="13"/>
    </row>
    <row r="23" spans="2:8" ht="10.5">
      <c r="B23" s="24" t="s">
        <v>22</v>
      </c>
      <c r="C23" s="3" t="s">
        <v>6</v>
      </c>
      <c r="D23" s="8">
        <v>34000</v>
      </c>
      <c r="E23" s="8">
        <f t="shared" si="1"/>
        <v>1632000</v>
      </c>
      <c r="F23" s="4"/>
      <c r="G23" s="5">
        <f aca="true" t="shared" si="4" ref="G23">F23*E23</f>
        <v>0</v>
      </c>
      <c r="H23" s="13"/>
    </row>
    <row r="24" spans="3:8" ht="10.5">
      <c r="C24" s="10"/>
      <c r="D24" s="11"/>
      <c r="E24" s="11"/>
      <c r="F24" s="12"/>
      <c r="G24" s="12"/>
      <c r="H24" s="13"/>
    </row>
    <row r="25" spans="2:8" ht="10.5">
      <c r="B25" s="42" t="s">
        <v>20</v>
      </c>
      <c r="C25" s="36"/>
      <c r="D25" s="37"/>
      <c r="E25" s="37"/>
      <c r="F25" s="37"/>
      <c r="G25" s="37"/>
      <c r="H25" s="13"/>
    </row>
    <row r="26" spans="2:8" ht="10.5">
      <c r="B26" s="34" t="s">
        <v>24</v>
      </c>
      <c r="C26" s="38" t="s">
        <v>6</v>
      </c>
      <c r="D26" s="39">
        <v>150</v>
      </c>
      <c r="E26" s="39">
        <f>D26*48</f>
        <v>7200</v>
      </c>
      <c r="F26" s="40"/>
      <c r="G26" s="41">
        <f aca="true" t="shared" si="5" ref="G26">F26*E26</f>
        <v>0</v>
      </c>
      <c r="H26" s="13"/>
    </row>
    <row r="27" spans="3:8" ht="10.5">
      <c r="C27" s="10"/>
      <c r="D27" s="11"/>
      <c r="E27" s="11"/>
      <c r="F27" s="12"/>
      <c r="G27" s="12"/>
      <c r="H27" s="13"/>
    </row>
    <row r="28" spans="2:8" ht="10.5">
      <c r="B28" s="43" t="s">
        <v>25</v>
      </c>
      <c r="C28" s="10"/>
      <c r="D28" s="11"/>
      <c r="E28" s="11"/>
      <c r="F28" s="12"/>
      <c r="G28" s="12"/>
      <c r="H28" s="13"/>
    </row>
    <row r="29" spans="2:8" ht="10.5">
      <c r="B29" s="50" t="s">
        <v>53</v>
      </c>
      <c r="C29" s="51" t="s">
        <v>6</v>
      </c>
      <c r="D29" s="52">
        <v>600</v>
      </c>
      <c r="E29" s="52">
        <f aca="true" t="shared" si="6" ref="E29:E33">D29*48</f>
        <v>28800</v>
      </c>
      <c r="F29" s="4"/>
      <c r="G29" s="5">
        <f>F29*E29</f>
        <v>0</v>
      </c>
      <c r="H29" s="13"/>
    </row>
    <row r="30" spans="2:8" ht="10.5">
      <c r="B30" s="50" t="s">
        <v>54</v>
      </c>
      <c r="C30" s="51" t="s">
        <v>6</v>
      </c>
      <c r="D30" s="52">
        <v>120</v>
      </c>
      <c r="E30" s="52">
        <f t="shared" si="6"/>
        <v>5760</v>
      </c>
      <c r="F30" s="4"/>
      <c r="G30" s="5">
        <f>F30*E30</f>
        <v>0</v>
      </c>
      <c r="H30" s="13"/>
    </row>
    <row r="31" spans="2:8" ht="10.5">
      <c r="B31" s="50" t="s">
        <v>55</v>
      </c>
      <c r="C31" s="51" t="s">
        <v>6</v>
      </c>
      <c r="D31" s="52">
        <v>20</v>
      </c>
      <c r="E31" s="52">
        <f aca="true" t="shared" si="7" ref="E31">D31*48</f>
        <v>960</v>
      </c>
      <c r="F31" s="4"/>
      <c r="G31" s="5">
        <f>F31*E31</f>
        <v>0</v>
      </c>
      <c r="H31" s="13"/>
    </row>
    <row r="32" spans="2:8" ht="10.5">
      <c r="B32" s="53" t="s">
        <v>30</v>
      </c>
      <c r="C32" s="51" t="s">
        <v>8</v>
      </c>
      <c r="D32" s="54">
        <v>270</v>
      </c>
      <c r="E32" s="52">
        <f t="shared" si="6"/>
        <v>12960</v>
      </c>
      <c r="F32" s="4"/>
      <c r="G32" s="5">
        <f aca="true" t="shared" si="8" ref="G32:G33">F32*E32</f>
        <v>0</v>
      </c>
      <c r="H32" s="13"/>
    </row>
    <row r="33" spans="2:8" ht="10.5">
      <c r="B33" s="53" t="s">
        <v>31</v>
      </c>
      <c r="C33" s="51" t="s">
        <v>8</v>
      </c>
      <c r="D33" s="54">
        <v>30</v>
      </c>
      <c r="E33" s="52">
        <f t="shared" si="6"/>
        <v>1440</v>
      </c>
      <c r="F33" s="4"/>
      <c r="G33" s="5">
        <f t="shared" si="8"/>
        <v>0</v>
      </c>
      <c r="H33" s="13"/>
    </row>
    <row r="34" spans="2:8" ht="10.5">
      <c r="B34" s="47"/>
      <c r="C34" s="10"/>
      <c r="D34" s="11"/>
      <c r="E34" s="11"/>
      <c r="F34" s="12"/>
      <c r="G34" s="12"/>
      <c r="H34" s="13"/>
    </row>
    <row r="35" spans="2:8" ht="10.5">
      <c r="B35" s="49" t="s">
        <v>32</v>
      </c>
      <c r="C35" s="10"/>
      <c r="D35" s="11"/>
      <c r="E35" s="11"/>
      <c r="F35" s="12"/>
      <c r="G35" s="12"/>
      <c r="H35" s="13"/>
    </row>
    <row r="36" spans="2:8" ht="10.5">
      <c r="B36" s="45" t="s">
        <v>33</v>
      </c>
      <c r="C36" s="3" t="s">
        <v>6</v>
      </c>
      <c r="D36" s="8">
        <v>5</v>
      </c>
      <c r="E36" s="8">
        <f aca="true" t="shared" si="9" ref="E36:E37">D36*48</f>
        <v>240</v>
      </c>
      <c r="F36" s="4"/>
      <c r="G36" s="5">
        <f aca="true" t="shared" si="10" ref="G36:G42">F36*E36</f>
        <v>0</v>
      </c>
      <c r="H36" s="13"/>
    </row>
    <row r="37" spans="2:8" ht="10.5">
      <c r="B37" s="45" t="s">
        <v>34</v>
      </c>
      <c r="C37" s="3" t="s">
        <v>6</v>
      </c>
      <c r="D37" s="8">
        <v>10</v>
      </c>
      <c r="E37" s="8">
        <f t="shared" si="9"/>
        <v>480</v>
      </c>
      <c r="F37" s="4"/>
      <c r="G37" s="5">
        <f t="shared" si="10"/>
        <v>0</v>
      </c>
      <c r="H37" s="13"/>
    </row>
    <row r="38" spans="2:8" ht="10.5">
      <c r="B38" s="45" t="s">
        <v>35</v>
      </c>
      <c r="C38" s="3" t="s">
        <v>6</v>
      </c>
      <c r="D38" s="8">
        <v>25</v>
      </c>
      <c r="E38" s="8">
        <f aca="true" t="shared" si="11" ref="E38:E39">D38*48</f>
        <v>1200</v>
      </c>
      <c r="F38" s="4"/>
      <c r="G38" s="5">
        <f t="shared" si="10"/>
        <v>0</v>
      </c>
      <c r="H38" s="13"/>
    </row>
    <row r="39" spans="2:8" ht="10.5">
      <c r="B39" s="45" t="s">
        <v>36</v>
      </c>
      <c r="C39" s="3" t="s">
        <v>6</v>
      </c>
      <c r="D39" s="8">
        <v>5</v>
      </c>
      <c r="E39" s="8">
        <f t="shared" si="11"/>
        <v>240</v>
      </c>
      <c r="F39" s="4"/>
      <c r="G39" s="5">
        <f t="shared" si="10"/>
        <v>0</v>
      </c>
      <c r="H39" s="13"/>
    </row>
    <row r="40" spans="2:8" ht="10.5">
      <c r="B40" s="50" t="s">
        <v>52</v>
      </c>
      <c r="C40" s="51" t="s">
        <v>6</v>
      </c>
      <c r="D40" s="52">
        <v>50</v>
      </c>
      <c r="E40" s="52">
        <f>D40*48</f>
        <v>2400</v>
      </c>
      <c r="F40" s="4"/>
      <c r="G40" s="5">
        <f t="shared" si="10"/>
        <v>0</v>
      </c>
      <c r="H40" s="13"/>
    </row>
    <row r="41" spans="2:8" ht="10.5">
      <c r="B41" s="50" t="s">
        <v>51</v>
      </c>
      <c r="C41" s="51" t="s">
        <v>6</v>
      </c>
      <c r="D41" s="52">
        <v>120</v>
      </c>
      <c r="E41" s="52">
        <f>D41*48</f>
        <v>5760</v>
      </c>
      <c r="F41" s="4"/>
      <c r="G41" s="5">
        <f t="shared" si="10"/>
        <v>0</v>
      </c>
      <c r="H41" s="13"/>
    </row>
    <row r="42" spans="2:8" ht="10.5">
      <c r="B42" s="45" t="s">
        <v>37</v>
      </c>
      <c r="C42" s="3" t="s">
        <v>6</v>
      </c>
      <c r="D42" s="8">
        <v>2</v>
      </c>
      <c r="E42" s="8">
        <f aca="true" t="shared" si="12" ref="E42">D42*48</f>
        <v>96</v>
      </c>
      <c r="F42" s="4"/>
      <c r="G42" s="5">
        <f t="shared" si="10"/>
        <v>0</v>
      </c>
      <c r="H42" s="13"/>
    </row>
    <row r="43" spans="2:8" ht="10.5">
      <c r="B43" s="29"/>
      <c r="C43" s="10"/>
      <c r="D43" s="11"/>
      <c r="E43" s="11"/>
      <c r="F43" s="12"/>
      <c r="G43" s="12"/>
      <c r="H43" s="13"/>
    </row>
    <row r="44" spans="2:8" ht="10.5">
      <c r="B44" s="35" t="s">
        <v>17</v>
      </c>
      <c r="C44" s="36"/>
      <c r="D44" s="37"/>
      <c r="E44" s="37"/>
      <c r="F44" s="37"/>
      <c r="G44" s="37"/>
      <c r="H44" s="13"/>
    </row>
    <row r="45" spans="2:8" ht="10.5">
      <c r="B45" s="45" t="s">
        <v>49</v>
      </c>
      <c r="C45" s="3" t="s">
        <v>6</v>
      </c>
      <c r="D45" s="8">
        <f>D17+D26</f>
        <v>1190</v>
      </c>
      <c r="E45" s="8">
        <f>D45*48</f>
        <v>57120</v>
      </c>
      <c r="F45" s="4"/>
      <c r="G45" s="5">
        <f>F45*E45</f>
        <v>0</v>
      </c>
      <c r="H45" s="13"/>
    </row>
    <row r="46" spans="2:8" ht="10.5">
      <c r="B46" s="14"/>
      <c r="C46" s="10"/>
      <c r="D46" s="11"/>
      <c r="E46" s="11"/>
      <c r="F46" s="12"/>
      <c r="G46" s="12"/>
      <c r="H46" s="13"/>
    </row>
    <row r="47" spans="2:8" ht="10.5">
      <c r="B47" s="35" t="s">
        <v>40</v>
      </c>
      <c r="C47" s="10"/>
      <c r="D47" s="11"/>
      <c r="E47" s="11"/>
      <c r="F47" s="12"/>
      <c r="G47" s="12"/>
      <c r="H47" s="13"/>
    </row>
    <row r="48" spans="2:8" ht="10.5">
      <c r="B48" s="24" t="s">
        <v>19</v>
      </c>
      <c r="C48" s="3" t="s">
        <v>6</v>
      </c>
      <c r="D48" s="8">
        <v>25</v>
      </c>
      <c r="E48" s="8">
        <f>D48*48</f>
        <v>1200</v>
      </c>
      <c r="F48" s="4"/>
      <c r="G48" s="5">
        <f>F48*E48</f>
        <v>0</v>
      </c>
      <c r="H48" s="13"/>
    </row>
    <row r="49" spans="2:8" ht="10.5">
      <c r="B49" s="45" t="s">
        <v>28</v>
      </c>
      <c r="C49" s="3" t="s">
        <v>6</v>
      </c>
      <c r="D49" s="8">
        <v>5</v>
      </c>
      <c r="E49" s="8">
        <f>D49*48</f>
        <v>240</v>
      </c>
      <c r="F49" s="4"/>
      <c r="G49" s="5">
        <f>F49*E49</f>
        <v>0</v>
      </c>
      <c r="H49" s="13"/>
    </row>
    <row r="50" spans="2:8" ht="10.5">
      <c r="B50" s="14"/>
      <c r="C50" s="10"/>
      <c r="D50" s="11"/>
      <c r="E50" s="11"/>
      <c r="F50" s="12"/>
      <c r="G50" s="12"/>
      <c r="H50" s="13"/>
    </row>
    <row r="51" spans="2:8" ht="10.5">
      <c r="B51" s="35" t="s">
        <v>41</v>
      </c>
      <c r="C51" s="10"/>
      <c r="D51" s="11"/>
      <c r="E51" s="11"/>
      <c r="F51" s="12"/>
      <c r="G51" s="12"/>
      <c r="H51" s="13"/>
    </row>
    <row r="52" spans="2:8" ht="10.5">
      <c r="B52" s="45" t="s">
        <v>27</v>
      </c>
      <c r="C52" s="3" t="s">
        <v>6</v>
      </c>
      <c r="D52" s="8">
        <v>130</v>
      </c>
      <c r="E52" s="8">
        <f>D52*48</f>
        <v>6240</v>
      </c>
      <c r="F52" s="4"/>
      <c r="G52" s="5">
        <f>F52*E52</f>
        <v>0</v>
      </c>
      <c r="H52" s="13"/>
    </row>
    <row r="53" spans="2:8" ht="10.5">
      <c r="B53" s="24" t="s">
        <v>19</v>
      </c>
      <c r="C53" s="3" t="s">
        <v>6</v>
      </c>
      <c r="D53" s="8">
        <v>300</v>
      </c>
      <c r="E53" s="8">
        <f>D53*48</f>
        <v>14400</v>
      </c>
      <c r="F53" s="4"/>
      <c r="G53" s="5">
        <f>F53*E53</f>
        <v>0</v>
      </c>
      <c r="H53" s="13"/>
    </row>
    <row r="54" spans="2:8" ht="10.5">
      <c r="B54" s="45" t="s">
        <v>28</v>
      </c>
      <c r="C54" s="3" t="s">
        <v>6</v>
      </c>
      <c r="D54" s="8">
        <v>80</v>
      </c>
      <c r="E54" s="8">
        <f>D54*48</f>
        <v>3840</v>
      </c>
      <c r="F54" s="4"/>
      <c r="G54" s="5">
        <f>F54*E54</f>
        <v>0</v>
      </c>
      <c r="H54" s="13"/>
    </row>
    <row r="55" spans="2:8" ht="10.5">
      <c r="B55" s="14"/>
      <c r="C55" s="10"/>
      <c r="D55" s="11"/>
      <c r="E55" s="11"/>
      <c r="F55" s="12"/>
      <c r="G55" s="12"/>
      <c r="H55" s="13"/>
    </row>
    <row r="56" spans="2:8" ht="10.5">
      <c r="B56" s="35" t="s">
        <v>42</v>
      </c>
      <c r="C56" s="10"/>
      <c r="D56" s="11"/>
      <c r="E56" s="11"/>
      <c r="F56" s="12"/>
      <c r="G56" s="12"/>
      <c r="H56" s="13"/>
    </row>
    <row r="57" spans="2:8" ht="10.5">
      <c r="B57" s="45" t="s">
        <v>43</v>
      </c>
      <c r="C57" s="3" t="s">
        <v>6</v>
      </c>
      <c r="D57" s="8">
        <v>20</v>
      </c>
      <c r="E57" s="8">
        <f>D57*48</f>
        <v>960</v>
      </c>
      <c r="F57" s="4"/>
      <c r="G57" s="5">
        <f>F57*E57</f>
        <v>0</v>
      </c>
      <c r="H57" s="13"/>
    </row>
    <row r="58" spans="2:8" ht="10.5">
      <c r="B58" s="45" t="s">
        <v>29</v>
      </c>
      <c r="C58" s="3" t="s">
        <v>6</v>
      </c>
      <c r="D58" s="8">
        <v>2</v>
      </c>
      <c r="E58" s="8">
        <f>D58*48</f>
        <v>96</v>
      </c>
      <c r="F58" s="4"/>
      <c r="G58" s="5">
        <f>F58*E58</f>
        <v>0</v>
      </c>
      <c r="H58" s="13"/>
    </row>
    <row r="59" spans="2:8" ht="10.5">
      <c r="B59" s="14"/>
      <c r="C59" s="10"/>
      <c r="D59" s="11"/>
      <c r="E59" s="11"/>
      <c r="F59" s="12"/>
      <c r="G59" s="12"/>
      <c r="H59" s="13"/>
    </row>
    <row r="60" spans="2:8" ht="10.5">
      <c r="B60" s="35" t="s">
        <v>18</v>
      </c>
      <c r="C60" s="10"/>
      <c r="D60" s="11"/>
      <c r="E60" s="11"/>
      <c r="F60" s="12"/>
      <c r="G60" s="12"/>
      <c r="H60" s="13"/>
    </row>
    <row r="61" spans="2:8" ht="10.5">
      <c r="B61" s="45" t="s">
        <v>50</v>
      </c>
      <c r="C61" s="3" t="s">
        <v>6</v>
      </c>
      <c r="D61" s="8">
        <f>D17+D26+D48+D49+D57</f>
        <v>1240</v>
      </c>
      <c r="E61" s="8">
        <f>D61*48</f>
        <v>59520</v>
      </c>
      <c r="F61" s="4"/>
      <c r="G61" s="5">
        <f>F61*E61</f>
        <v>0</v>
      </c>
      <c r="H61" s="13"/>
    </row>
    <row r="62" spans="2:8" ht="10.5">
      <c r="B62" s="14"/>
      <c r="C62" s="10"/>
      <c r="D62" s="11"/>
      <c r="E62" s="11"/>
      <c r="F62" s="12"/>
      <c r="G62" s="12"/>
      <c r="H62" s="13"/>
    </row>
    <row r="63" spans="2:7" s="22" customFormat="1" ht="26.25" customHeight="1">
      <c r="B63" s="23" t="s">
        <v>9</v>
      </c>
      <c r="C63" s="23"/>
      <c r="D63" s="55">
        <f>SUM(G5:G62)</f>
        <v>0</v>
      </c>
      <c r="E63" s="56"/>
      <c r="F63" s="56"/>
      <c r="G63" s="57"/>
    </row>
  </sheetData>
  <mergeCells count="1">
    <mergeCell ref="D63:G63"/>
  </mergeCells>
  <printOptions horizontalCentered="1"/>
  <pageMargins left="0.5905511811023623" right="0.1968503937007874" top="0.7874015748031497" bottom="0.3937007874015748" header="0" footer="0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2012-12-13T17:32:42Z</dcterms:created>
  <dcterms:modified xsi:type="dcterms:W3CDTF">2017-10-16T11:02:46Z</dcterms:modified>
  <cp:category/>
  <cp:version/>
  <cp:contentType/>
  <cp:contentStatus/>
</cp:coreProperties>
</file>