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315" windowHeight="12840" activeTab="1"/>
  </bookViews>
  <sheets>
    <sheet name="Rekapitulace+" sheetId="1" r:id="rId1"/>
    <sheet name="Soupis položek+" sheetId="2" r:id="rId2"/>
  </sheets>
  <definedNames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<sst xmlns="http://schemas.openxmlformats.org/spreadsheetml/2006/main" count="300" uniqueCount="107">
  <si>
    <t>ME</t>
  </si>
  <si>
    <t>stožár osvětlov bezpaticový 8m žárZn OSV8 hraněný</t>
  </si>
  <si>
    <t>ks</t>
  </si>
  <si>
    <t>S</t>
  </si>
  <si>
    <t>*</t>
  </si>
  <si>
    <t>elvýzbroj stožáru 15-35 mm2</t>
  </si>
  <si>
    <t>Z</t>
  </si>
  <si>
    <t>kabel CYKY 4x16</t>
  </si>
  <si>
    <t>m</t>
  </si>
  <si>
    <t>kabel CYKY 3x1,5</t>
  </si>
  <si>
    <t>vedení FeZn 30/4 (0,96kg/m)</t>
  </si>
  <si>
    <t>vedení FeZn pr.10mm(0,63kg/m)</t>
  </si>
  <si>
    <t>svorka pásku zemnící SR2b 4šrouby FeZn</t>
  </si>
  <si>
    <t>svorka pásku drátu zemnící SR3a 2šrouby FeZn</t>
  </si>
  <si>
    <t>roura korugovaná KOPOFLEX KF09063 pr.63/52mm</t>
  </si>
  <si>
    <t>pojistkový odpínač RSP4 + trubičková pojistka 6.3A</t>
  </si>
  <si>
    <t>kabelová koncovka 1kV plast SKELDO/2č-h-žz/6-25(4x</t>
  </si>
  <si>
    <t>MZ</t>
  </si>
  <si>
    <t>beton B13,5</t>
  </si>
  <si>
    <t>m3</t>
  </si>
  <si>
    <t>stožárové pouzdro plast SP315/1000</t>
  </si>
  <si>
    <t>písek kopaný 0-2mm</t>
  </si>
  <si>
    <t>krycí deska plastová 50/15/1,2cm</t>
  </si>
  <si>
    <t>výstražná fólie šířka 0,2m</t>
  </si>
  <si>
    <t>štěrkopísek 0-16mm</t>
  </si>
  <si>
    <t>CE</t>
  </si>
  <si>
    <t>stožár osvětlovací sadový ocelový</t>
  </si>
  <si>
    <t>elektrovýzbroj stožárů pro 1 okruh</t>
  </si>
  <si>
    <t>svítidlo výbojkové venkovní na sadový stožár</t>
  </si>
  <si>
    <t>kabel Cu(-1kV CYKY) volně uložený do 3x35/4x25</t>
  </si>
  <si>
    <t>kabel(-CYKY) volně uložený do 3x6/4x4/7x2,5</t>
  </si>
  <si>
    <t>ukončení na svorkovnici vodič do 16mm2</t>
  </si>
  <si>
    <t>uzemň.vedení v zemi/město úplná mtž FeZn do 120mm2</t>
  </si>
  <si>
    <t>uzemňov.vedení v zemi úplná mtž FeZn pr.8-10mm</t>
  </si>
  <si>
    <t>trubka plast volně uložená do pr.75mm</t>
  </si>
  <si>
    <t>odpojovač pro pojistku válcovou 1pól vč.zapojení</t>
  </si>
  <si>
    <t>výměna elektrovýzbroje</t>
  </si>
  <si>
    <t>kabelová koncovka 1kV staniční plast do 4x35</t>
  </si>
  <si>
    <t>CZ</t>
  </si>
  <si>
    <t>pouzdrový základ VO mimo trasu kabelu pr.0,3/1,5m</t>
  </si>
  <si>
    <t>výkop jámy do 2m3 pro stožár VO ruční tz.4/ko1.0</t>
  </si>
  <si>
    <t>odvoz zeminy do 10km vč.poplatku za skládku</t>
  </si>
  <si>
    <t>výkop kabel.rýhy šířka 35/hloubka 80cm tz.4/ko1.0</t>
  </si>
  <si>
    <t>kabel.lože písek 2x10cm plast desky 50/15 na 15cm</t>
  </si>
  <si>
    <t>výstražná fólie šířka do 30cm</t>
  </si>
  <si>
    <t>zához kabelové rýhy šířka 35/hloubka 80cm tz.4</t>
  </si>
  <si>
    <t>provizorní úprava terénu třída zeminy 4</t>
  </si>
  <si>
    <t>m2</t>
  </si>
  <si>
    <t>výkop kabel.rýhy šířka 50/hloubka 120cm tz.4/ko1.0</t>
  </si>
  <si>
    <t>řezání spáry v betonu do 15cm</t>
  </si>
  <si>
    <t>bourání betonu tl.15cm</t>
  </si>
  <si>
    <t>podklad nebo zához štěrkopískem</t>
  </si>
  <si>
    <t>betonová vozovka vrstva 15cm vč.materiálu</t>
  </si>
  <si>
    <t>ON</t>
  </si>
  <si>
    <t>poplatek za recyklaci svítidla</t>
  </si>
  <si>
    <t>poplatek za recyklaci světelného zdroje</t>
  </si>
  <si>
    <t>montážní plošina do 25m</t>
  </si>
  <si>
    <t>hod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</si>
  <si>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</si>
  <si>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</si>
  <si>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</si>
  <si>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</si>
  <si>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</si>
  <si>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</si>
  <si>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</si>
  <si>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</si>
  <si>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</si>
  <si>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</si>
  <si>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</si>
  <si>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</si>
  <si>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</si>
  <si>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ozn.stavby:</t>
  </si>
  <si>
    <t>název akce: VO do garážového dvora mezi ar.Květ a žel.tratí</t>
  </si>
  <si>
    <t>objekt: elektroinstalace NN</t>
  </si>
  <si>
    <t>Materiál elektromontážní</t>
  </si>
  <si>
    <t>součet</t>
  </si>
  <si>
    <t>Materiál zemní+stavební</t>
  </si>
  <si>
    <t>Elektromontáže</t>
  </si>
  <si>
    <t>Zemní práce</t>
  </si>
  <si>
    <t>Ostatní náklady</t>
  </si>
  <si>
    <t>Soupis položek</t>
  </si>
  <si>
    <t>Datum: 20.6.2017</t>
  </si>
  <si>
    <t xml:space="preserve">Vypracoval: </t>
  </si>
  <si>
    <t>Rekapitulace ceny</t>
  </si>
  <si>
    <t>%</t>
  </si>
  <si>
    <t>základ</t>
  </si>
  <si>
    <t>cena /Kč/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</si>
  <si>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</si>
  <si>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</si>
  <si>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</si>
  <si>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</si>
  <si>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</si>
  <si>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</si>
  <si>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</si>
  <si>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</si>
  <si>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materiál+výkony celkem</t>
  </si>
  <si>
    <t>ostatní náklady</t>
  </si>
  <si>
    <t>NÁKLADY hl.III celkem</t>
  </si>
  <si>
    <t>kompletační činnost</t>
  </si>
  <si>
    <t>revize</t>
  </si>
  <si>
    <t>NÁKLADY hl.XI celkem</t>
  </si>
  <si>
    <t>cena bez DPH</t>
  </si>
  <si>
    <t>DPH základní sazba</t>
  </si>
  <si>
    <t>CENA vč.DPH (Kč)</t>
  </si>
  <si>
    <t>Výměna elektrovýzbroje ve stávající lampě UM05444pro připojení tří kabelů</t>
  </si>
  <si>
    <t>výbojka sodík 100W</t>
  </si>
  <si>
    <t>svítidlo venk výbojkové 100W, IP54, IP66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</si>
</sst>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  <numFmt numFmtId="173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0" fillId="0" borderId="10" xfId="0" applyNumberFormat="1" applyFont="1" applyBorder="1" applyAlignment="1">
      <alignment/>
    </xf>
    <xf numFmtId="167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69" fontId="40" fillId="0" borderId="10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9" fontId="40" fillId="0" borderId="11" xfId="0" applyNumberFormat="1" applyFont="1" applyBorder="1" applyAlignment="1">
      <alignment/>
    </xf>
    <xf numFmtId="49" fontId="41" fillId="33" borderId="0" xfId="0" applyNumberFormat="1" applyFont="1" applyFill="1" applyBorder="1" applyAlignment="1">
      <alignment/>
    </xf>
    <xf numFmtId="167" fontId="41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169" fontId="41" fillId="33" borderId="0" xfId="0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167" fontId="42" fillId="0" borderId="12" xfId="0" applyNumberFormat="1" applyFont="1" applyBorder="1" applyAlignment="1">
      <alignment/>
    </xf>
    <xf numFmtId="2" fontId="42" fillId="0" borderId="12" xfId="0" applyNumberFormat="1" applyFont="1" applyBorder="1" applyAlignment="1">
      <alignment/>
    </xf>
    <xf numFmtId="169" fontId="42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167" fontId="40" fillId="0" borderId="13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8" fontId="40" fillId="0" borderId="13" xfId="0" applyNumberFormat="1" applyFont="1" applyBorder="1" applyAlignment="1">
      <alignment/>
    </xf>
    <xf numFmtId="169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170" fontId="40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167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169" fontId="42" fillId="0" borderId="0" xfId="0" applyNumberFormat="1" applyFont="1" applyBorder="1" applyAlignment="1">
      <alignment/>
    </xf>
    <xf numFmtId="170" fontId="42" fillId="0" borderId="17" xfId="0" applyNumberFormat="1" applyFont="1" applyBorder="1" applyAlignment="1">
      <alignment/>
    </xf>
    <xf numFmtId="0" fontId="40" fillId="0" borderId="18" xfId="0" applyFont="1" applyBorder="1" applyAlignment="1">
      <alignment/>
    </xf>
    <xf numFmtId="170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170" fontId="40" fillId="0" borderId="21" xfId="0" applyNumberFormat="1" applyFont="1" applyBorder="1" applyAlignment="1">
      <alignment/>
    </xf>
    <xf numFmtId="0" fontId="41" fillId="33" borderId="16" xfId="0" applyFont="1" applyFill="1" applyBorder="1" applyAlignment="1">
      <alignment/>
    </xf>
    <xf numFmtId="170" fontId="41" fillId="33" borderId="17" xfId="0" applyNumberFormat="1" applyFont="1" applyFill="1" applyBorder="1" applyAlignment="1">
      <alignment/>
    </xf>
    <xf numFmtId="0" fontId="42" fillId="0" borderId="22" xfId="0" applyFont="1" applyBorder="1" applyAlignment="1">
      <alignment/>
    </xf>
    <xf numFmtId="170" fontId="42" fillId="0" borderId="23" xfId="0" applyNumberFormat="1" applyFont="1" applyBorder="1" applyAlignment="1">
      <alignment/>
    </xf>
    <xf numFmtId="0" fontId="41" fillId="33" borderId="24" xfId="0" applyFont="1" applyFill="1" applyBorder="1" applyAlignment="1">
      <alignment/>
    </xf>
    <xf numFmtId="167" fontId="41" fillId="33" borderId="25" xfId="0" applyNumberFormat="1" applyFont="1" applyFill="1" applyBorder="1" applyAlignment="1">
      <alignment/>
    </xf>
    <xf numFmtId="0" fontId="41" fillId="33" borderId="25" xfId="0" applyFont="1" applyFill="1" applyBorder="1" applyAlignment="1">
      <alignment/>
    </xf>
    <xf numFmtId="2" fontId="41" fillId="33" borderId="25" xfId="0" applyNumberFormat="1" applyFont="1" applyFill="1" applyBorder="1" applyAlignment="1">
      <alignment/>
    </xf>
    <xf numFmtId="169" fontId="41" fillId="33" borderId="25" xfId="0" applyNumberFormat="1" applyFont="1" applyFill="1" applyBorder="1" applyAlignment="1">
      <alignment/>
    </xf>
    <xf numFmtId="170" fontId="41" fillId="33" borderId="26" xfId="0" applyNumberFormat="1" applyFont="1" applyFill="1" applyBorder="1" applyAlignment="1">
      <alignment/>
    </xf>
    <xf numFmtId="0" fontId="40" fillId="0" borderId="13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172" fontId="40" fillId="0" borderId="0" xfId="0" applyNumberFormat="1" applyFont="1" applyAlignment="1">
      <alignment/>
    </xf>
    <xf numFmtId="171" fontId="40" fillId="0" borderId="0" xfId="0" applyNumberFormat="1" applyFont="1" applyAlignment="1">
      <alignment/>
    </xf>
    <xf numFmtId="0" fontId="43" fillId="33" borderId="27" xfId="0" applyFont="1" applyFill="1" applyBorder="1" applyAlignment="1">
      <alignment vertical="center"/>
    </xf>
    <xf numFmtId="0" fontId="43" fillId="33" borderId="28" xfId="0" applyFont="1" applyFill="1" applyBorder="1" applyAlignment="1">
      <alignment vertical="center"/>
    </xf>
    <xf numFmtId="2" fontId="43" fillId="33" borderId="28" xfId="0" applyNumberFormat="1" applyFont="1" applyFill="1" applyBorder="1" applyAlignment="1">
      <alignment vertical="center"/>
    </xf>
    <xf numFmtId="171" fontId="43" fillId="33" borderId="28" xfId="0" applyNumberFormat="1" applyFont="1" applyFill="1" applyBorder="1" applyAlignment="1">
      <alignment vertical="center"/>
    </xf>
    <xf numFmtId="172" fontId="43" fillId="33" borderId="29" xfId="0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171" fontId="45" fillId="0" borderId="13" xfId="0" applyNumberFormat="1" applyFont="1" applyBorder="1" applyAlignment="1">
      <alignment horizontal="right"/>
    </xf>
    <xf numFmtId="172" fontId="45" fillId="0" borderId="15" xfId="0" applyNumberFormat="1" applyFont="1" applyBorder="1" applyAlignment="1">
      <alignment horizontal="right"/>
    </xf>
    <xf numFmtId="0" fontId="45" fillId="0" borderId="18" xfId="0" applyFont="1" applyBorder="1" applyAlignment="1">
      <alignment/>
    </xf>
    <xf numFmtId="49" fontId="45" fillId="0" borderId="3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0" fontId="45" fillId="0" borderId="31" xfId="0" applyFont="1" applyBorder="1" applyAlignment="1">
      <alignment/>
    </xf>
    <xf numFmtId="49" fontId="45" fillId="0" borderId="32" xfId="0" applyNumberFormat="1" applyFont="1" applyBorder="1" applyAlignment="1">
      <alignment/>
    </xf>
    <xf numFmtId="2" fontId="45" fillId="0" borderId="33" xfId="0" applyNumberFormat="1" applyFont="1" applyBorder="1" applyAlignment="1">
      <alignment/>
    </xf>
    <xf numFmtId="0" fontId="45" fillId="33" borderId="27" xfId="0" applyFont="1" applyFill="1" applyBorder="1" applyAlignment="1">
      <alignment/>
    </xf>
    <xf numFmtId="49" fontId="45" fillId="33" borderId="28" xfId="0" applyNumberFormat="1" applyFont="1" applyFill="1" applyBorder="1" applyAlignment="1">
      <alignment/>
    </xf>
    <xf numFmtId="2" fontId="45" fillId="33" borderId="28" xfId="0" applyNumberFormat="1" applyFont="1" applyFill="1" applyBorder="1" applyAlignment="1">
      <alignment/>
    </xf>
    <xf numFmtId="0" fontId="45" fillId="0" borderId="34" xfId="0" applyFont="1" applyBorder="1" applyAlignment="1">
      <alignment/>
    </xf>
    <xf numFmtId="49" fontId="45" fillId="0" borderId="12" xfId="0" applyNumberFormat="1" applyFont="1" applyBorder="1" applyAlignment="1">
      <alignment/>
    </xf>
    <xf numFmtId="2" fontId="45" fillId="0" borderId="35" xfId="0" applyNumberFormat="1" applyFont="1" applyBorder="1" applyAlignment="1">
      <alignment/>
    </xf>
    <xf numFmtId="0" fontId="44" fillId="0" borderId="36" xfId="0" applyFont="1" applyBorder="1" applyAlignment="1">
      <alignment/>
    </xf>
    <xf numFmtId="49" fontId="44" fillId="0" borderId="37" xfId="0" applyNumberFormat="1" applyFont="1" applyBorder="1" applyAlignment="1">
      <alignment/>
    </xf>
    <xf numFmtId="2" fontId="44" fillId="0" borderId="37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173" fontId="45" fillId="0" borderId="19" xfId="0" applyNumberFormat="1" applyFont="1" applyBorder="1" applyAlignment="1">
      <alignment/>
    </xf>
    <xf numFmtId="173" fontId="45" fillId="0" borderId="33" xfId="0" applyNumberFormat="1" applyFont="1" applyBorder="1" applyAlignment="1">
      <alignment/>
    </xf>
    <xf numFmtId="173" fontId="45" fillId="0" borderId="38" xfId="0" applyNumberFormat="1" applyFont="1" applyBorder="1" applyAlignment="1">
      <alignment/>
    </xf>
    <xf numFmtId="173" fontId="45" fillId="33" borderId="28" xfId="0" applyNumberFormat="1" applyFont="1" applyFill="1" applyBorder="1" applyAlignment="1">
      <alignment/>
    </xf>
    <xf numFmtId="173" fontId="45" fillId="33" borderId="29" xfId="0" applyNumberFormat="1" applyFont="1" applyFill="1" applyBorder="1" applyAlignment="1">
      <alignment/>
    </xf>
    <xf numFmtId="173" fontId="45" fillId="0" borderId="35" xfId="0" applyNumberFormat="1" applyFont="1" applyBorder="1" applyAlignment="1">
      <alignment/>
    </xf>
    <xf numFmtId="173" fontId="45" fillId="0" borderId="39" xfId="0" applyNumberFormat="1" applyFont="1" applyBorder="1" applyAlignment="1">
      <alignment/>
    </xf>
    <xf numFmtId="173" fontId="44" fillId="0" borderId="37" xfId="0" applyNumberFormat="1" applyFont="1" applyBorder="1" applyAlignment="1">
      <alignment/>
    </xf>
    <xf numFmtId="173" fontId="44" fillId="0" borderId="40" xfId="0" applyNumberFormat="1" applyFont="1" applyBorder="1" applyAlignment="1">
      <alignment/>
    </xf>
    <xf numFmtId="173" fontId="40" fillId="0" borderId="10" xfId="0" applyNumberFormat="1" applyFont="1" applyBorder="1" applyAlignment="1">
      <alignment/>
    </xf>
    <xf numFmtId="173" fontId="40" fillId="0" borderId="11" xfId="0" applyNumberFormat="1" applyFont="1" applyBorder="1" applyAlignment="1">
      <alignment/>
    </xf>
    <xf numFmtId="173" fontId="41" fillId="33" borderId="0" xfId="0" applyNumberFormat="1" applyFont="1" applyFill="1" applyBorder="1" applyAlignment="1">
      <alignment/>
    </xf>
    <xf numFmtId="173" fontId="42" fillId="0" borderId="12" xfId="0" applyNumberFormat="1" applyFont="1" applyBorder="1" applyAlignment="1">
      <alignment/>
    </xf>
    <xf numFmtId="173" fontId="41" fillId="33" borderId="25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wrapText="1"/>
    </xf>
    <xf numFmtId="173" fontId="40" fillId="34" borderId="10" xfId="0" applyNumberFormat="1" applyFont="1" applyFill="1" applyBorder="1" applyAlignment="1">
      <alignment/>
    </xf>
    <xf numFmtId="173" fontId="40" fillId="34" borderId="11" xfId="0" applyNumberFormat="1" applyFont="1" applyFill="1" applyBorder="1" applyAlignment="1">
      <alignment/>
    </xf>
    <xf numFmtId="173" fontId="45" fillId="34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72" customWidth="1"/>
    <col min="6" max="6" width="16.7109375" style="71" customWidth="1"/>
    <col min="7" max="8" width="9.140625" style="1" hidden="1" customWidth="1"/>
    <col min="9" max="16384" width="9.140625" style="1" customWidth="1"/>
  </cols>
  <sheetData>
    <row r="3" spans="1:3" ht="15">
      <c r="A3" s="70"/>
      <c r="B3" s="14" t="s">
        <v>71</v>
      </c>
      <c r="C3" s="14"/>
    </row>
    <row r="4" spans="1:3" ht="15">
      <c r="A4" s="70"/>
      <c r="B4" s="14" t="s">
        <v>72</v>
      </c>
      <c r="C4" s="14"/>
    </row>
    <row r="5" spans="1:3" ht="15">
      <c r="A5" s="70"/>
      <c r="B5" s="14" t="s">
        <v>73</v>
      </c>
      <c r="C5" s="14"/>
    </row>
    <row r="6" spans="1:3" ht="15.75" thickBot="1">
      <c r="A6" s="70"/>
      <c r="B6" s="14"/>
      <c r="C6" s="14"/>
    </row>
    <row r="7" spans="1:6" s="12" customFormat="1" ht="33.75" customHeight="1" thickBot="1">
      <c r="A7" s="73" t="s">
        <v>83</v>
      </c>
      <c r="B7" s="74"/>
      <c r="C7" s="74"/>
      <c r="D7" s="75"/>
      <c r="E7" s="76"/>
      <c r="F7" s="77"/>
    </row>
    <row r="8" spans="1:6" ht="15.75" thickBot="1">
      <c r="A8" s="78" t="s">
        <v>58</v>
      </c>
      <c r="B8" s="79"/>
      <c r="C8" s="79"/>
      <c r="D8" s="80" t="s">
        <v>84</v>
      </c>
      <c r="E8" s="81" t="s">
        <v>85</v>
      </c>
      <c r="F8" s="82" t="s">
        <v>86</v>
      </c>
    </row>
    <row r="9" spans="1:8" ht="15">
      <c r="A9" s="83">
        <v>1</v>
      </c>
      <c r="B9" s="84" t="s">
        <v>87</v>
      </c>
      <c r="C9" s="84"/>
      <c r="D9" s="85"/>
      <c r="E9" s="98"/>
      <c r="F9" s="99">
        <f>'Soupis položek+'!G24</f>
        <v>0</v>
      </c>
      <c r="H9" s="1">
        <v>13</v>
      </c>
    </row>
    <row r="10" spans="1:8" ht="15">
      <c r="A10" s="83">
        <v>2</v>
      </c>
      <c r="B10" s="84" t="s">
        <v>88</v>
      </c>
      <c r="C10" s="84"/>
      <c r="D10" s="85">
        <v>5</v>
      </c>
      <c r="E10" s="98">
        <f>'Soupis položek+'!G14+'Soupis položek+'!G15+'Soupis položek+'!G16+'Soupis položek+'!G17+'Soupis položek+'!G20</f>
        <v>0</v>
      </c>
      <c r="F10" s="99">
        <f>D10*E10/100</f>
        <v>0</v>
      </c>
      <c r="H10" s="1">
        <v>14</v>
      </c>
    </row>
    <row r="11" spans="1:8" ht="15">
      <c r="A11" s="83">
        <v>3</v>
      </c>
      <c r="B11" s="84" t="s">
        <v>89</v>
      </c>
      <c r="C11" s="84"/>
      <c r="D11" s="85">
        <v>3</v>
      </c>
      <c r="E11" s="98">
        <f>SUM(F9:F9)</f>
        <v>0</v>
      </c>
      <c r="F11" s="99">
        <f>D11*E11/100</f>
        <v>0</v>
      </c>
      <c r="H11" s="1">
        <v>15</v>
      </c>
    </row>
    <row r="12" spans="1:8" ht="15">
      <c r="A12" s="83">
        <v>4</v>
      </c>
      <c r="B12" s="84" t="s">
        <v>90</v>
      </c>
      <c r="C12" s="84"/>
      <c r="D12" s="85"/>
      <c r="E12" s="98"/>
      <c r="F12" s="99">
        <f>'Soupis položek+'!G35</f>
        <v>0</v>
      </c>
      <c r="H12" s="1">
        <v>17</v>
      </c>
    </row>
    <row r="13" spans="1:8" ht="15">
      <c r="A13" s="83">
        <v>5</v>
      </c>
      <c r="B13" s="84" t="s">
        <v>91</v>
      </c>
      <c r="C13" s="84"/>
      <c r="D13" s="85"/>
      <c r="E13" s="98"/>
      <c r="F13" s="99">
        <f>'Soupis položek+'!G49</f>
        <v>0</v>
      </c>
      <c r="G13" s="71"/>
      <c r="H13" s="1">
        <v>18</v>
      </c>
    </row>
    <row r="14" spans="1:8" ht="15">
      <c r="A14" s="83">
        <v>6</v>
      </c>
      <c r="B14" s="84" t="s">
        <v>92</v>
      </c>
      <c r="C14" s="84"/>
      <c r="D14" s="85"/>
      <c r="E14" s="98"/>
      <c r="F14" s="99">
        <f>'Soupis položek+'!G68</f>
        <v>0</v>
      </c>
      <c r="G14" s="71"/>
      <c r="H14" s="1">
        <v>21</v>
      </c>
    </row>
    <row r="15" spans="1:8" ht="15">
      <c r="A15" s="83">
        <v>7</v>
      </c>
      <c r="B15" s="84" t="s">
        <v>93</v>
      </c>
      <c r="C15" s="84"/>
      <c r="D15" s="85">
        <v>1</v>
      </c>
      <c r="E15" s="98">
        <f>F13+F9+F10+F11</f>
        <v>0</v>
      </c>
      <c r="F15" s="99">
        <f>D15*E15/100</f>
        <v>0</v>
      </c>
      <c r="H15" s="1">
        <v>22</v>
      </c>
    </row>
    <row r="16" spans="1:8" ht="15.75" thickBot="1">
      <c r="A16" s="83">
        <v>8</v>
      </c>
      <c r="B16" s="84" t="s">
        <v>94</v>
      </c>
      <c r="C16" s="84"/>
      <c r="D16" s="85">
        <v>1</v>
      </c>
      <c r="E16" s="98">
        <f>F14+F12</f>
        <v>0</v>
      </c>
      <c r="F16" s="99">
        <f>D16*E16/100</f>
        <v>0</v>
      </c>
      <c r="H16" s="1">
        <v>23</v>
      </c>
    </row>
    <row r="17" spans="1:8" ht="15">
      <c r="A17" s="86">
        <v>9</v>
      </c>
      <c r="B17" s="87" t="s">
        <v>95</v>
      </c>
      <c r="C17" s="87"/>
      <c r="D17" s="88"/>
      <c r="E17" s="100"/>
      <c r="F17" s="101">
        <f>SUM(F9:F16)</f>
        <v>0</v>
      </c>
      <c r="H17" s="1">
        <v>26</v>
      </c>
    </row>
    <row r="18" spans="1:8" ht="15.75" thickBot="1">
      <c r="A18" s="83">
        <v>10</v>
      </c>
      <c r="B18" s="84" t="s">
        <v>96</v>
      </c>
      <c r="C18" s="84"/>
      <c r="D18" s="85"/>
      <c r="E18" s="98"/>
      <c r="F18" s="99">
        <f>'Soupis položek+'!G73</f>
        <v>0</v>
      </c>
      <c r="H18" s="1">
        <v>27</v>
      </c>
    </row>
    <row r="19" spans="1:8" ht="15">
      <c r="A19" s="89">
        <v>11</v>
      </c>
      <c r="B19" s="90" t="s">
        <v>97</v>
      </c>
      <c r="C19" s="90"/>
      <c r="D19" s="91"/>
      <c r="E19" s="102"/>
      <c r="F19" s="103">
        <f>SUM(F17:F18)</f>
        <v>0</v>
      </c>
      <c r="G19" s="71"/>
      <c r="H19" s="1">
        <v>28</v>
      </c>
    </row>
    <row r="20" spans="1:6" ht="15">
      <c r="A20" s="92"/>
      <c r="B20" s="93"/>
      <c r="C20" s="93"/>
      <c r="D20" s="94"/>
      <c r="E20" s="104"/>
      <c r="F20" s="105"/>
    </row>
    <row r="21" spans="1:8" ht="15">
      <c r="A21" s="83">
        <v>12</v>
      </c>
      <c r="B21" s="84" t="s">
        <v>98</v>
      </c>
      <c r="C21" s="84"/>
      <c r="D21" s="85"/>
      <c r="E21" s="98"/>
      <c r="F21" s="116">
        <v>0</v>
      </c>
      <c r="H21" s="1">
        <v>35</v>
      </c>
    </row>
    <row r="22" spans="1:8" ht="15.75" thickBot="1">
      <c r="A22" s="83">
        <v>13</v>
      </c>
      <c r="B22" s="84" t="s">
        <v>99</v>
      </c>
      <c r="C22" s="84"/>
      <c r="D22" s="85"/>
      <c r="E22" s="98"/>
      <c r="F22" s="116">
        <v>0</v>
      </c>
      <c r="H22" s="1">
        <v>36</v>
      </c>
    </row>
    <row r="23" spans="1:8" ht="15">
      <c r="A23" s="89">
        <v>14</v>
      </c>
      <c r="B23" s="90" t="s">
        <v>100</v>
      </c>
      <c r="C23" s="90"/>
      <c r="D23" s="91"/>
      <c r="E23" s="102"/>
      <c r="F23" s="103">
        <f>SUM(F21:F22)</f>
        <v>0</v>
      </c>
      <c r="G23" s="71"/>
      <c r="H23" s="1">
        <v>41</v>
      </c>
    </row>
    <row r="24" spans="1:6" ht="15">
      <c r="A24" s="92"/>
      <c r="B24" s="93"/>
      <c r="C24" s="93"/>
      <c r="D24" s="94"/>
      <c r="E24" s="104"/>
      <c r="F24" s="105"/>
    </row>
    <row r="25" spans="1:8" ht="15">
      <c r="A25" s="83">
        <v>15</v>
      </c>
      <c r="B25" s="84" t="s">
        <v>101</v>
      </c>
      <c r="C25" s="84"/>
      <c r="D25" s="85"/>
      <c r="E25" s="98"/>
      <c r="F25" s="99">
        <f>F23+F19</f>
        <v>0</v>
      </c>
      <c r="H25" s="1">
        <v>43</v>
      </c>
    </row>
    <row r="26" spans="1:8" ht="15.75" thickBot="1">
      <c r="A26" s="83">
        <v>16</v>
      </c>
      <c r="B26" s="84" t="s">
        <v>102</v>
      </c>
      <c r="C26" s="84"/>
      <c r="D26" s="85">
        <v>21</v>
      </c>
      <c r="E26" s="98">
        <f>SUM(F25:F25)</f>
        <v>0</v>
      </c>
      <c r="F26" s="99">
        <f>D26*E26/100</f>
        <v>0</v>
      </c>
      <c r="H26" s="1">
        <v>46</v>
      </c>
    </row>
    <row r="27" spans="1:8" ht="16.5" thickBot="1" thickTop="1">
      <c r="A27" s="95">
        <v>17</v>
      </c>
      <c r="B27" s="96" t="s">
        <v>103</v>
      </c>
      <c r="C27" s="96"/>
      <c r="D27" s="97"/>
      <c r="E27" s="106"/>
      <c r="F27" s="107">
        <f>SUM(F25:F26)</f>
        <v>0</v>
      </c>
      <c r="H27" s="1">
        <v>48</v>
      </c>
    </row>
    <row r="30" ht="15">
      <c r="A30" s="1" t="s">
        <v>81</v>
      </c>
    </row>
    <row r="31" ht="15">
      <c r="A31" s="1" t="s">
        <v>82</v>
      </c>
    </row>
  </sheetData>
  <sheetProtection sheet="1"/>
  <protectedRanges>
    <protectedRange sqref="F21:F22" name="Oblast1"/>
  </protectedRange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9"/>
  <sheetViews>
    <sheetView tabSelected="1" view="pageBreakPreview" zoomScaleSheetLayoutView="100" zoomScalePageLayoutView="0" workbookViewId="0" topLeftCell="A1">
      <selection activeCell="G61" sqref="G61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9.57421875" style="1" bestFit="1" customWidth="1"/>
    <col min="4" max="4" width="4.00390625" style="1" bestFit="1" customWidth="1"/>
    <col min="5" max="5" width="8.28125" style="1" bestFit="1" customWidth="1"/>
    <col min="6" max="6" width="11.140625" style="1" bestFit="1" customWidth="1"/>
    <col min="7" max="7" width="14.7109375" style="1" bestFit="1" customWidth="1"/>
    <col min="8" max="8" width="6.7109375" style="1" bestFit="1" customWidth="1"/>
    <col min="9" max="9" width="10.140625" style="1" bestFit="1" customWidth="1"/>
    <col min="10" max="10" width="5.421875" style="16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">
      <c r="A3" s="13"/>
      <c r="B3" s="14" t="s">
        <v>71</v>
      </c>
      <c r="C3" s="13"/>
      <c r="D3" s="13"/>
      <c r="E3" s="13"/>
      <c r="F3" s="13"/>
      <c r="G3" s="13"/>
      <c r="H3" s="13"/>
      <c r="I3" s="13"/>
      <c r="J3" s="15"/>
    </row>
    <row r="4" spans="1:10" ht="15">
      <c r="A4" s="13"/>
      <c r="B4" s="14" t="s">
        <v>72</v>
      </c>
      <c r="C4" s="13"/>
      <c r="D4" s="13"/>
      <c r="E4" s="13"/>
      <c r="F4" s="13"/>
      <c r="G4" s="13"/>
      <c r="H4" s="13"/>
      <c r="I4" s="13"/>
      <c r="J4" s="15"/>
    </row>
    <row r="5" spans="1:10" ht="15">
      <c r="A5" s="13"/>
      <c r="B5" s="14" t="s">
        <v>73</v>
      </c>
      <c r="C5" s="13"/>
      <c r="D5" s="13"/>
      <c r="E5" s="13"/>
      <c r="F5" s="13"/>
      <c r="G5" s="13"/>
      <c r="H5" s="13"/>
      <c r="I5" s="13"/>
      <c r="J5" s="15"/>
    </row>
    <row r="6" spans="1:10" ht="15">
      <c r="A6" s="13"/>
      <c r="B6" s="14"/>
      <c r="C6" s="13"/>
      <c r="D6" s="13"/>
      <c r="E6" s="13"/>
      <c r="F6" s="13"/>
      <c r="G6" s="13"/>
      <c r="H6" s="13"/>
      <c r="I6" s="13"/>
      <c r="J6" s="15"/>
    </row>
    <row r="7" spans="1:10" s="12" customFormat="1" ht="33.75" customHeight="1" thickBot="1">
      <c r="A7" s="68" t="s">
        <v>80</v>
      </c>
      <c r="B7" s="68"/>
      <c r="C7" s="68"/>
      <c r="D7" s="68"/>
      <c r="E7" s="68"/>
      <c r="F7" s="68"/>
      <c r="G7" s="68"/>
      <c r="H7" s="68"/>
      <c r="I7" s="68"/>
      <c r="J7" s="69"/>
    </row>
    <row r="8" spans="1:13" ht="15.75" thickBot="1">
      <c r="A8" s="39" t="s">
        <v>58</v>
      </c>
      <c r="B8" s="35" t="s">
        <v>60</v>
      </c>
      <c r="C8" s="34" t="s">
        <v>61</v>
      </c>
      <c r="D8" s="34" t="s">
        <v>62</v>
      </c>
      <c r="E8" s="36" t="s">
        <v>63</v>
      </c>
      <c r="F8" s="36" t="s">
        <v>64</v>
      </c>
      <c r="G8" s="37" t="s">
        <v>65</v>
      </c>
      <c r="H8" s="38" t="s">
        <v>66</v>
      </c>
      <c r="I8" s="40" t="s">
        <v>67</v>
      </c>
      <c r="J8" s="62" t="s">
        <v>68</v>
      </c>
      <c r="K8" s="1" t="s">
        <v>69</v>
      </c>
      <c r="L8" s="1" t="s">
        <v>70</v>
      </c>
      <c r="M8" s="1" t="s">
        <v>59</v>
      </c>
    </row>
    <row r="9" spans="1:10" s="9" customFormat="1" ht="19.5" customHeight="1">
      <c r="A9" s="41" t="s">
        <v>74</v>
      </c>
      <c r="B9" s="42"/>
      <c r="C9" s="43"/>
      <c r="D9" s="43"/>
      <c r="E9" s="44"/>
      <c r="F9" s="44"/>
      <c r="G9" s="45"/>
      <c r="H9" s="46"/>
      <c r="I9" s="47"/>
      <c r="J9" s="17"/>
    </row>
    <row r="10" spans="1:13" ht="15">
      <c r="A10" s="48">
        <v>1</v>
      </c>
      <c r="B10" s="19">
        <v>561329</v>
      </c>
      <c r="C10" s="18" t="s">
        <v>1</v>
      </c>
      <c r="D10" s="18" t="s">
        <v>2</v>
      </c>
      <c r="E10" s="20">
        <v>6</v>
      </c>
      <c r="F10" s="114">
        <v>0</v>
      </c>
      <c r="G10" s="108">
        <f aca="true" t="shared" si="0" ref="G10:G23">E10*F10</f>
        <v>0</v>
      </c>
      <c r="H10" s="21">
        <v>0</v>
      </c>
      <c r="I10" s="49">
        <f aca="true" t="shared" si="1" ref="I10:I23">E10*H10</f>
        <v>0</v>
      </c>
      <c r="J10" s="63" t="s">
        <v>3</v>
      </c>
      <c r="K10" s="1" t="s">
        <v>4</v>
      </c>
      <c r="M10" s="2" t="s">
        <v>0</v>
      </c>
    </row>
    <row r="11" spans="1:13" ht="15">
      <c r="A11" s="48">
        <v>2</v>
      </c>
      <c r="B11" s="19">
        <v>579052</v>
      </c>
      <c r="C11" s="18" t="s">
        <v>5</v>
      </c>
      <c r="D11" s="18" t="s">
        <v>2</v>
      </c>
      <c r="E11" s="20">
        <v>6</v>
      </c>
      <c r="F11" s="114">
        <v>0</v>
      </c>
      <c r="G11" s="108">
        <f t="shared" si="0"/>
        <v>0</v>
      </c>
      <c r="H11" s="21">
        <v>0</v>
      </c>
      <c r="I11" s="49">
        <f t="shared" si="1"/>
        <v>0</v>
      </c>
      <c r="J11" s="63" t="s">
        <v>3</v>
      </c>
      <c r="K11" s="1" t="s">
        <v>4</v>
      </c>
      <c r="M11" s="2" t="s">
        <v>0</v>
      </c>
    </row>
    <row r="12" spans="1:13" ht="15">
      <c r="A12" s="48">
        <v>3</v>
      </c>
      <c r="B12" s="19">
        <v>533052</v>
      </c>
      <c r="C12" s="113" t="s">
        <v>106</v>
      </c>
      <c r="D12" s="18" t="s">
        <v>2</v>
      </c>
      <c r="E12" s="20">
        <v>6</v>
      </c>
      <c r="F12" s="114">
        <v>0</v>
      </c>
      <c r="G12" s="108">
        <f t="shared" si="0"/>
        <v>0</v>
      </c>
      <c r="H12" s="21">
        <v>0</v>
      </c>
      <c r="I12" s="49">
        <f t="shared" si="1"/>
        <v>0</v>
      </c>
      <c r="J12" s="63" t="s">
        <v>3</v>
      </c>
      <c r="K12" s="1" t="s">
        <v>4</v>
      </c>
      <c r="M12" s="2" t="s">
        <v>0</v>
      </c>
    </row>
    <row r="13" spans="1:13" ht="15">
      <c r="A13" s="48">
        <v>4</v>
      </c>
      <c r="B13" s="19">
        <v>593281</v>
      </c>
      <c r="C13" s="18" t="s">
        <v>105</v>
      </c>
      <c r="D13" s="18" t="s">
        <v>2</v>
      </c>
      <c r="E13" s="20">
        <v>6</v>
      </c>
      <c r="F13" s="114">
        <v>0</v>
      </c>
      <c r="G13" s="108">
        <f t="shared" si="0"/>
        <v>0</v>
      </c>
      <c r="H13" s="21">
        <v>0</v>
      </c>
      <c r="I13" s="49">
        <f t="shared" si="1"/>
        <v>0</v>
      </c>
      <c r="J13" s="63" t="s">
        <v>6</v>
      </c>
      <c r="M13" s="2" t="s">
        <v>0</v>
      </c>
    </row>
    <row r="14" spans="1:13" ht="15">
      <c r="A14" s="48">
        <v>5</v>
      </c>
      <c r="B14" s="19">
        <v>101210</v>
      </c>
      <c r="C14" s="18" t="s">
        <v>7</v>
      </c>
      <c r="D14" s="18" t="s">
        <v>8</v>
      </c>
      <c r="E14" s="20">
        <v>250</v>
      </c>
      <c r="F14" s="114">
        <v>0</v>
      </c>
      <c r="G14" s="108">
        <f t="shared" si="0"/>
        <v>0</v>
      </c>
      <c r="H14" s="21">
        <v>0</v>
      </c>
      <c r="I14" s="49">
        <f t="shared" si="1"/>
        <v>0</v>
      </c>
      <c r="J14" s="63" t="s">
        <v>3</v>
      </c>
      <c r="K14" s="1" t="s">
        <v>4</v>
      </c>
      <c r="M14" s="2" t="s">
        <v>0</v>
      </c>
    </row>
    <row r="15" spans="1:13" ht="15">
      <c r="A15" s="48">
        <v>6</v>
      </c>
      <c r="B15" s="19">
        <v>101105</v>
      </c>
      <c r="C15" s="18" t="s">
        <v>9</v>
      </c>
      <c r="D15" s="18" t="s">
        <v>8</v>
      </c>
      <c r="E15" s="20">
        <v>60</v>
      </c>
      <c r="F15" s="114">
        <v>0</v>
      </c>
      <c r="G15" s="108">
        <f t="shared" si="0"/>
        <v>0</v>
      </c>
      <c r="H15" s="21">
        <v>0</v>
      </c>
      <c r="I15" s="49">
        <f t="shared" si="1"/>
        <v>0</v>
      </c>
      <c r="J15" s="63" t="s">
        <v>3</v>
      </c>
      <c r="K15" s="1" t="s">
        <v>4</v>
      </c>
      <c r="M15" s="2" t="s">
        <v>0</v>
      </c>
    </row>
    <row r="16" spans="1:13" ht="15">
      <c r="A16" s="48">
        <v>7</v>
      </c>
      <c r="B16" s="19">
        <v>295001</v>
      </c>
      <c r="C16" s="18" t="s">
        <v>10</v>
      </c>
      <c r="D16" s="18" t="s">
        <v>8</v>
      </c>
      <c r="E16" s="20">
        <v>230</v>
      </c>
      <c r="F16" s="114">
        <v>0</v>
      </c>
      <c r="G16" s="108">
        <f t="shared" si="0"/>
        <v>0</v>
      </c>
      <c r="H16" s="21">
        <v>0</v>
      </c>
      <c r="I16" s="49">
        <f t="shared" si="1"/>
        <v>0</v>
      </c>
      <c r="J16" s="63" t="s">
        <v>3</v>
      </c>
      <c r="K16" s="1" t="s">
        <v>4</v>
      </c>
      <c r="M16" s="2" t="s">
        <v>0</v>
      </c>
    </row>
    <row r="17" spans="1:13" ht="15">
      <c r="A17" s="48">
        <v>8</v>
      </c>
      <c r="B17" s="19">
        <v>295011</v>
      </c>
      <c r="C17" s="18" t="s">
        <v>11</v>
      </c>
      <c r="D17" s="18" t="s">
        <v>8</v>
      </c>
      <c r="E17" s="20">
        <v>10</v>
      </c>
      <c r="F17" s="114">
        <v>0</v>
      </c>
      <c r="G17" s="108">
        <f t="shared" si="0"/>
        <v>0</v>
      </c>
      <c r="H17" s="21">
        <v>0</v>
      </c>
      <c r="I17" s="49">
        <f t="shared" si="1"/>
        <v>0</v>
      </c>
      <c r="J17" s="63" t="s">
        <v>3</v>
      </c>
      <c r="K17" s="1" t="s">
        <v>4</v>
      </c>
      <c r="M17" s="2" t="s">
        <v>0</v>
      </c>
    </row>
    <row r="18" spans="1:13" ht="15">
      <c r="A18" s="48">
        <v>9</v>
      </c>
      <c r="B18" s="19">
        <v>295071</v>
      </c>
      <c r="C18" s="18" t="s">
        <v>12</v>
      </c>
      <c r="D18" s="18" t="s">
        <v>2</v>
      </c>
      <c r="E18" s="20">
        <v>6</v>
      </c>
      <c r="F18" s="114">
        <v>0</v>
      </c>
      <c r="G18" s="108">
        <f t="shared" si="0"/>
        <v>0</v>
      </c>
      <c r="H18" s="21">
        <v>0</v>
      </c>
      <c r="I18" s="49">
        <f t="shared" si="1"/>
        <v>0</v>
      </c>
      <c r="J18" s="63" t="s">
        <v>3</v>
      </c>
      <c r="K18" s="1" t="s">
        <v>4</v>
      </c>
      <c r="M18" s="2" t="s">
        <v>0</v>
      </c>
    </row>
    <row r="19" spans="1:13" ht="15">
      <c r="A19" s="48">
        <v>10</v>
      </c>
      <c r="B19" s="19">
        <v>295073</v>
      </c>
      <c r="C19" s="18" t="s">
        <v>13</v>
      </c>
      <c r="D19" s="18" t="s">
        <v>2</v>
      </c>
      <c r="E19" s="20">
        <v>6</v>
      </c>
      <c r="F19" s="114">
        <v>0</v>
      </c>
      <c r="G19" s="108">
        <f t="shared" si="0"/>
        <v>0</v>
      </c>
      <c r="H19" s="21">
        <v>0</v>
      </c>
      <c r="I19" s="49">
        <f t="shared" si="1"/>
        <v>0</v>
      </c>
      <c r="J19" s="63" t="s">
        <v>3</v>
      </c>
      <c r="K19" s="1" t="s">
        <v>4</v>
      </c>
      <c r="M19" s="2" t="s">
        <v>0</v>
      </c>
    </row>
    <row r="20" spans="1:13" ht="15">
      <c r="A20" s="48">
        <v>11</v>
      </c>
      <c r="B20" s="19">
        <v>321502</v>
      </c>
      <c r="C20" s="18" t="s">
        <v>14</v>
      </c>
      <c r="D20" s="18" t="s">
        <v>8</v>
      </c>
      <c r="E20" s="20">
        <v>250</v>
      </c>
      <c r="F20" s="114">
        <v>0</v>
      </c>
      <c r="G20" s="108">
        <f t="shared" si="0"/>
        <v>0</v>
      </c>
      <c r="H20" s="21">
        <v>0</v>
      </c>
      <c r="I20" s="49">
        <f t="shared" si="1"/>
        <v>0</v>
      </c>
      <c r="J20" s="63" t="s">
        <v>3</v>
      </c>
      <c r="K20" s="1" t="s">
        <v>4</v>
      </c>
      <c r="M20" s="2" t="s">
        <v>0</v>
      </c>
    </row>
    <row r="21" spans="1:13" ht="15">
      <c r="A21" s="48">
        <v>12</v>
      </c>
      <c r="B21" s="19">
        <v>432111</v>
      </c>
      <c r="C21" s="18" t="s">
        <v>15</v>
      </c>
      <c r="D21" s="18" t="s">
        <v>2</v>
      </c>
      <c r="E21" s="20">
        <v>6</v>
      </c>
      <c r="F21" s="114">
        <v>0</v>
      </c>
      <c r="G21" s="108">
        <f t="shared" si="0"/>
        <v>0</v>
      </c>
      <c r="H21" s="21">
        <v>0</v>
      </c>
      <c r="I21" s="49">
        <f t="shared" si="1"/>
        <v>0</v>
      </c>
      <c r="J21" s="63" t="s">
        <v>3</v>
      </c>
      <c r="K21" s="1" t="s">
        <v>4</v>
      </c>
      <c r="M21" s="2" t="s">
        <v>0</v>
      </c>
    </row>
    <row r="22" spans="1:13" ht="30">
      <c r="A22" s="48">
        <v>13</v>
      </c>
      <c r="B22" s="19">
        <v>900002</v>
      </c>
      <c r="C22" s="113" t="s">
        <v>104</v>
      </c>
      <c r="D22" s="18" t="s">
        <v>2</v>
      </c>
      <c r="E22" s="20">
        <v>1</v>
      </c>
      <c r="F22" s="114">
        <v>0</v>
      </c>
      <c r="G22" s="108">
        <f t="shared" si="0"/>
        <v>0</v>
      </c>
      <c r="H22" s="21">
        <v>0</v>
      </c>
      <c r="I22" s="49">
        <f t="shared" si="1"/>
        <v>0</v>
      </c>
      <c r="J22" s="63" t="s">
        <v>3</v>
      </c>
      <c r="K22" s="1" t="s">
        <v>4</v>
      </c>
      <c r="M22" s="2" t="s">
        <v>0</v>
      </c>
    </row>
    <row r="23" spans="1:13" ht="15.75" thickBot="1">
      <c r="A23" s="50">
        <v>14</v>
      </c>
      <c r="B23" s="23">
        <v>192310</v>
      </c>
      <c r="C23" s="22" t="s">
        <v>16</v>
      </c>
      <c r="D23" s="22" t="s">
        <v>2</v>
      </c>
      <c r="E23" s="24">
        <v>12</v>
      </c>
      <c r="F23" s="115">
        <v>0</v>
      </c>
      <c r="G23" s="109">
        <f t="shared" si="0"/>
        <v>0</v>
      </c>
      <c r="H23" s="25">
        <v>0</v>
      </c>
      <c r="I23" s="51">
        <f t="shared" si="1"/>
        <v>0</v>
      </c>
      <c r="J23" s="64" t="s">
        <v>3</v>
      </c>
      <c r="K23" s="1" t="s">
        <v>4</v>
      </c>
      <c r="M23" s="2" t="s">
        <v>0</v>
      </c>
    </row>
    <row r="24" spans="1:13" s="8" customFormat="1" ht="14.25">
      <c r="A24" s="52"/>
      <c r="B24" s="27"/>
      <c r="C24" s="26" t="s">
        <v>75</v>
      </c>
      <c r="D24" s="26"/>
      <c r="E24" s="28"/>
      <c r="F24" s="110"/>
      <c r="G24" s="110">
        <f>SUM(G10:G23)</f>
        <v>0</v>
      </c>
      <c r="H24" s="29"/>
      <c r="I24" s="53">
        <f>SUM(I10:I23)</f>
        <v>0</v>
      </c>
      <c r="J24" s="65"/>
      <c r="M24" s="10" t="s">
        <v>0</v>
      </c>
    </row>
    <row r="25" spans="1:13" s="9" customFormat="1" ht="19.5" customHeight="1">
      <c r="A25" s="54" t="s">
        <v>76</v>
      </c>
      <c r="B25" s="31"/>
      <c r="C25" s="30"/>
      <c r="D25" s="30"/>
      <c r="E25" s="32"/>
      <c r="F25" s="111"/>
      <c r="G25" s="111"/>
      <c r="H25" s="33"/>
      <c r="I25" s="55"/>
      <c r="J25" s="66"/>
      <c r="M25" s="11"/>
    </row>
    <row r="26" spans="1:13" ht="15">
      <c r="A26" s="48">
        <v>15</v>
      </c>
      <c r="B26" s="19">
        <v>46134</v>
      </c>
      <c r="C26" s="18" t="s">
        <v>18</v>
      </c>
      <c r="D26" s="18" t="s">
        <v>19</v>
      </c>
      <c r="E26" s="20">
        <v>4.56</v>
      </c>
      <c r="F26" s="114">
        <v>0</v>
      </c>
      <c r="G26" s="108">
        <f aca="true" t="shared" si="2" ref="G26:G34">E26*F26</f>
        <v>0</v>
      </c>
      <c r="H26" s="21">
        <v>0</v>
      </c>
      <c r="I26" s="49">
        <f aca="true" t="shared" si="3" ref="I26:I34">E26*H26</f>
        <v>0</v>
      </c>
      <c r="J26" s="63" t="s">
        <v>3</v>
      </c>
      <c r="M26" s="2" t="s">
        <v>17</v>
      </c>
    </row>
    <row r="27" spans="1:13" ht="15">
      <c r="A27" s="48">
        <v>16</v>
      </c>
      <c r="B27" s="19">
        <v>46453</v>
      </c>
      <c r="C27" s="18" t="s">
        <v>20</v>
      </c>
      <c r="D27" s="18" t="s">
        <v>2</v>
      </c>
      <c r="E27" s="20">
        <v>6</v>
      </c>
      <c r="F27" s="114">
        <v>0</v>
      </c>
      <c r="G27" s="108">
        <f t="shared" si="2"/>
        <v>0</v>
      </c>
      <c r="H27" s="21">
        <v>0</v>
      </c>
      <c r="I27" s="49">
        <f t="shared" si="3"/>
        <v>0</v>
      </c>
      <c r="J27" s="63" t="s">
        <v>3</v>
      </c>
      <c r="M27" s="2" t="s">
        <v>17</v>
      </c>
    </row>
    <row r="28" spans="1:13" ht="15">
      <c r="A28" s="48">
        <v>17</v>
      </c>
      <c r="B28" s="19">
        <v>46114</v>
      </c>
      <c r="C28" s="18" t="s">
        <v>21</v>
      </c>
      <c r="D28" s="18" t="s">
        <v>19</v>
      </c>
      <c r="E28" s="20">
        <v>11.9</v>
      </c>
      <c r="F28" s="114">
        <v>0</v>
      </c>
      <c r="G28" s="108">
        <f t="shared" si="2"/>
        <v>0</v>
      </c>
      <c r="H28" s="21">
        <v>0</v>
      </c>
      <c r="I28" s="49">
        <f t="shared" si="3"/>
        <v>0</v>
      </c>
      <c r="J28" s="63" t="s">
        <v>3</v>
      </c>
      <c r="M28" s="2" t="s">
        <v>17</v>
      </c>
    </row>
    <row r="29" spans="1:13" ht="15">
      <c r="A29" s="48">
        <v>18</v>
      </c>
      <c r="B29" s="19">
        <v>46361</v>
      </c>
      <c r="C29" s="18" t="s">
        <v>22</v>
      </c>
      <c r="D29" s="18" t="s">
        <v>2</v>
      </c>
      <c r="E29" s="20">
        <v>340</v>
      </c>
      <c r="F29" s="114">
        <v>0</v>
      </c>
      <c r="G29" s="108">
        <f t="shared" si="2"/>
        <v>0</v>
      </c>
      <c r="H29" s="21">
        <v>0</v>
      </c>
      <c r="I29" s="49">
        <f t="shared" si="3"/>
        <v>0</v>
      </c>
      <c r="J29" s="63" t="s">
        <v>3</v>
      </c>
      <c r="M29" s="2" t="s">
        <v>17</v>
      </c>
    </row>
    <row r="30" spans="1:13" ht="15">
      <c r="A30" s="48">
        <v>19</v>
      </c>
      <c r="B30" s="19">
        <v>46381</v>
      </c>
      <c r="C30" s="18" t="s">
        <v>23</v>
      </c>
      <c r="D30" s="18" t="s">
        <v>8</v>
      </c>
      <c r="E30" s="20">
        <v>170</v>
      </c>
      <c r="F30" s="114">
        <v>0</v>
      </c>
      <c r="G30" s="108">
        <f t="shared" si="2"/>
        <v>0</v>
      </c>
      <c r="H30" s="21">
        <v>0</v>
      </c>
      <c r="I30" s="49">
        <f t="shared" si="3"/>
        <v>0</v>
      </c>
      <c r="J30" s="63" t="s">
        <v>3</v>
      </c>
      <c r="M30" s="2" t="s">
        <v>17</v>
      </c>
    </row>
    <row r="31" spans="1:13" ht="15">
      <c r="A31" s="48">
        <v>20</v>
      </c>
      <c r="B31" s="19">
        <v>46112</v>
      </c>
      <c r="C31" s="18" t="s">
        <v>24</v>
      </c>
      <c r="D31" s="18" t="s">
        <v>19</v>
      </c>
      <c r="E31" s="20">
        <v>19.13</v>
      </c>
      <c r="F31" s="114">
        <v>0</v>
      </c>
      <c r="G31" s="108">
        <f t="shared" si="2"/>
        <v>0</v>
      </c>
      <c r="H31" s="21">
        <v>0</v>
      </c>
      <c r="I31" s="49">
        <f t="shared" si="3"/>
        <v>0</v>
      </c>
      <c r="J31" s="63" t="s">
        <v>3</v>
      </c>
      <c r="M31" s="2" t="s">
        <v>17</v>
      </c>
    </row>
    <row r="32" spans="1:13" ht="15">
      <c r="A32" s="48">
        <v>21</v>
      </c>
      <c r="B32" s="19">
        <v>46114</v>
      </c>
      <c r="C32" s="18" t="s">
        <v>21</v>
      </c>
      <c r="D32" s="18" t="s">
        <v>19</v>
      </c>
      <c r="E32" s="20">
        <v>4.5</v>
      </c>
      <c r="F32" s="114">
        <v>0</v>
      </c>
      <c r="G32" s="108">
        <f t="shared" si="2"/>
        <v>0</v>
      </c>
      <c r="H32" s="21">
        <v>0</v>
      </c>
      <c r="I32" s="49">
        <f t="shared" si="3"/>
        <v>0</v>
      </c>
      <c r="J32" s="63" t="s">
        <v>3</v>
      </c>
      <c r="M32" s="2" t="s">
        <v>17</v>
      </c>
    </row>
    <row r="33" spans="1:13" ht="15">
      <c r="A33" s="48">
        <v>22</v>
      </c>
      <c r="B33" s="19">
        <v>46361</v>
      </c>
      <c r="C33" s="18" t="s">
        <v>22</v>
      </c>
      <c r="D33" s="18" t="s">
        <v>2</v>
      </c>
      <c r="E33" s="20">
        <v>90</v>
      </c>
      <c r="F33" s="114">
        <v>0</v>
      </c>
      <c r="G33" s="108">
        <f t="shared" si="2"/>
        <v>0</v>
      </c>
      <c r="H33" s="21">
        <v>0</v>
      </c>
      <c r="I33" s="49">
        <f t="shared" si="3"/>
        <v>0</v>
      </c>
      <c r="J33" s="63" t="s">
        <v>3</v>
      </c>
      <c r="M33" s="2" t="s">
        <v>17</v>
      </c>
    </row>
    <row r="34" spans="1:13" ht="15.75" thickBot="1">
      <c r="A34" s="50">
        <v>23</v>
      </c>
      <c r="B34" s="23">
        <v>46381</v>
      </c>
      <c r="C34" s="22" t="s">
        <v>23</v>
      </c>
      <c r="D34" s="22" t="s">
        <v>8</v>
      </c>
      <c r="E34" s="24">
        <v>90</v>
      </c>
      <c r="F34" s="115">
        <v>0</v>
      </c>
      <c r="G34" s="109">
        <f t="shared" si="2"/>
        <v>0</v>
      </c>
      <c r="H34" s="25">
        <v>0</v>
      </c>
      <c r="I34" s="51">
        <f t="shared" si="3"/>
        <v>0</v>
      </c>
      <c r="J34" s="64" t="s">
        <v>3</v>
      </c>
      <c r="M34" s="2" t="s">
        <v>17</v>
      </c>
    </row>
    <row r="35" spans="1:13" s="8" customFormat="1" ht="14.25">
      <c r="A35" s="52"/>
      <c r="B35" s="27"/>
      <c r="C35" s="26" t="s">
        <v>75</v>
      </c>
      <c r="D35" s="26"/>
      <c r="E35" s="28"/>
      <c r="F35" s="110"/>
      <c r="G35" s="110">
        <f>SUM(G26:G34)</f>
        <v>0</v>
      </c>
      <c r="H35" s="29"/>
      <c r="I35" s="53">
        <f>SUM(I26:I34)</f>
        <v>0</v>
      </c>
      <c r="J35" s="65"/>
      <c r="M35" s="10" t="s">
        <v>17</v>
      </c>
    </row>
    <row r="36" spans="1:13" s="9" customFormat="1" ht="19.5" customHeight="1">
      <c r="A36" s="54" t="s">
        <v>77</v>
      </c>
      <c r="B36" s="31"/>
      <c r="C36" s="30"/>
      <c r="D36" s="30"/>
      <c r="E36" s="32"/>
      <c r="F36" s="111"/>
      <c r="G36" s="111"/>
      <c r="H36" s="33"/>
      <c r="I36" s="55"/>
      <c r="J36" s="66"/>
      <c r="M36" s="11"/>
    </row>
    <row r="37" spans="1:13" ht="15">
      <c r="A37" s="48">
        <v>24</v>
      </c>
      <c r="B37" s="19">
        <v>210204002</v>
      </c>
      <c r="C37" s="18" t="s">
        <v>26</v>
      </c>
      <c r="D37" s="18" t="s">
        <v>2</v>
      </c>
      <c r="E37" s="20">
        <v>6</v>
      </c>
      <c r="F37" s="114">
        <v>0</v>
      </c>
      <c r="G37" s="108">
        <f aca="true" t="shared" si="4" ref="G37:G48">E37*F37</f>
        <v>0</v>
      </c>
      <c r="H37" s="21"/>
      <c r="I37" s="49">
        <f aca="true" t="shared" si="5" ref="I37:I48">E37*H37</f>
        <v>0</v>
      </c>
      <c r="J37" s="63" t="s">
        <v>3</v>
      </c>
      <c r="M37" s="2" t="s">
        <v>25</v>
      </c>
    </row>
    <row r="38" spans="1:13" ht="15">
      <c r="A38" s="48">
        <v>25</v>
      </c>
      <c r="B38" s="19">
        <v>210204201</v>
      </c>
      <c r="C38" s="18" t="s">
        <v>27</v>
      </c>
      <c r="D38" s="18" t="s">
        <v>2</v>
      </c>
      <c r="E38" s="20">
        <v>6</v>
      </c>
      <c r="F38" s="114">
        <v>0</v>
      </c>
      <c r="G38" s="108">
        <f t="shared" si="4"/>
        <v>0</v>
      </c>
      <c r="H38" s="21"/>
      <c r="I38" s="49">
        <f t="shared" si="5"/>
        <v>0</v>
      </c>
      <c r="J38" s="63" t="s">
        <v>3</v>
      </c>
      <c r="M38" s="2" t="s">
        <v>25</v>
      </c>
    </row>
    <row r="39" spans="1:13" ht="15">
      <c r="A39" s="48">
        <v>26</v>
      </c>
      <c r="B39" s="19">
        <v>210202104</v>
      </c>
      <c r="C39" s="18" t="s">
        <v>28</v>
      </c>
      <c r="D39" s="18" t="s">
        <v>2</v>
      </c>
      <c r="E39" s="20">
        <v>6</v>
      </c>
      <c r="F39" s="114">
        <v>0</v>
      </c>
      <c r="G39" s="108">
        <f t="shared" si="4"/>
        <v>0</v>
      </c>
      <c r="H39" s="21"/>
      <c r="I39" s="49">
        <f t="shared" si="5"/>
        <v>0</v>
      </c>
      <c r="J39" s="63" t="s">
        <v>3</v>
      </c>
      <c r="M39" s="2" t="s">
        <v>25</v>
      </c>
    </row>
    <row r="40" spans="1:13" ht="15">
      <c r="A40" s="48">
        <v>27</v>
      </c>
      <c r="B40" s="19">
        <v>210810081</v>
      </c>
      <c r="C40" s="18" t="s">
        <v>29</v>
      </c>
      <c r="D40" s="18" t="s">
        <v>8</v>
      </c>
      <c r="E40" s="20">
        <v>250</v>
      </c>
      <c r="F40" s="114">
        <v>0</v>
      </c>
      <c r="G40" s="108">
        <f t="shared" si="4"/>
        <v>0</v>
      </c>
      <c r="H40" s="21"/>
      <c r="I40" s="49">
        <f t="shared" si="5"/>
        <v>0</v>
      </c>
      <c r="J40" s="63" t="s">
        <v>3</v>
      </c>
      <c r="M40" s="2" t="s">
        <v>25</v>
      </c>
    </row>
    <row r="41" spans="1:13" ht="15">
      <c r="A41" s="48">
        <v>28</v>
      </c>
      <c r="B41" s="19">
        <v>210810008</v>
      </c>
      <c r="C41" s="18" t="s">
        <v>30</v>
      </c>
      <c r="D41" s="18" t="s">
        <v>8</v>
      </c>
      <c r="E41" s="20">
        <v>60</v>
      </c>
      <c r="F41" s="114">
        <v>0</v>
      </c>
      <c r="G41" s="108">
        <f t="shared" si="4"/>
        <v>0</v>
      </c>
      <c r="H41" s="21"/>
      <c r="I41" s="49">
        <f t="shared" si="5"/>
        <v>0</v>
      </c>
      <c r="J41" s="63" t="s">
        <v>3</v>
      </c>
      <c r="M41" s="2" t="s">
        <v>25</v>
      </c>
    </row>
    <row r="42" spans="1:13" ht="15">
      <c r="A42" s="48">
        <v>29</v>
      </c>
      <c r="B42" s="19">
        <v>210100101</v>
      </c>
      <c r="C42" s="18" t="s">
        <v>31</v>
      </c>
      <c r="D42" s="18" t="s">
        <v>2</v>
      </c>
      <c r="E42" s="20">
        <v>56</v>
      </c>
      <c r="F42" s="114">
        <v>0</v>
      </c>
      <c r="G42" s="108">
        <f t="shared" si="4"/>
        <v>0</v>
      </c>
      <c r="H42" s="21"/>
      <c r="I42" s="49">
        <f t="shared" si="5"/>
        <v>0</v>
      </c>
      <c r="J42" s="63" t="s">
        <v>3</v>
      </c>
      <c r="K42" s="1" t="s">
        <v>4</v>
      </c>
      <c r="M42" s="2" t="s">
        <v>25</v>
      </c>
    </row>
    <row r="43" spans="1:13" ht="15">
      <c r="A43" s="48">
        <v>30</v>
      </c>
      <c r="B43" s="19">
        <v>210220025</v>
      </c>
      <c r="C43" s="18" t="s">
        <v>32</v>
      </c>
      <c r="D43" s="18" t="s">
        <v>8</v>
      </c>
      <c r="E43" s="20">
        <v>230</v>
      </c>
      <c r="F43" s="114">
        <v>0</v>
      </c>
      <c r="G43" s="108">
        <f t="shared" si="4"/>
        <v>0</v>
      </c>
      <c r="H43" s="21"/>
      <c r="I43" s="49">
        <f t="shared" si="5"/>
        <v>0</v>
      </c>
      <c r="J43" s="63" t="s">
        <v>3</v>
      </c>
      <c r="M43" s="2" t="s">
        <v>25</v>
      </c>
    </row>
    <row r="44" spans="1:13" ht="15">
      <c r="A44" s="48">
        <v>31</v>
      </c>
      <c r="B44" s="19">
        <v>210220022</v>
      </c>
      <c r="C44" s="18" t="s">
        <v>33</v>
      </c>
      <c r="D44" s="18" t="s">
        <v>8</v>
      </c>
      <c r="E44" s="20">
        <v>10</v>
      </c>
      <c r="F44" s="114">
        <v>0</v>
      </c>
      <c r="G44" s="108">
        <f t="shared" si="4"/>
        <v>0</v>
      </c>
      <c r="H44" s="21"/>
      <c r="I44" s="49">
        <f t="shared" si="5"/>
        <v>0</v>
      </c>
      <c r="J44" s="63" t="s">
        <v>3</v>
      </c>
      <c r="M44" s="2" t="s">
        <v>25</v>
      </c>
    </row>
    <row r="45" spans="1:13" ht="15">
      <c r="A45" s="48">
        <v>32</v>
      </c>
      <c r="B45" s="19">
        <v>210010124</v>
      </c>
      <c r="C45" s="18" t="s">
        <v>34</v>
      </c>
      <c r="D45" s="18" t="s">
        <v>8</v>
      </c>
      <c r="E45" s="20">
        <v>250</v>
      </c>
      <c r="F45" s="114">
        <v>0</v>
      </c>
      <c r="G45" s="108">
        <f t="shared" si="4"/>
        <v>0</v>
      </c>
      <c r="H45" s="21"/>
      <c r="I45" s="49">
        <f t="shared" si="5"/>
        <v>0</v>
      </c>
      <c r="J45" s="63" t="s">
        <v>3</v>
      </c>
      <c r="M45" s="2" t="s">
        <v>25</v>
      </c>
    </row>
    <row r="46" spans="1:13" ht="15">
      <c r="A46" s="48">
        <v>33</v>
      </c>
      <c r="B46" s="19">
        <v>210120015</v>
      </c>
      <c r="C46" s="18" t="s">
        <v>35</v>
      </c>
      <c r="D46" s="18" t="s">
        <v>2</v>
      </c>
      <c r="E46" s="20">
        <v>6</v>
      </c>
      <c r="F46" s="114">
        <v>0</v>
      </c>
      <c r="G46" s="108">
        <f t="shared" si="4"/>
        <v>0</v>
      </c>
      <c r="H46" s="21"/>
      <c r="I46" s="49">
        <f t="shared" si="5"/>
        <v>0</v>
      </c>
      <c r="J46" s="63" t="s">
        <v>3</v>
      </c>
      <c r="M46" s="2" t="s">
        <v>25</v>
      </c>
    </row>
    <row r="47" spans="1:13" ht="15">
      <c r="A47" s="48">
        <v>34</v>
      </c>
      <c r="B47" s="19">
        <v>210990001</v>
      </c>
      <c r="C47" s="18" t="s">
        <v>36</v>
      </c>
      <c r="D47" s="18" t="s">
        <v>2</v>
      </c>
      <c r="E47" s="20">
        <v>1</v>
      </c>
      <c r="F47" s="114">
        <v>0</v>
      </c>
      <c r="G47" s="108">
        <f t="shared" si="4"/>
        <v>0</v>
      </c>
      <c r="H47" s="21"/>
      <c r="I47" s="49">
        <f t="shared" si="5"/>
        <v>0</v>
      </c>
      <c r="J47" s="63" t="s">
        <v>3</v>
      </c>
      <c r="K47" s="1" t="s">
        <v>4</v>
      </c>
      <c r="M47" s="2" t="s">
        <v>25</v>
      </c>
    </row>
    <row r="48" spans="1:13" ht="15.75" thickBot="1">
      <c r="A48" s="50">
        <v>35</v>
      </c>
      <c r="B48" s="23">
        <v>210100641</v>
      </c>
      <c r="C48" s="22" t="s">
        <v>37</v>
      </c>
      <c r="D48" s="22" t="s">
        <v>2</v>
      </c>
      <c r="E48" s="24">
        <v>12</v>
      </c>
      <c r="F48" s="115">
        <v>0</v>
      </c>
      <c r="G48" s="109">
        <f t="shared" si="4"/>
        <v>0</v>
      </c>
      <c r="H48" s="25"/>
      <c r="I48" s="51">
        <f t="shared" si="5"/>
        <v>0</v>
      </c>
      <c r="J48" s="64" t="s">
        <v>3</v>
      </c>
      <c r="M48" s="2" t="s">
        <v>25</v>
      </c>
    </row>
    <row r="49" spans="1:13" s="8" customFormat="1" ht="14.25">
      <c r="A49" s="52"/>
      <c r="B49" s="27"/>
      <c r="C49" s="26" t="s">
        <v>75</v>
      </c>
      <c r="D49" s="26"/>
      <c r="E49" s="28"/>
      <c r="F49" s="110"/>
      <c r="G49" s="110">
        <f>SUM(G37:G48)</f>
        <v>0</v>
      </c>
      <c r="H49" s="29"/>
      <c r="I49" s="53">
        <f>SUM(I37:I48)</f>
        <v>0</v>
      </c>
      <c r="J49" s="65"/>
      <c r="M49" s="10" t="s">
        <v>25</v>
      </c>
    </row>
    <row r="50" spans="1:13" s="9" customFormat="1" ht="19.5" customHeight="1">
      <c r="A50" s="54" t="s">
        <v>78</v>
      </c>
      <c r="B50" s="31"/>
      <c r="C50" s="30"/>
      <c r="D50" s="30"/>
      <c r="E50" s="32"/>
      <c r="F50" s="111"/>
      <c r="G50" s="111"/>
      <c r="H50" s="33"/>
      <c r="I50" s="55"/>
      <c r="J50" s="66"/>
      <c r="M50" s="11"/>
    </row>
    <row r="51" spans="1:13" ht="15">
      <c r="A51" s="48">
        <v>36</v>
      </c>
      <c r="B51" s="19">
        <v>460100003</v>
      </c>
      <c r="C51" s="18" t="s">
        <v>39</v>
      </c>
      <c r="D51" s="18" t="s">
        <v>2</v>
      </c>
      <c r="E51" s="20">
        <v>6</v>
      </c>
      <c r="F51" s="114">
        <v>0</v>
      </c>
      <c r="G51" s="108">
        <f aca="true" t="shared" si="6" ref="G51:G67">E51*F51</f>
        <v>0</v>
      </c>
      <c r="H51" s="21"/>
      <c r="I51" s="49">
        <f aca="true" t="shared" si="7" ref="I51:I67">E51*H51</f>
        <v>0</v>
      </c>
      <c r="J51" s="63" t="s">
        <v>3</v>
      </c>
      <c r="K51" s="1" t="s">
        <v>4</v>
      </c>
      <c r="M51" s="2" t="s">
        <v>38</v>
      </c>
    </row>
    <row r="52" spans="1:13" ht="15">
      <c r="A52" s="48">
        <v>37</v>
      </c>
      <c r="B52" s="19">
        <v>460050704</v>
      </c>
      <c r="C52" s="18" t="s">
        <v>40</v>
      </c>
      <c r="D52" s="18" t="s">
        <v>19</v>
      </c>
      <c r="E52" s="20">
        <v>4.98</v>
      </c>
      <c r="F52" s="114">
        <v>0</v>
      </c>
      <c r="G52" s="108">
        <f t="shared" si="6"/>
        <v>0</v>
      </c>
      <c r="H52" s="21"/>
      <c r="I52" s="49">
        <f t="shared" si="7"/>
        <v>0</v>
      </c>
      <c r="J52" s="63" t="s">
        <v>3</v>
      </c>
      <c r="M52" s="2" t="s">
        <v>38</v>
      </c>
    </row>
    <row r="53" spans="1:13" ht="15">
      <c r="A53" s="48">
        <v>38</v>
      </c>
      <c r="B53" s="19">
        <v>460600001</v>
      </c>
      <c r="C53" s="18" t="s">
        <v>41</v>
      </c>
      <c r="D53" s="18" t="s">
        <v>19</v>
      </c>
      <c r="E53" s="20">
        <v>4.98</v>
      </c>
      <c r="F53" s="114">
        <v>0</v>
      </c>
      <c r="G53" s="108">
        <f t="shared" si="6"/>
        <v>0</v>
      </c>
      <c r="H53" s="21"/>
      <c r="I53" s="49">
        <f t="shared" si="7"/>
        <v>0</v>
      </c>
      <c r="J53" s="63" t="s">
        <v>3</v>
      </c>
      <c r="M53" s="2" t="s">
        <v>38</v>
      </c>
    </row>
    <row r="54" spans="1:13" ht="15">
      <c r="A54" s="48">
        <v>39</v>
      </c>
      <c r="B54" s="19">
        <v>460200164</v>
      </c>
      <c r="C54" s="18" t="s">
        <v>42</v>
      </c>
      <c r="D54" s="18" t="s">
        <v>8</v>
      </c>
      <c r="E54" s="20">
        <v>170</v>
      </c>
      <c r="F54" s="114">
        <v>0</v>
      </c>
      <c r="G54" s="108">
        <f t="shared" si="6"/>
        <v>0</v>
      </c>
      <c r="H54" s="21"/>
      <c r="I54" s="49">
        <f t="shared" si="7"/>
        <v>0</v>
      </c>
      <c r="J54" s="63" t="s">
        <v>3</v>
      </c>
      <c r="K54" s="1" t="s">
        <v>4</v>
      </c>
      <c r="M54" s="2" t="s">
        <v>38</v>
      </c>
    </row>
    <row r="55" spans="1:13" ht="15">
      <c r="A55" s="48">
        <v>40</v>
      </c>
      <c r="B55" s="19">
        <v>460420481</v>
      </c>
      <c r="C55" s="18" t="s">
        <v>43</v>
      </c>
      <c r="D55" s="18" t="s">
        <v>8</v>
      </c>
      <c r="E55" s="20">
        <v>170</v>
      </c>
      <c r="F55" s="114">
        <v>0</v>
      </c>
      <c r="G55" s="108">
        <f t="shared" si="6"/>
        <v>0</v>
      </c>
      <c r="H55" s="21"/>
      <c r="I55" s="49">
        <f t="shared" si="7"/>
        <v>0</v>
      </c>
      <c r="J55" s="63" t="s">
        <v>3</v>
      </c>
      <c r="M55" s="2" t="s">
        <v>38</v>
      </c>
    </row>
    <row r="56" spans="1:13" ht="15">
      <c r="A56" s="48">
        <v>41</v>
      </c>
      <c r="B56" s="19">
        <v>460490011</v>
      </c>
      <c r="C56" s="18" t="s">
        <v>44</v>
      </c>
      <c r="D56" s="18" t="s">
        <v>8</v>
      </c>
      <c r="E56" s="20">
        <v>170</v>
      </c>
      <c r="F56" s="114">
        <v>0</v>
      </c>
      <c r="G56" s="108">
        <f t="shared" si="6"/>
        <v>0</v>
      </c>
      <c r="H56" s="21"/>
      <c r="I56" s="49">
        <f t="shared" si="7"/>
        <v>0</v>
      </c>
      <c r="J56" s="63" t="s">
        <v>3</v>
      </c>
      <c r="M56" s="2" t="s">
        <v>38</v>
      </c>
    </row>
    <row r="57" spans="1:13" ht="15">
      <c r="A57" s="48">
        <v>42</v>
      </c>
      <c r="B57" s="19">
        <v>460560164</v>
      </c>
      <c r="C57" s="18" t="s">
        <v>45</v>
      </c>
      <c r="D57" s="18" t="s">
        <v>8</v>
      </c>
      <c r="E57" s="20">
        <v>170</v>
      </c>
      <c r="F57" s="114">
        <v>0</v>
      </c>
      <c r="G57" s="108">
        <f t="shared" si="6"/>
        <v>0</v>
      </c>
      <c r="H57" s="21"/>
      <c r="I57" s="49">
        <f t="shared" si="7"/>
        <v>0</v>
      </c>
      <c r="J57" s="63" t="s">
        <v>3</v>
      </c>
      <c r="M57" s="2" t="s">
        <v>38</v>
      </c>
    </row>
    <row r="58" spans="1:13" ht="15">
      <c r="A58" s="48">
        <v>43</v>
      </c>
      <c r="B58" s="19">
        <v>460600001</v>
      </c>
      <c r="C58" s="18" t="s">
        <v>41</v>
      </c>
      <c r="D58" s="18" t="s">
        <v>19</v>
      </c>
      <c r="E58" s="20">
        <v>11.9</v>
      </c>
      <c r="F58" s="114">
        <v>0</v>
      </c>
      <c r="G58" s="108">
        <f t="shared" si="6"/>
        <v>0</v>
      </c>
      <c r="H58" s="21"/>
      <c r="I58" s="49">
        <f t="shared" si="7"/>
        <v>0</v>
      </c>
      <c r="J58" s="63" t="s">
        <v>3</v>
      </c>
      <c r="M58" s="2" t="s">
        <v>38</v>
      </c>
    </row>
    <row r="59" spans="1:13" ht="15">
      <c r="A59" s="48">
        <v>44</v>
      </c>
      <c r="B59" s="19">
        <v>460620014</v>
      </c>
      <c r="C59" s="18" t="s">
        <v>46</v>
      </c>
      <c r="D59" s="18" t="s">
        <v>47</v>
      </c>
      <c r="E59" s="20">
        <v>59.5</v>
      </c>
      <c r="F59" s="114">
        <v>0</v>
      </c>
      <c r="G59" s="108">
        <f t="shared" si="6"/>
        <v>0</v>
      </c>
      <c r="H59" s="21"/>
      <c r="I59" s="49">
        <f t="shared" si="7"/>
        <v>0</v>
      </c>
      <c r="J59" s="63" t="s">
        <v>3</v>
      </c>
      <c r="M59" s="2" t="s">
        <v>38</v>
      </c>
    </row>
    <row r="60" spans="1:13" ht="15">
      <c r="A60" s="48">
        <v>45</v>
      </c>
      <c r="B60" s="19">
        <v>460200304</v>
      </c>
      <c r="C60" s="18" t="s">
        <v>48</v>
      </c>
      <c r="D60" s="18" t="s">
        <v>8</v>
      </c>
      <c r="E60" s="20">
        <v>45</v>
      </c>
      <c r="F60" s="114">
        <v>0</v>
      </c>
      <c r="G60" s="108">
        <f t="shared" si="6"/>
        <v>0</v>
      </c>
      <c r="H60" s="21"/>
      <c r="I60" s="49">
        <f t="shared" si="7"/>
        <v>0</v>
      </c>
      <c r="J60" s="63" t="s">
        <v>3</v>
      </c>
      <c r="K60" s="1" t="s">
        <v>4</v>
      </c>
      <c r="M60" s="2" t="s">
        <v>38</v>
      </c>
    </row>
    <row r="61" spans="1:13" ht="15">
      <c r="A61" s="48">
        <v>46</v>
      </c>
      <c r="B61" s="19">
        <v>460030083</v>
      </c>
      <c r="C61" s="18" t="s">
        <v>49</v>
      </c>
      <c r="D61" s="18" t="s">
        <v>8</v>
      </c>
      <c r="E61" s="20">
        <v>90</v>
      </c>
      <c r="F61" s="114">
        <v>0</v>
      </c>
      <c r="G61" s="108">
        <f t="shared" si="6"/>
        <v>0</v>
      </c>
      <c r="H61" s="21"/>
      <c r="I61" s="49">
        <f t="shared" si="7"/>
        <v>0</v>
      </c>
      <c r="J61" s="63" t="s">
        <v>3</v>
      </c>
      <c r="M61" s="2" t="s">
        <v>38</v>
      </c>
    </row>
    <row r="62" spans="1:13" ht="15">
      <c r="A62" s="48">
        <v>47</v>
      </c>
      <c r="B62" s="19">
        <v>460080104</v>
      </c>
      <c r="C62" s="18" t="s">
        <v>50</v>
      </c>
      <c r="D62" s="18" t="s">
        <v>47</v>
      </c>
      <c r="E62" s="20">
        <v>22.5</v>
      </c>
      <c r="F62" s="114">
        <v>0</v>
      </c>
      <c r="G62" s="108">
        <f t="shared" si="6"/>
        <v>0</v>
      </c>
      <c r="H62" s="21"/>
      <c r="I62" s="49">
        <f t="shared" si="7"/>
        <v>0</v>
      </c>
      <c r="J62" s="63" t="s">
        <v>3</v>
      </c>
      <c r="M62" s="2" t="s">
        <v>38</v>
      </c>
    </row>
    <row r="63" spans="1:13" ht="15">
      <c r="A63" s="48">
        <v>48</v>
      </c>
      <c r="B63" s="19">
        <v>460420481</v>
      </c>
      <c r="C63" s="18" t="s">
        <v>43</v>
      </c>
      <c r="D63" s="18" t="s">
        <v>8</v>
      </c>
      <c r="E63" s="20">
        <v>45</v>
      </c>
      <c r="F63" s="114">
        <v>0</v>
      </c>
      <c r="G63" s="108">
        <f t="shared" si="6"/>
        <v>0</v>
      </c>
      <c r="H63" s="21"/>
      <c r="I63" s="49">
        <f t="shared" si="7"/>
        <v>0</v>
      </c>
      <c r="J63" s="63" t="s">
        <v>3</v>
      </c>
      <c r="M63" s="2" t="s">
        <v>38</v>
      </c>
    </row>
    <row r="64" spans="1:13" ht="15">
      <c r="A64" s="48">
        <v>49</v>
      </c>
      <c r="B64" s="19">
        <v>460490011</v>
      </c>
      <c r="C64" s="18" t="s">
        <v>44</v>
      </c>
      <c r="D64" s="18" t="s">
        <v>8</v>
      </c>
      <c r="E64" s="20">
        <v>90</v>
      </c>
      <c r="F64" s="114">
        <v>0</v>
      </c>
      <c r="G64" s="108">
        <f t="shared" si="6"/>
        <v>0</v>
      </c>
      <c r="H64" s="21"/>
      <c r="I64" s="49">
        <f t="shared" si="7"/>
        <v>0</v>
      </c>
      <c r="J64" s="63" t="s">
        <v>3</v>
      </c>
      <c r="M64" s="2" t="s">
        <v>38</v>
      </c>
    </row>
    <row r="65" spans="1:13" ht="15">
      <c r="A65" s="48">
        <v>50</v>
      </c>
      <c r="B65" s="19">
        <v>460600001</v>
      </c>
      <c r="C65" s="18" t="s">
        <v>41</v>
      </c>
      <c r="D65" s="18" t="s">
        <v>19</v>
      </c>
      <c r="E65" s="20">
        <v>27</v>
      </c>
      <c r="F65" s="114">
        <v>0</v>
      </c>
      <c r="G65" s="108">
        <f t="shared" si="6"/>
        <v>0</v>
      </c>
      <c r="H65" s="21"/>
      <c r="I65" s="49">
        <f t="shared" si="7"/>
        <v>0</v>
      </c>
      <c r="J65" s="63" t="s">
        <v>3</v>
      </c>
      <c r="M65" s="2" t="s">
        <v>38</v>
      </c>
    </row>
    <row r="66" spans="1:13" ht="15">
      <c r="A66" s="48">
        <v>51</v>
      </c>
      <c r="B66" s="19">
        <v>460650015</v>
      </c>
      <c r="C66" s="18" t="s">
        <v>51</v>
      </c>
      <c r="D66" s="18" t="s">
        <v>19</v>
      </c>
      <c r="E66" s="20">
        <v>19.13</v>
      </c>
      <c r="F66" s="114">
        <v>0</v>
      </c>
      <c r="G66" s="108">
        <f t="shared" si="6"/>
        <v>0</v>
      </c>
      <c r="H66" s="21"/>
      <c r="I66" s="49">
        <f t="shared" si="7"/>
        <v>0</v>
      </c>
      <c r="J66" s="63" t="s">
        <v>3</v>
      </c>
      <c r="M66" s="2" t="s">
        <v>38</v>
      </c>
    </row>
    <row r="67" spans="1:13" ht="15.75" thickBot="1">
      <c r="A67" s="50">
        <v>52</v>
      </c>
      <c r="B67" s="23">
        <v>460650023</v>
      </c>
      <c r="C67" s="22" t="s">
        <v>52</v>
      </c>
      <c r="D67" s="22" t="s">
        <v>47</v>
      </c>
      <c r="E67" s="24">
        <v>22.5</v>
      </c>
      <c r="F67" s="115">
        <v>0</v>
      </c>
      <c r="G67" s="109">
        <f t="shared" si="6"/>
        <v>0</v>
      </c>
      <c r="H67" s="25"/>
      <c r="I67" s="51">
        <f t="shared" si="7"/>
        <v>0</v>
      </c>
      <c r="J67" s="64" t="s">
        <v>3</v>
      </c>
      <c r="M67" s="2" t="s">
        <v>38</v>
      </c>
    </row>
    <row r="68" spans="1:13" s="8" customFormat="1" ht="14.25">
      <c r="A68" s="52"/>
      <c r="B68" s="27"/>
      <c r="C68" s="26" t="s">
        <v>75</v>
      </c>
      <c r="D68" s="26"/>
      <c r="E68" s="28"/>
      <c r="F68" s="110"/>
      <c r="G68" s="110">
        <f>SUM(G51:G67)</f>
        <v>0</v>
      </c>
      <c r="H68" s="29"/>
      <c r="I68" s="53">
        <f>SUM(I51:I67)</f>
        <v>0</v>
      </c>
      <c r="J68" s="65"/>
      <c r="M68" s="10" t="s">
        <v>38</v>
      </c>
    </row>
    <row r="69" spans="1:13" s="9" customFormat="1" ht="19.5" customHeight="1">
      <c r="A69" s="54" t="s">
        <v>79</v>
      </c>
      <c r="B69" s="31"/>
      <c r="C69" s="30"/>
      <c r="D69" s="30"/>
      <c r="E69" s="32"/>
      <c r="F69" s="111"/>
      <c r="G69" s="111"/>
      <c r="H69" s="33"/>
      <c r="I69" s="55"/>
      <c r="J69" s="66"/>
      <c r="M69" s="11"/>
    </row>
    <row r="70" spans="1:13" ht="15">
      <c r="A70" s="48">
        <v>53</v>
      </c>
      <c r="B70" s="19">
        <v>218009001</v>
      </c>
      <c r="C70" s="18" t="s">
        <v>54</v>
      </c>
      <c r="D70" s="18" t="s">
        <v>2</v>
      </c>
      <c r="E70" s="20">
        <v>6</v>
      </c>
      <c r="F70" s="114">
        <v>0</v>
      </c>
      <c r="G70" s="108">
        <f>E70*F70</f>
        <v>0</v>
      </c>
      <c r="H70" s="21">
        <v>0</v>
      </c>
      <c r="I70" s="49">
        <f>E70*H70</f>
        <v>0</v>
      </c>
      <c r="J70" s="63" t="s">
        <v>6</v>
      </c>
      <c r="M70" s="2" t="s">
        <v>53</v>
      </c>
    </row>
    <row r="71" spans="1:13" ht="15">
      <c r="A71" s="48">
        <v>54</v>
      </c>
      <c r="B71" s="19">
        <v>218009011</v>
      </c>
      <c r="C71" s="18" t="s">
        <v>55</v>
      </c>
      <c r="D71" s="18" t="s">
        <v>2</v>
      </c>
      <c r="E71" s="20">
        <v>6</v>
      </c>
      <c r="F71" s="114">
        <v>0</v>
      </c>
      <c r="G71" s="108">
        <f>E71*F71</f>
        <v>0</v>
      </c>
      <c r="H71" s="21">
        <v>0</v>
      </c>
      <c r="I71" s="49">
        <f>E71*H71</f>
        <v>0</v>
      </c>
      <c r="J71" s="63" t="s">
        <v>6</v>
      </c>
      <c r="M71" s="2" t="s">
        <v>53</v>
      </c>
    </row>
    <row r="72" spans="1:13" ht="15.75" thickBot="1">
      <c r="A72" s="50">
        <v>55</v>
      </c>
      <c r="B72" s="23">
        <v>219000232</v>
      </c>
      <c r="C72" s="22" t="s">
        <v>56</v>
      </c>
      <c r="D72" s="22" t="s">
        <v>57</v>
      </c>
      <c r="E72" s="24">
        <v>16</v>
      </c>
      <c r="F72" s="115">
        <v>0</v>
      </c>
      <c r="G72" s="109">
        <f>E72*F72</f>
        <v>0</v>
      </c>
      <c r="H72" s="25"/>
      <c r="I72" s="51">
        <f>E72*H72</f>
        <v>0</v>
      </c>
      <c r="J72" s="64" t="s">
        <v>3</v>
      </c>
      <c r="K72" s="1" t="s">
        <v>4</v>
      </c>
      <c r="M72" s="2" t="s">
        <v>53</v>
      </c>
    </row>
    <row r="73" spans="1:13" s="8" customFormat="1" ht="15" thickBot="1">
      <c r="A73" s="56"/>
      <c r="B73" s="57"/>
      <c r="C73" s="58" t="s">
        <v>75</v>
      </c>
      <c r="D73" s="58"/>
      <c r="E73" s="59"/>
      <c r="F73" s="112"/>
      <c r="G73" s="112">
        <f>SUM(G70:G72)</f>
        <v>0</v>
      </c>
      <c r="H73" s="60"/>
      <c r="I73" s="61">
        <f>SUM(I70:I72)</f>
        <v>0</v>
      </c>
      <c r="J73" s="67"/>
      <c r="M73" s="8" t="s">
        <v>53</v>
      </c>
    </row>
    <row r="74" spans="2:9" ht="15">
      <c r="B74" s="4"/>
      <c r="E74" s="3"/>
      <c r="F74" s="3"/>
      <c r="G74" s="5"/>
      <c r="H74" s="6"/>
      <c r="I74" s="7"/>
    </row>
    <row r="75" spans="1:9" ht="15">
      <c r="A75" s="1" t="s">
        <v>81</v>
      </c>
      <c r="B75" s="4"/>
      <c r="E75" s="3"/>
      <c r="F75" s="3"/>
      <c r="G75" s="5"/>
      <c r="H75" s="6"/>
      <c r="I75" s="7"/>
    </row>
    <row r="76" spans="1:9" ht="15">
      <c r="A76" s="1" t="s">
        <v>82</v>
      </c>
      <c r="B76" s="4"/>
      <c r="E76" s="3"/>
      <c r="F76" s="3"/>
      <c r="G76" s="5"/>
      <c r="H76" s="6"/>
      <c r="I76" s="7"/>
    </row>
    <row r="77" spans="2:9" ht="15">
      <c r="B77" s="4"/>
      <c r="E77" s="3"/>
      <c r="F77" s="3"/>
      <c r="G77" s="5"/>
      <c r="H77" s="6"/>
      <c r="I77" s="7"/>
    </row>
    <row r="78" spans="2:9" ht="15">
      <c r="B78" s="4"/>
      <c r="E78" s="3"/>
      <c r="F78" s="3"/>
      <c r="G78" s="5"/>
      <c r="H78" s="6"/>
      <c r="I78" s="7"/>
    </row>
    <row r="79" spans="2:9" ht="15">
      <c r="B79" s="4"/>
      <c r="E79" s="3"/>
      <c r="F79" s="3"/>
      <c r="G79" s="5"/>
      <c r="H79" s="6"/>
      <c r="I79" s="7"/>
    </row>
    <row r="80" spans="2:9" ht="15">
      <c r="B80" s="4"/>
      <c r="E80" s="3"/>
      <c r="F80" s="3"/>
      <c r="G80" s="5"/>
      <c r="H80" s="6"/>
      <c r="I80" s="7"/>
    </row>
    <row r="81" spans="2:9" ht="15">
      <c r="B81" s="4"/>
      <c r="E81" s="3"/>
      <c r="F81" s="3"/>
      <c r="G81" s="5"/>
      <c r="H81" s="6"/>
      <c r="I81" s="7"/>
    </row>
    <row r="82" spans="2:9" ht="15">
      <c r="B82" s="4"/>
      <c r="E82" s="3"/>
      <c r="F82" s="3"/>
      <c r="G82" s="5"/>
      <c r="H82" s="6"/>
      <c r="I82" s="7"/>
    </row>
    <row r="83" spans="2:9" ht="15">
      <c r="B83" s="4"/>
      <c r="E83" s="3"/>
      <c r="F83" s="3"/>
      <c r="G83" s="5"/>
      <c r="H83" s="6"/>
      <c r="I83" s="7"/>
    </row>
    <row r="84" spans="2:9" ht="15">
      <c r="B84" s="4"/>
      <c r="E84" s="3"/>
      <c r="F84" s="3"/>
      <c r="G84" s="5"/>
      <c r="H84" s="6"/>
      <c r="I84" s="7"/>
    </row>
    <row r="85" spans="2:9" ht="15">
      <c r="B85" s="4"/>
      <c r="E85" s="3"/>
      <c r="F85" s="3"/>
      <c r="G85" s="5"/>
      <c r="H85" s="6"/>
      <c r="I85" s="7"/>
    </row>
    <row r="86" spans="2:9" ht="15">
      <c r="B86" s="4"/>
      <c r="E86" s="3"/>
      <c r="F86" s="3"/>
      <c r="G86" s="5"/>
      <c r="H86" s="6"/>
      <c r="I86" s="7"/>
    </row>
    <row r="87" spans="2:9" ht="15">
      <c r="B87" s="4"/>
      <c r="E87" s="3"/>
      <c r="F87" s="3"/>
      <c r="G87" s="5"/>
      <c r="H87" s="6"/>
      <c r="I87" s="7"/>
    </row>
    <row r="88" spans="2:9" ht="15">
      <c r="B88" s="4"/>
      <c r="E88" s="3"/>
      <c r="F88" s="3"/>
      <c r="G88" s="5"/>
      <c r="H88" s="6"/>
      <c r="I88" s="7"/>
    </row>
    <row r="89" spans="2:9" ht="15">
      <c r="B89" s="4"/>
      <c r="E89" s="3"/>
      <c r="F89" s="3"/>
      <c r="G89" s="5"/>
      <c r="H89" s="6"/>
      <c r="I89" s="7"/>
    </row>
  </sheetData>
  <sheetProtection sheet="1"/>
  <protectedRanges>
    <protectedRange sqref="F70:F72" name="Oblast5"/>
    <protectedRange sqref="F51:F67" name="Oblast4"/>
    <protectedRange sqref="F37:F48" name="Oblast3"/>
    <protectedRange sqref="F26:F34" name="Oblast2"/>
    <protectedRange sqref="F10:F23" name="Oblast1"/>
  </protectedRanges>
  <printOptions horizontalCentered="1"/>
  <pageMargins left="0.7" right="0.7" top="0.787401575" bottom="0.787401575" header="0.3" footer="0.3"/>
  <pageSetup fitToHeight="0" fitToWidth="1" horizontalDpi="600" verticalDpi="600" orientation="portrait" paperSize="9" scale="73" r:id="rId1"/>
  <headerFooter>
    <oddFooter>&amp;CStrana &amp;P z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Deutsch Dalibor, Ing.</cp:lastModifiedBy>
  <dcterms:created xsi:type="dcterms:W3CDTF">2017-06-20T12:48:04Z</dcterms:created>
  <dcterms:modified xsi:type="dcterms:W3CDTF">2018-08-08T07:40:45Z</dcterms:modified>
  <cp:category/>
  <cp:version/>
  <cp:contentType/>
  <cp:contentStatus/>
</cp:coreProperties>
</file>