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polroz_1" sheetId="1" r:id="rId1"/>
  </sheets>
  <definedNames/>
  <calcPr fullCalcOnLoad="1"/>
</workbook>
</file>

<file path=xl/sharedStrings.xml><?xml version="1.0" encoding="utf-8"?>
<sst xmlns="http://schemas.openxmlformats.org/spreadsheetml/2006/main" count="489" uniqueCount="195">
  <si>
    <t>POPIS  OCENĚNÝCH  PRACÍ  A  DODÁVEK  A  JEJICH  NÁKLADY</t>
  </si>
  <si>
    <t>strana:</t>
  </si>
  <si>
    <t>poř.</t>
  </si>
  <si>
    <t>číslo položky</t>
  </si>
  <si>
    <t>zkrácený popis</t>
  </si>
  <si>
    <t>m.j.</t>
  </si>
  <si>
    <t>množství</t>
  </si>
  <si>
    <t>jednotková</t>
  </si>
  <si>
    <t xml:space="preserve">          náklady v Kč</t>
  </si>
  <si>
    <t xml:space="preserve">     hmotnost v tunách</t>
  </si>
  <si>
    <t>č.p.</t>
  </si>
  <si>
    <t>ceníku</t>
  </si>
  <si>
    <t>cena</t>
  </si>
  <si>
    <t>dodávka</t>
  </si>
  <si>
    <t>montáž</t>
  </si>
  <si>
    <t>celkem</t>
  </si>
  <si>
    <t>1.</t>
  </si>
  <si>
    <t>800-1</t>
  </si>
  <si>
    <t>Zemní práce</t>
  </si>
  <si>
    <t>2.</t>
  </si>
  <si>
    <t>3.</t>
  </si>
  <si>
    <t>REKAPITULACE</t>
  </si>
  <si>
    <t>822-1 A</t>
  </si>
  <si>
    <t>822-1 B</t>
  </si>
  <si>
    <t xml:space="preserve"> </t>
  </si>
  <si>
    <t>4.</t>
  </si>
  <si>
    <t>822-1 C</t>
  </si>
  <si>
    <t>Komunikace pozemní - zřízení konstrukcí</t>
  </si>
  <si>
    <t>Komunikace pozemní - bourání konstrukcí</t>
  </si>
  <si>
    <t>Položky soupisu prací celkem:</t>
  </si>
  <si>
    <t>Komunikace pozemní - opravy a údržba konstrukcí</t>
  </si>
  <si>
    <t>5.</t>
  </si>
  <si>
    <t>6.</t>
  </si>
  <si>
    <t>7.</t>
  </si>
  <si>
    <t>specifikace materiálu (822-1)</t>
  </si>
  <si>
    <t>Položky soupisu dodávek materiálu:</t>
  </si>
  <si>
    <t>Položky soupisu dodávek materiálu celkem:</t>
  </si>
  <si>
    <t>800-0</t>
  </si>
  <si>
    <t>Vedlejší náklady</t>
  </si>
  <si>
    <t>Ostatní náklady</t>
  </si>
  <si>
    <t>Vedlejší a ostatní náklady celkem:</t>
  </si>
  <si>
    <t>POPIS   OCENĚNÝCH   PRACÍ   A   DODÁVEK   A   JEJICH   NÁKLADY</t>
  </si>
  <si>
    <t>náklady v Kč</t>
  </si>
  <si>
    <t>hmotnost v tunách</t>
  </si>
  <si>
    <t>ks</t>
  </si>
  <si>
    <t>m3</t>
  </si>
  <si>
    <t>m2</t>
  </si>
  <si>
    <t>181 95-1101</t>
  </si>
  <si>
    <t>181 95-1102</t>
  </si>
  <si>
    <t>Celkem</t>
  </si>
  <si>
    <t>564 85-1111</t>
  </si>
  <si>
    <t>564 86-1111</t>
  </si>
  <si>
    <t>573 21-1111</t>
  </si>
  <si>
    <t>m</t>
  </si>
  <si>
    <t>913 12-1111</t>
  </si>
  <si>
    <t>Montáž a demontáž dočasných dopravních značek</t>
  </si>
  <si>
    <t>916 13-1213</t>
  </si>
  <si>
    <t>916 23-1213</t>
  </si>
  <si>
    <t>t</t>
  </si>
  <si>
    <t>specifikace materiálu (ke katalogu 822-1)</t>
  </si>
  <si>
    <t>113 10-7242</t>
  </si>
  <si>
    <t xml:space="preserve">Odstranění krytů živičných přes 200 m2 do 100 mm tl. </t>
  </si>
  <si>
    <t>997 22-1551</t>
  </si>
  <si>
    <t>997 22-1845</t>
  </si>
  <si>
    <t>938 90-8411</t>
  </si>
  <si>
    <t>012 10-3000</t>
  </si>
  <si>
    <t>032 10-3000</t>
  </si>
  <si>
    <t>náklady na stavební buňky</t>
  </si>
  <si>
    <t>032 90-3000</t>
  </si>
  <si>
    <t>034 10-3000</t>
  </si>
  <si>
    <t>energie pro zařízení staveniště</t>
  </si>
  <si>
    <t>039 10-3000</t>
  </si>
  <si>
    <t>rozebrání staveniště</t>
  </si>
  <si>
    <t>041 20-3000</t>
  </si>
  <si>
    <t>technický dozor investora</t>
  </si>
  <si>
    <t>012 30-3000</t>
  </si>
  <si>
    <t>geodetické zaměření dokončeného díla</t>
  </si>
  <si>
    <t>013 25-4000</t>
  </si>
  <si>
    <t>vyhotovení dokumentace skutečného provedení stavby</t>
  </si>
  <si>
    <t>náklady na provoz staveniště</t>
  </si>
  <si>
    <t>113 10-7224</t>
  </si>
  <si>
    <t>Očištění všech povrchů krytů vodou</t>
  </si>
  <si>
    <t>Soupis prací a dodávek materiálu celkem:</t>
  </si>
  <si>
    <t>113 10-7222</t>
  </si>
  <si>
    <t>Podklad ze štěrkodrti tl.150 mm (chodník)</t>
  </si>
  <si>
    <t>Vytrhání obrub silničních stojatých</t>
  </si>
  <si>
    <t>Postřik živičný spojovací</t>
  </si>
  <si>
    <t>577 13-4121</t>
  </si>
  <si>
    <t>Asfaltový beton typu ACO 11 v tl.40 mm přes 3 m šířky (ABS I)</t>
  </si>
  <si>
    <t>Asfaltový beton typu ACO 16 v tl.60 mm přes 3 m šířky (ABH-OKS)</t>
  </si>
  <si>
    <t>577 15-5122</t>
  </si>
  <si>
    <t>913 12-1211</t>
  </si>
  <si>
    <t>Vodorovná doprava suti z kusových materiálů do 1 km</t>
  </si>
  <si>
    <t>997 22-1561</t>
  </si>
  <si>
    <t>997 22-1569</t>
  </si>
  <si>
    <t>997 22-1815</t>
  </si>
  <si>
    <t>vytyčení sdělovacích kabelů CETIN (intravilán)</t>
  </si>
  <si>
    <t>vytyčení zařízení Gasnet (intravilán)</t>
  </si>
  <si>
    <t>564 95-2111</t>
  </si>
  <si>
    <t>Odstranění podkl.z kameniva přes 200 m2 do 200 mm tl. (chodník)</t>
  </si>
  <si>
    <t>Odstranění podkl.z kameniva přes 200 m2 do 400 mm tl (ulice)</t>
  </si>
  <si>
    <t>113 20-2111</t>
  </si>
  <si>
    <t>Vodorovná doprava suti ze sypkých materiálů do 1 km</t>
  </si>
  <si>
    <t>997 22-1559</t>
  </si>
  <si>
    <t>827-1</t>
  </si>
  <si>
    <t>Vedení trubní</t>
  </si>
  <si>
    <t>Úprava pláně v hor.1-4 bez zhutnění (chodník)</t>
  </si>
  <si>
    <t>Zarovnání styčné plochy krytu podél vybourané části komunikace</t>
  </si>
  <si>
    <t>919 73-1122</t>
  </si>
  <si>
    <t>919 73-2211</t>
  </si>
  <si>
    <t>Styčná spára při napojení nového živičného povrchu na stávající</t>
  </si>
  <si>
    <t>899 33-1111</t>
  </si>
  <si>
    <t>Výšková úprava poklopu kanalizační šachty - zvýšení</t>
  </si>
  <si>
    <t>Výšková úprava krycího hrnce, šoupěte nebo hydrantu</t>
  </si>
  <si>
    <t>899 43-1111</t>
  </si>
  <si>
    <t>130 90-1121</t>
  </si>
  <si>
    <t>Bourání konstrukcí v hloubených vykopávkách z betonu (vpusti)</t>
  </si>
  <si>
    <t>specifikace materiálu (ke katalogu 827-1)</t>
  </si>
  <si>
    <t>Lože pod potrubí a drobné objekty z písku a šterkopísku</t>
  </si>
  <si>
    <t>452 38-7121</t>
  </si>
  <si>
    <t>Vyrovnávací rámy z prostého betonu pod poklopy a mříže</t>
  </si>
  <si>
    <t>895 94-1111</t>
  </si>
  <si>
    <t>Zřízení vpusti kanalizační uliční</t>
  </si>
  <si>
    <t>899 20-2111</t>
  </si>
  <si>
    <t>998 27-6101</t>
  </si>
  <si>
    <t>Přesun hmot pro potrubí z plastických hmot</t>
  </si>
  <si>
    <t>451 57-3111</t>
  </si>
  <si>
    <t xml:space="preserve">Osazení mříží litinových </t>
  </si>
  <si>
    <t>specifikace materiálu (827-1)</t>
  </si>
  <si>
    <t>vtoková mříž uliční vpusti s rámem</t>
  </si>
  <si>
    <t>dno uliční vpusti bez odtoku s kalovou prohlubní TBV-Q 2a</t>
  </si>
  <si>
    <t>skružový díl uliční vpusti středový TBV-Q 6d</t>
  </si>
  <si>
    <t>skružový díl uliční vpusti se sifonem TBV-Q 3z</t>
  </si>
  <si>
    <t>8.</t>
  </si>
  <si>
    <t>9.</t>
  </si>
  <si>
    <t>899 33-2111</t>
  </si>
  <si>
    <t>Výšková úprava poklopu kanalizační šachty - snížení</t>
  </si>
  <si>
    <t>174 10-1101</t>
  </si>
  <si>
    <t xml:space="preserve">Poplatek za uložení stavebního odpadu z asfaltových povrchů*** </t>
  </si>
  <si>
    <t>Poplatek za uložení stavebního odpadu z kameniva***</t>
  </si>
  <si>
    <t>Vedlejší náklady (dle §9, zák.č.169/2016 Sb.)</t>
  </si>
  <si>
    <t>Ostatní náklady (dle §10, zák.č.169/2016 Sb.)</t>
  </si>
  <si>
    <t>Vedlejší a ostatní náklady (dle §9 a 10 zák.č.169/2016 Sb.):</t>
  </si>
  <si>
    <t>133 20-1101</t>
  </si>
  <si>
    <t>Hloubení nezapažených šachet v hor.3 do 100 m3 (pro vpusti)</t>
  </si>
  <si>
    <t>Zásyp sypaninou rýh a šachet se zhutněním</t>
  </si>
  <si>
    <t>Úprava pláně v hor.1-4 se zhutněním (komunikace, vjezdy)</t>
  </si>
  <si>
    <t>Příplatek za první a každý další den použití dočasných DZ (60 dní)</t>
  </si>
  <si>
    <t>Osazení silničního obrubníku.betonového stojatého s boční opěrou</t>
  </si>
  <si>
    <t>Příplatek k ceně za každý další 1 km (15 km)*</t>
  </si>
  <si>
    <t>vytyčení el.kabelů NN a VN ČEZ Distribuce (intravilán)</t>
  </si>
  <si>
    <t>914 11-1111</t>
  </si>
  <si>
    <t>Montáž svislé dopravní značky vel. do 1 m2</t>
  </si>
  <si>
    <t>966 00-6211</t>
  </si>
  <si>
    <t>Demontáž svislých dopravních značek</t>
  </si>
  <si>
    <t>Podklad ze štěrkodrti tl.200 mm (komunikace, park.pás, vjezdy)</t>
  </si>
  <si>
    <t>Podklad z mech.zpevněného kameniva tl.150 mm (komunikace)</t>
  </si>
  <si>
    <t>914 51-1112</t>
  </si>
  <si>
    <t>Montáž sloupku dopravních značek do hliníkové patky</t>
  </si>
  <si>
    <t>915 12-1121</t>
  </si>
  <si>
    <t>Vodorovné značení - vodící čára bíla č.250 mm přerušovaná</t>
  </si>
  <si>
    <t>Osazení chodníkového obrubníku.betonového stojatého s boční op.</t>
  </si>
  <si>
    <t>998 22-5111</t>
  </si>
  <si>
    <t>596 21-1113</t>
  </si>
  <si>
    <t>Kladení dlažby zámkové komunikací pro pěší tl.60 mm do 300 m2</t>
  </si>
  <si>
    <t>596 21-2213</t>
  </si>
  <si>
    <t>Kladení dlažby zámkové pozemních komunik. tl.80 mm do 300 m2</t>
  </si>
  <si>
    <t>596 21-2214</t>
  </si>
  <si>
    <t>Příplatek za dlažbu z prvků dvou barev (k pol.č.8)</t>
  </si>
  <si>
    <t>bet.obrubník 100/25/15 (silniční) rovný - (ztratné 1%)</t>
  </si>
  <si>
    <t>bet.obrubník 100/20/5 (chodníkový) rovný - (ztratné 3%)</t>
  </si>
  <si>
    <t>bet.dl.zámk.reliéfní (typ CIHLA - červená) – tl.60 mm (ztratné 3%)</t>
  </si>
  <si>
    <t>bet.dlažba zámková (typ CIHLA - šedá) – tl.80 mm (ztratné 1%)</t>
  </si>
  <si>
    <t>bet.dlažba zámková (typ CIHLA - šedá) – tl.60 mm (ztratné 1%)</t>
  </si>
  <si>
    <t>bet.dlažba zámková (typ CIHLA - červená) – tl.80 mm (ztratné 2%)</t>
  </si>
  <si>
    <t>sloupek dopravní značky</t>
  </si>
  <si>
    <t>dopravní značka kulatá (B2)</t>
  </si>
  <si>
    <t>dopravní značka kulatá (B24a/B24b)</t>
  </si>
  <si>
    <t>dopravní značka kulatá (B28)</t>
  </si>
  <si>
    <t>dopravní značka čtvercová (IP4b)</t>
  </si>
  <si>
    <t>Přesun hmot pro komunikace s krytem živičným</t>
  </si>
  <si>
    <t>(*) skládka Všebořice (vzdálenost do 16 km)</t>
  </si>
  <si>
    <t>(**) poplatky kalkulovány dle platného ceníků skládky pro rok 2018</t>
  </si>
  <si>
    <t>vytyčení zařízení SčVK (intravilán)</t>
  </si>
  <si>
    <r>
      <t>CELKEM (</t>
    </r>
    <r>
      <rPr>
        <b/>
        <sz val="10"/>
        <color indexed="8"/>
        <rFont val="Arial CE"/>
        <family val="0"/>
      </rPr>
      <t>bez DPH)</t>
    </r>
  </si>
  <si>
    <t>bet.obrubník 100/25/15 (silniční) rovný náběhový levý - (ztratné 3%)</t>
  </si>
  <si>
    <t>bet.obrubník 100/25/15 (silniční) rovný náběhový pravý - (ztratné 3%)</t>
  </si>
  <si>
    <t>bet.obrubník 100/15/15 (silniční) rovný nájezdový - (ztratné 2%)</t>
  </si>
  <si>
    <t>181 30-1102</t>
  </si>
  <si>
    <t>Rozprostření a urovnání ornice v rovině do 500 m2 do 150 mm tl.</t>
  </si>
  <si>
    <t>162 70-1105</t>
  </si>
  <si>
    <t>Vodorovné přemístění výkopku z hor.1-4 do 10000 m (ornice)</t>
  </si>
  <si>
    <t>122 10-1401</t>
  </si>
  <si>
    <t>Vykopávky v zemnících na suchu v hor.1 do 100 m3 (ornice)</t>
  </si>
  <si>
    <t>Položky soupisu prací (dle §5 zák.č.169/2016 Sb. -  metodika ÚRS Praha):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</si>
</sst>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4">
    <font>
      <sz val="10"/>
      <name val="MS Sans Serif"/>
      <family val="0"/>
    </font>
    <font>
      <sz val="10"/>
      <name val="Arial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8"/>
      <name val="Arial"/>
      <family val="2"/>
    </font>
    <font>
      <u val="single"/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6"/>
      <color indexed="8"/>
      <name val="Arial CE"/>
      <family val="0"/>
    </font>
    <font>
      <b/>
      <sz val="18"/>
      <color indexed="8"/>
      <name val="Arial CE"/>
      <family val="0"/>
    </font>
    <font>
      <sz val="18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14"/>
      <color theme="1"/>
      <name val="Arial CE"/>
      <family val="0"/>
    </font>
    <font>
      <sz val="11"/>
      <color theme="1"/>
      <name val="Arial"/>
      <family val="2"/>
    </font>
    <font>
      <u val="single"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6"/>
      <color theme="1"/>
      <name val="Arial CE"/>
      <family val="0"/>
    </font>
    <font>
      <b/>
      <sz val="18"/>
      <color theme="1"/>
      <name val="Arial CE"/>
      <family val="0"/>
    </font>
    <font>
      <sz val="18"/>
      <color theme="1"/>
      <name val="Arial CE"/>
      <family val="0"/>
    </font>
    <font>
      <sz val="9"/>
      <color theme="1"/>
      <name val="Arial CE"/>
      <family val="0"/>
    </font>
    <font>
      <sz val="12"/>
      <color theme="1"/>
      <name val="Arial CE"/>
      <family val="0"/>
    </font>
    <font>
      <sz val="14"/>
      <color theme="1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0" fillId="0" borderId="10" xfId="0" applyFont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/>
    </xf>
    <xf numFmtId="0" fontId="53" fillId="0" borderId="11" xfId="0" applyFont="1" applyBorder="1" applyAlignment="1">
      <alignment horizontal="center"/>
    </xf>
    <xf numFmtId="2" fontId="51" fillId="0" borderId="12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64" fontId="50" fillId="0" borderId="13" xfId="0" applyNumberFormat="1" applyFont="1" applyBorder="1" applyAlignment="1">
      <alignment/>
    </xf>
    <xf numFmtId="0" fontId="51" fillId="0" borderId="0" xfId="0" applyFont="1" applyBorder="1" applyAlignment="1">
      <alignment/>
    </xf>
    <xf numFmtId="164" fontId="50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5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2" fontId="56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2" fontId="50" fillId="0" borderId="0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right"/>
    </xf>
    <xf numFmtId="2" fontId="50" fillId="0" borderId="12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horizontal="right"/>
    </xf>
    <xf numFmtId="164" fontId="50" fillId="0" borderId="14" xfId="0" applyNumberFormat="1" applyFont="1" applyBorder="1" applyAlignment="1">
      <alignment horizontal="right"/>
    </xf>
    <xf numFmtId="0" fontId="50" fillId="0" borderId="0" xfId="0" applyFont="1" applyFill="1" applyBorder="1" applyAlignment="1">
      <alignment/>
    </xf>
    <xf numFmtId="2" fontId="55" fillId="0" borderId="11" xfId="0" applyNumberFormat="1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2" fontId="50" fillId="0" borderId="17" xfId="0" applyNumberFormat="1" applyFont="1" applyBorder="1" applyAlignment="1">
      <alignment horizontal="right"/>
    </xf>
    <xf numFmtId="2" fontId="50" fillId="0" borderId="18" xfId="0" applyNumberFormat="1" applyFont="1" applyBorder="1" applyAlignment="1">
      <alignment horizontal="right"/>
    </xf>
    <xf numFmtId="2" fontId="50" fillId="0" borderId="16" xfId="0" applyNumberFormat="1" applyFont="1" applyBorder="1" applyAlignment="1">
      <alignment horizontal="right"/>
    </xf>
    <xf numFmtId="164" fontId="50" fillId="0" borderId="16" xfId="0" applyNumberFormat="1" applyFont="1" applyBorder="1" applyAlignment="1">
      <alignment horizontal="right"/>
    </xf>
    <xf numFmtId="164" fontId="55" fillId="0" borderId="19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right"/>
    </xf>
    <xf numFmtId="2" fontId="55" fillId="0" borderId="12" xfId="0" applyNumberFormat="1" applyFont="1" applyBorder="1" applyAlignment="1">
      <alignment horizontal="right"/>
    </xf>
    <xf numFmtId="164" fontId="50" fillId="0" borderId="32" xfId="0" applyNumberFormat="1" applyFont="1" applyBorder="1" applyAlignment="1">
      <alignment horizontal="right"/>
    </xf>
    <xf numFmtId="164" fontId="55" fillId="0" borderId="11" xfId="0" applyNumberFormat="1" applyFont="1" applyBorder="1" applyAlignment="1">
      <alignment horizontal="right"/>
    </xf>
    <xf numFmtId="0" fontId="50" fillId="0" borderId="33" xfId="0" applyFont="1" applyFill="1" applyBorder="1" applyAlignment="1">
      <alignment/>
    </xf>
    <xf numFmtId="164" fontId="50" fillId="0" borderId="19" xfId="0" applyNumberFormat="1" applyFont="1" applyBorder="1" applyAlignment="1">
      <alignment horizontal="right"/>
    </xf>
    <xf numFmtId="0" fontId="55" fillId="0" borderId="17" xfId="0" applyFont="1" applyBorder="1" applyAlignment="1">
      <alignment/>
    </xf>
    <xf numFmtId="2" fontId="55" fillId="0" borderId="16" xfId="0" applyNumberFormat="1" applyFont="1" applyBorder="1" applyAlignment="1">
      <alignment horizontal="right"/>
    </xf>
    <xf numFmtId="164" fontId="50" fillId="0" borderId="14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0" fontId="50" fillId="0" borderId="33" xfId="0" applyFont="1" applyBorder="1" applyAlignment="1">
      <alignment/>
    </xf>
    <xf numFmtId="2" fontId="50" fillId="0" borderId="35" xfId="0" applyNumberFormat="1" applyFont="1" applyBorder="1" applyAlignment="1">
      <alignment/>
    </xf>
    <xf numFmtId="2" fontId="50" fillId="0" borderId="16" xfId="0" applyNumberFormat="1" applyFont="1" applyBorder="1" applyAlignment="1">
      <alignment/>
    </xf>
    <xf numFmtId="2" fontId="50" fillId="0" borderId="18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164" fontId="50" fillId="0" borderId="36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2" fontId="59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 horizontal="right"/>
    </xf>
    <xf numFmtId="1" fontId="52" fillId="0" borderId="0" xfId="0" applyNumberFormat="1" applyFont="1" applyBorder="1" applyAlignment="1">
      <alignment horizontal="left"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2" fontId="55" fillId="0" borderId="22" xfId="0" applyNumberFormat="1" applyFont="1" applyBorder="1" applyAlignment="1">
      <alignment horizontal="center"/>
    </xf>
    <xf numFmtId="2" fontId="55" fillId="0" borderId="23" xfId="0" applyNumberFormat="1" applyFont="1" applyBorder="1" applyAlignment="1">
      <alignment horizontal="center"/>
    </xf>
    <xf numFmtId="2" fontId="55" fillId="0" borderId="37" xfId="0" applyNumberFormat="1" applyFont="1" applyBorder="1" applyAlignment="1">
      <alignment/>
    </xf>
    <xf numFmtId="2" fontId="55" fillId="0" borderId="25" xfId="0" applyNumberFormat="1" applyFont="1" applyBorder="1" applyAlignment="1">
      <alignment/>
    </xf>
    <xf numFmtId="164" fontId="55" fillId="0" borderId="37" xfId="0" applyNumberFormat="1" applyFont="1" applyBorder="1" applyAlignment="1">
      <alignment/>
    </xf>
    <xf numFmtId="164" fontId="55" fillId="0" borderId="26" xfId="0" applyNumberFormat="1" applyFont="1" applyBorder="1" applyAlignment="1">
      <alignment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55" fillId="0" borderId="29" xfId="0" applyFont="1" applyBorder="1" applyAlignment="1">
      <alignment horizontal="center"/>
    </xf>
    <xf numFmtId="2" fontId="55" fillId="0" borderId="29" xfId="0" applyNumberFormat="1" applyFont="1" applyBorder="1" applyAlignment="1">
      <alignment/>
    </xf>
    <xf numFmtId="2" fontId="55" fillId="0" borderId="30" xfId="0" applyNumberFormat="1" applyFont="1" applyBorder="1" applyAlignment="1">
      <alignment horizontal="center"/>
    </xf>
    <xf numFmtId="2" fontId="55" fillId="0" borderId="29" xfId="0" applyNumberFormat="1" applyFont="1" applyBorder="1" applyAlignment="1">
      <alignment horizontal="center"/>
    </xf>
    <xf numFmtId="2" fontId="55" fillId="0" borderId="28" xfId="0" applyNumberFormat="1" applyFont="1" applyBorder="1" applyAlignment="1">
      <alignment horizontal="center"/>
    </xf>
    <xf numFmtId="164" fontId="55" fillId="0" borderId="38" xfId="0" applyNumberFormat="1" applyFont="1" applyBorder="1" applyAlignment="1">
      <alignment horizontal="center"/>
    </xf>
    <xf numFmtId="164" fontId="55" fillId="0" borderId="31" xfId="0" applyNumberFormat="1" applyFont="1" applyBorder="1" applyAlignment="1">
      <alignment horizontal="center"/>
    </xf>
    <xf numFmtId="164" fontId="50" fillId="0" borderId="32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2" fontId="56" fillId="0" borderId="0" xfId="0" applyNumberFormat="1" applyFont="1" applyBorder="1" applyAlignment="1">
      <alignment/>
    </xf>
    <xf numFmtId="0" fontId="56" fillId="0" borderId="11" xfId="0" applyFont="1" applyBorder="1" applyAlignment="1">
      <alignment horizontal="center"/>
    </xf>
    <xf numFmtId="2" fontId="56" fillId="0" borderId="12" xfId="0" applyNumberFormat="1" applyFont="1" applyBorder="1" applyAlignment="1">
      <alignment/>
    </xf>
    <xf numFmtId="2" fontId="52" fillId="0" borderId="11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164" fontId="55" fillId="0" borderId="14" xfId="0" applyNumberFormat="1" applyFont="1" applyBorder="1" applyAlignment="1">
      <alignment horizontal="right"/>
    </xf>
    <xf numFmtId="0" fontId="60" fillId="0" borderId="11" xfId="0" applyFont="1" applyBorder="1" applyAlignment="1">
      <alignment/>
    </xf>
    <xf numFmtId="0" fontId="55" fillId="0" borderId="39" xfId="0" applyFont="1" applyBorder="1" applyAlignment="1">
      <alignment/>
    </xf>
    <xf numFmtId="0" fontId="50" fillId="0" borderId="40" xfId="0" applyFont="1" applyBorder="1" applyAlignment="1">
      <alignment horizontal="center"/>
    </xf>
    <xf numFmtId="2" fontId="50" fillId="0" borderId="40" xfId="0" applyNumberFormat="1" applyFont="1" applyBorder="1" applyAlignment="1">
      <alignment horizontal="right"/>
    </xf>
    <xf numFmtId="0" fontId="50" fillId="0" borderId="41" xfId="0" applyFont="1" applyBorder="1" applyAlignment="1">
      <alignment horizontal="center"/>
    </xf>
    <xf numFmtId="2" fontId="50" fillId="0" borderId="42" xfId="0" applyNumberFormat="1" applyFont="1" applyBorder="1" applyAlignment="1">
      <alignment horizontal="right"/>
    </xf>
    <xf numFmtId="2" fontId="55" fillId="0" borderId="41" xfId="0" applyNumberFormat="1" applyFont="1" applyBorder="1" applyAlignment="1">
      <alignment horizontal="right"/>
    </xf>
    <xf numFmtId="0" fontId="61" fillId="0" borderId="0" xfId="0" applyFont="1" applyBorder="1" applyAlignment="1">
      <alignment/>
    </xf>
    <xf numFmtId="2" fontId="62" fillId="0" borderId="11" xfId="0" applyNumberFormat="1" applyFont="1" applyBorder="1" applyAlignment="1">
      <alignment horizontal="right"/>
    </xf>
    <xf numFmtId="0" fontId="50" fillId="0" borderId="43" xfId="0" applyFont="1" applyBorder="1" applyAlignment="1">
      <alignment horizontal="right"/>
    </xf>
    <xf numFmtId="0" fontId="55" fillId="0" borderId="44" xfId="0" applyFont="1" applyBorder="1" applyAlignment="1">
      <alignment/>
    </xf>
    <xf numFmtId="2" fontId="50" fillId="0" borderId="13" xfId="0" applyNumberFormat="1" applyFont="1" applyBorder="1" applyAlignment="1">
      <alignment horizontal="right"/>
    </xf>
    <xf numFmtId="2" fontId="50" fillId="0" borderId="45" xfId="0" applyNumberFormat="1" applyFont="1" applyBorder="1" applyAlignment="1">
      <alignment horizontal="right"/>
    </xf>
    <xf numFmtId="0" fontId="50" fillId="0" borderId="44" xfId="0" applyFont="1" applyBorder="1" applyAlignment="1">
      <alignment/>
    </xf>
    <xf numFmtId="164" fontId="55" fillId="0" borderId="32" xfId="0" applyNumberFormat="1" applyFont="1" applyBorder="1" applyAlignment="1">
      <alignment horizontal="right"/>
    </xf>
    <xf numFmtId="2" fontId="56" fillId="0" borderId="11" xfId="0" applyNumberFormat="1" applyFont="1" applyBorder="1" applyAlignment="1">
      <alignment/>
    </xf>
    <xf numFmtId="0" fontId="55" fillId="0" borderId="10" xfId="0" applyFont="1" applyBorder="1" applyAlignment="1">
      <alignment horizontal="right"/>
    </xf>
    <xf numFmtId="164" fontId="55" fillId="0" borderId="13" xfId="0" applyNumberFormat="1" applyFont="1" applyBorder="1" applyAlignment="1">
      <alignment/>
    </xf>
    <xf numFmtId="164" fontId="55" fillId="0" borderId="14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0" fillId="0" borderId="46" xfId="0" applyFont="1" applyFill="1" applyBorder="1" applyAlignment="1">
      <alignment/>
    </xf>
    <xf numFmtId="164" fontId="63" fillId="0" borderId="11" xfId="0" applyNumberFormat="1" applyFont="1" applyBorder="1" applyAlignment="1">
      <alignment horizontal="right"/>
    </xf>
    <xf numFmtId="164" fontId="63" fillId="0" borderId="14" xfId="0" applyNumberFormat="1" applyFont="1" applyBorder="1" applyAlignment="1">
      <alignment horizontal="right"/>
    </xf>
    <xf numFmtId="0" fontId="63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zoomScale="120" zoomScaleNormal="120" zoomScalePageLayoutView="0" workbookViewId="0" topLeftCell="A189">
      <selection activeCell="H248" sqref="H248"/>
    </sheetView>
  </sheetViews>
  <sheetFormatPr defaultColWidth="10.00390625" defaultRowHeight="12.75"/>
  <cols>
    <col min="1" max="1" width="3.7109375" style="42" customWidth="1"/>
    <col min="2" max="2" width="12.7109375" style="19" customWidth="1"/>
    <col min="3" max="3" width="40.7109375" style="23" customWidth="1"/>
    <col min="4" max="4" width="4.7109375" style="19" customWidth="1"/>
    <col min="5" max="5" width="10.7109375" style="20" customWidth="1"/>
    <col min="6" max="6" width="4.7109375" style="19" customWidth="1"/>
    <col min="7" max="8" width="10.7109375" style="20" customWidth="1"/>
    <col min="9" max="9" width="11.140625" style="20" customWidth="1"/>
    <col min="10" max="10" width="16.28125" style="20" bestFit="1" customWidth="1"/>
    <col min="11" max="12" width="10.7109375" style="11" customWidth="1"/>
    <col min="13" max="16384" width="10.00390625" style="23" customWidth="1"/>
  </cols>
  <sheetData>
    <row r="1" spans="1:12" s="81" customFormat="1" ht="21" customHeight="1">
      <c r="A1" s="43" t="s">
        <v>0</v>
      </c>
      <c r="B1" s="80"/>
      <c r="D1" s="80"/>
      <c r="E1" s="82"/>
      <c r="F1" s="80"/>
      <c r="G1" s="82"/>
      <c r="H1" s="82"/>
      <c r="I1" s="82"/>
      <c r="J1" s="82"/>
      <c r="K1" s="83" t="s">
        <v>1</v>
      </c>
      <c r="L1" s="84">
        <v>1</v>
      </c>
    </row>
    <row r="2" ht="13.5" thickBot="1"/>
    <row r="3" spans="1:12" s="25" customFormat="1" ht="19.5" customHeight="1" thickTop="1">
      <c r="A3" s="85" t="s">
        <v>2</v>
      </c>
      <c r="B3" s="86" t="s">
        <v>3</v>
      </c>
      <c r="C3" s="87" t="s">
        <v>4</v>
      </c>
      <c r="D3" s="87"/>
      <c r="E3" s="88"/>
      <c r="F3" s="86" t="s">
        <v>5</v>
      </c>
      <c r="G3" s="88" t="s">
        <v>6</v>
      </c>
      <c r="H3" s="89" t="s">
        <v>7</v>
      </c>
      <c r="I3" s="90" t="s">
        <v>8</v>
      </c>
      <c r="J3" s="91"/>
      <c r="K3" s="92" t="s">
        <v>9</v>
      </c>
      <c r="L3" s="93"/>
    </row>
    <row r="4" spans="1:12" s="25" customFormat="1" ht="19.5" customHeight="1" thickBot="1">
      <c r="A4" s="94" t="s">
        <v>10</v>
      </c>
      <c r="B4" s="95" t="s">
        <v>11</v>
      </c>
      <c r="C4" s="96"/>
      <c r="D4" s="97"/>
      <c r="E4" s="98"/>
      <c r="F4" s="95"/>
      <c r="G4" s="98"/>
      <c r="H4" s="99" t="s">
        <v>12</v>
      </c>
      <c r="I4" s="100" t="s">
        <v>13</v>
      </c>
      <c r="J4" s="101" t="s">
        <v>14</v>
      </c>
      <c r="K4" s="102" t="s">
        <v>7</v>
      </c>
      <c r="L4" s="103" t="s">
        <v>15</v>
      </c>
    </row>
    <row r="5" spans="1:12" ht="19.5" customHeight="1">
      <c r="A5" s="1"/>
      <c r="B5" s="2"/>
      <c r="C5" s="3" t="s">
        <v>21</v>
      </c>
      <c r="D5" s="4"/>
      <c r="E5" s="5"/>
      <c r="F5" s="6"/>
      <c r="G5" s="5"/>
      <c r="H5" s="7"/>
      <c r="I5" s="5"/>
      <c r="J5" s="8"/>
      <c r="K5" s="9"/>
      <c r="L5" s="71"/>
    </row>
    <row r="6" spans="1:14" ht="19.5" customHeight="1">
      <c r="A6" s="1"/>
      <c r="B6" s="2"/>
      <c r="C6" s="12" t="s">
        <v>194</v>
      </c>
      <c r="D6" s="4"/>
      <c r="E6" s="5"/>
      <c r="F6" s="6"/>
      <c r="G6" s="5"/>
      <c r="H6" s="7"/>
      <c r="I6" s="5"/>
      <c r="J6" s="8"/>
      <c r="K6" s="9"/>
      <c r="L6" s="71"/>
      <c r="N6" s="23" t="s">
        <v>24</v>
      </c>
    </row>
    <row r="7" spans="1:12" ht="19.5" customHeight="1">
      <c r="A7" s="1"/>
      <c r="B7" s="2"/>
      <c r="C7" s="10"/>
      <c r="D7" s="4"/>
      <c r="E7" s="5"/>
      <c r="F7" s="6"/>
      <c r="G7" s="5"/>
      <c r="H7" s="7"/>
      <c r="I7" s="5"/>
      <c r="J7" s="8"/>
      <c r="K7" s="9"/>
      <c r="L7" s="71"/>
    </row>
    <row r="8" spans="1:12" ht="19.5" customHeight="1">
      <c r="A8" s="1" t="s">
        <v>16</v>
      </c>
      <c r="B8" s="2" t="s">
        <v>17</v>
      </c>
      <c r="C8" s="10" t="s">
        <v>18</v>
      </c>
      <c r="D8" s="4"/>
      <c r="E8" s="5"/>
      <c r="F8" s="6"/>
      <c r="G8" s="5"/>
      <c r="H8" s="7"/>
      <c r="I8" s="5"/>
      <c r="J8" s="8">
        <f>SUM(J76)</f>
        <v>0</v>
      </c>
      <c r="K8" s="9"/>
      <c r="L8" s="71"/>
    </row>
    <row r="9" spans="1:12" ht="19.5" customHeight="1">
      <c r="A9" s="1" t="s">
        <v>19</v>
      </c>
      <c r="B9" s="2" t="s">
        <v>22</v>
      </c>
      <c r="C9" s="10" t="s">
        <v>27</v>
      </c>
      <c r="D9" s="13"/>
      <c r="E9" s="5"/>
      <c r="F9" s="2"/>
      <c r="G9" s="5"/>
      <c r="H9" s="7"/>
      <c r="I9" s="5"/>
      <c r="J9" s="8">
        <f>SUM(J115)</f>
        <v>0</v>
      </c>
      <c r="K9" s="9"/>
      <c r="L9" s="71"/>
    </row>
    <row r="10" spans="1:12" ht="19.5" customHeight="1">
      <c r="A10" s="1" t="s">
        <v>20</v>
      </c>
      <c r="B10" s="2" t="s">
        <v>23</v>
      </c>
      <c r="C10" s="10" t="s">
        <v>28</v>
      </c>
      <c r="D10" s="13"/>
      <c r="E10" s="5"/>
      <c r="F10" s="2"/>
      <c r="G10" s="5"/>
      <c r="H10" s="7"/>
      <c r="I10" s="5"/>
      <c r="J10" s="8">
        <f>SUM(J169)</f>
        <v>0</v>
      </c>
      <c r="K10" s="9"/>
      <c r="L10" s="71"/>
    </row>
    <row r="11" spans="1:12" ht="19.5" customHeight="1">
      <c r="A11" s="1" t="s">
        <v>25</v>
      </c>
      <c r="B11" s="2" t="s">
        <v>26</v>
      </c>
      <c r="C11" s="10" t="s">
        <v>30</v>
      </c>
      <c r="D11" s="13"/>
      <c r="E11" s="5"/>
      <c r="F11" s="2"/>
      <c r="G11" s="5"/>
      <c r="H11" s="7"/>
      <c r="I11" s="5"/>
      <c r="J11" s="8">
        <f>SUM(J195)</f>
        <v>0</v>
      </c>
      <c r="K11" s="9"/>
      <c r="L11" s="71"/>
    </row>
    <row r="12" spans="1:12" ht="19.5" customHeight="1">
      <c r="A12" s="72" t="s">
        <v>31</v>
      </c>
      <c r="B12" s="2" t="s">
        <v>104</v>
      </c>
      <c r="C12" s="10" t="s">
        <v>105</v>
      </c>
      <c r="D12" s="13"/>
      <c r="E12" s="5"/>
      <c r="F12" s="2"/>
      <c r="G12" s="5"/>
      <c r="H12" s="7"/>
      <c r="I12" s="5"/>
      <c r="J12" s="8">
        <f>SUM(J223)</f>
        <v>0</v>
      </c>
      <c r="K12" s="22"/>
      <c r="L12" s="71"/>
    </row>
    <row r="13" spans="1:12" ht="19.5" customHeight="1">
      <c r="A13" s="72"/>
      <c r="B13" s="2"/>
      <c r="C13" s="10"/>
      <c r="D13" s="13"/>
      <c r="E13" s="5"/>
      <c r="F13" s="2"/>
      <c r="G13" s="5"/>
      <c r="H13" s="7"/>
      <c r="I13" s="5"/>
      <c r="J13" s="8"/>
      <c r="K13" s="22"/>
      <c r="L13" s="71"/>
    </row>
    <row r="14" spans="1:12" ht="19.5" customHeight="1">
      <c r="A14" s="1"/>
      <c r="B14" s="2"/>
      <c r="C14" s="16" t="s">
        <v>29</v>
      </c>
      <c r="D14" s="105"/>
      <c r="E14" s="106"/>
      <c r="F14" s="107"/>
      <c r="G14" s="106"/>
      <c r="H14" s="108"/>
      <c r="I14" s="106"/>
      <c r="J14" s="143">
        <f>SUM(J8:J12)</f>
        <v>0</v>
      </c>
      <c r="K14" s="14"/>
      <c r="L14" s="71"/>
    </row>
    <row r="15" spans="1:12" ht="19.5" customHeight="1">
      <c r="A15" s="1"/>
      <c r="B15" s="2"/>
      <c r="C15" s="10"/>
      <c r="D15" s="13"/>
      <c r="E15" s="5"/>
      <c r="F15" s="2"/>
      <c r="G15" s="5"/>
      <c r="H15" s="7"/>
      <c r="I15" s="5"/>
      <c r="J15" s="15"/>
      <c r="K15" s="14"/>
      <c r="L15" s="71"/>
    </row>
    <row r="16" spans="1:12" ht="19.5" customHeight="1">
      <c r="A16" s="1"/>
      <c r="B16" s="2"/>
      <c r="C16" s="10"/>
      <c r="D16" s="13"/>
      <c r="E16" s="5"/>
      <c r="F16" s="2"/>
      <c r="G16" s="5"/>
      <c r="H16" s="7"/>
      <c r="I16" s="5"/>
      <c r="J16" s="15"/>
      <c r="K16" s="14"/>
      <c r="L16" s="71"/>
    </row>
    <row r="17" spans="1:12" ht="19.5" customHeight="1">
      <c r="A17" s="1"/>
      <c r="B17" s="18"/>
      <c r="C17" s="12" t="s">
        <v>35</v>
      </c>
      <c r="F17" s="18"/>
      <c r="H17" s="21"/>
      <c r="J17" s="22"/>
      <c r="K17" s="9"/>
      <c r="L17" s="71"/>
    </row>
    <row r="18" spans="1:12" ht="19.5" customHeight="1">
      <c r="A18" s="1"/>
      <c r="B18" s="18"/>
      <c r="F18" s="18"/>
      <c r="H18" s="21" t="s">
        <v>24</v>
      </c>
      <c r="J18" s="22"/>
      <c r="K18" s="9"/>
      <c r="L18" s="71"/>
    </row>
    <row r="19" spans="1:12" ht="19.5" customHeight="1">
      <c r="A19" s="1" t="s">
        <v>32</v>
      </c>
      <c r="B19" s="2"/>
      <c r="C19" s="10" t="s">
        <v>34</v>
      </c>
      <c r="D19" s="13"/>
      <c r="E19" s="5"/>
      <c r="F19" s="2"/>
      <c r="G19" s="5"/>
      <c r="H19" s="7"/>
      <c r="I19" s="5"/>
      <c r="J19" s="8">
        <f>SUM(I143)</f>
        <v>0</v>
      </c>
      <c r="K19" s="14"/>
      <c r="L19" s="71"/>
    </row>
    <row r="20" spans="1:12" ht="19.5" customHeight="1">
      <c r="A20" s="1" t="s">
        <v>33</v>
      </c>
      <c r="B20" s="18"/>
      <c r="C20" s="10" t="s">
        <v>128</v>
      </c>
      <c r="D20" s="13"/>
      <c r="E20" s="5"/>
      <c r="F20" s="2"/>
      <c r="G20" s="5"/>
      <c r="H20" s="7"/>
      <c r="I20" s="5"/>
      <c r="J20" s="15">
        <f>SUM(I253)</f>
        <v>0</v>
      </c>
      <c r="K20" s="9"/>
      <c r="L20" s="71"/>
    </row>
    <row r="21" spans="1:12" ht="19.5" customHeight="1">
      <c r="A21" s="1"/>
      <c r="B21" s="18"/>
      <c r="C21" s="10"/>
      <c r="D21" s="13"/>
      <c r="E21" s="5"/>
      <c r="F21" s="2"/>
      <c r="G21" s="5"/>
      <c r="H21" s="7"/>
      <c r="I21" s="5"/>
      <c r="J21" s="8"/>
      <c r="K21" s="9" t="s">
        <v>24</v>
      </c>
      <c r="L21" s="71"/>
    </row>
    <row r="22" spans="1:12" ht="19.5" customHeight="1">
      <c r="A22" s="1"/>
      <c r="B22" s="18"/>
      <c r="C22" s="16" t="s">
        <v>36</v>
      </c>
      <c r="D22" s="105"/>
      <c r="E22" s="106"/>
      <c r="F22" s="107"/>
      <c r="G22" s="106"/>
      <c r="H22" s="108"/>
      <c r="I22" s="106" t="s">
        <v>24</v>
      </c>
      <c r="J22" s="143">
        <f>SUM(J19:J20)</f>
        <v>0</v>
      </c>
      <c r="K22" s="9"/>
      <c r="L22" s="71"/>
    </row>
    <row r="23" spans="1:12" s="25" customFormat="1" ht="19.5" customHeight="1">
      <c r="A23" s="144"/>
      <c r="B23" s="24"/>
      <c r="C23" s="10"/>
      <c r="D23" s="13"/>
      <c r="E23" s="5"/>
      <c r="F23" s="2"/>
      <c r="G23" s="5"/>
      <c r="H23" s="7"/>
      <c r="I23" s="5"/>
      <c r="J23" s="15"/>
      <c r="K23" s="145"/>
      <c r="L23" s="146"/>
    </row>
    <row r="24" spans="1:12" s="25" customFormat="1" ht="19.5" customHeight="1">
      <c r="A24" s="144"/>
      <c r="B24" s="24"/>
      <c r="C24" s="10"/>
      <c r="D24" s="13"/>
      <c r="E24" s="5"/>
      <c r="F24" s="2"/>
      <c r="G24" s="5"/>
      <c r="H24" s="7"/>
      <c r="I24" s="5"/>
      <c r="J24" s="15"/>
      <c r="K24" s="145"/>
      <c r="L24" s="146"/>
    </row>
    <row r="25" spans="1:12" ht="19.5" customHeight="1">
      <c r="A25" s="1"/>
      <c r="B25" s="18"/>
      <c r="C25" s="16" t="s">
        <v>82</v>
      </c>
      <c r="F25" s="18"/>
      <c r="H25" s="21"/>
      <c r="J25" s="17">
        <f>SUM(J14,J22)</f>
        <v>0</v>
      </c>
      <c r="K25" s="9"/>
      <c r="L25" s="71"/>
    </row>
    <row r="26" spans="1:12" ht="19.5" customHeight="1">
      <c r="A26" s="1"/>
      <c r="B26" s="18"/>
      <c r="C26" s="10"/>
      <c r="D26" s="13"/>
      <c r="E26" s="5"/>
      <c r="F26" s="2"/>
      <c r="G26" s="5"/>
      <c r="H26" s="7"/>
      <c r="I26" s="5"/>
      <c r="J26" s="15"/>
      <c r="K26" s="9"/>
      <c r="L26" s="71"/>
    </row>
    <row r="27" spans="1:12" ht="19.5" customHeight="1" thickBot="1">
      <c r="A27" s="73"/>
      <c r="B27" s="34"/>
      <c r="C27" s="74"/>
      <c r="D27" s="36"/>
      <c r="E27" s="75"/>
      <c r="F27" s="34"/>
      <c r="G27" s="76"/>
      <c r="H27" s="77"/>
      <c r="I27" s="76"/>
      <c r="J27" s="76"/>
      <c r="K27" s="78"/>
      <c r="L27" s="79"/>
    </row>
    <row r="28" ht="13.5" thickTop="1"/>
    <row r="31" spans="1:12" ht="21" customHeight="1">
      <c r="A31" s="43" t="s">
        <v>0</v>
      </c>
      <c r="B31" s="80"/>
      <c r="C31" s="81"/>
      <c r="D31" s="80"/>
      <c r="E31" s="82"/>
      <c r="F31" s="80"/>
      <c r="G31" s="82"/>
      <c r="H31" s="82"/>
      <c r="I31" s="82"/>
      <c r="J31" s="82"/>
      <c r="K31" s="83" t="s">
        <v>1</v>
      </c>
      <c r="L31" s="84">
        <v>2</v>
      </c>
    </row>
    <row r="32" ht="12.75" customHeight="1" thickBot="1"/>
    <row r="33" spans="1:12" ht="19.5" customHeight="1" thickTop="1">
      <c r="A33" s="85" t="s">
        <v>2</v>
      </c>
      <c r="B33" s="86" t="s">
        <v>3</v>
      </c>
      <c r="C33" s="87" t="s">
        <v>4</v>
      </c>
      <c r="D33" s="87"/>
      <c r="E33" s="88"/>
      <c r="F33" s="86" t="s">
        <v>5</v>
      </c>
      <c r="G33" s="88" t="s">
        <v>6</v>
      </c>
      <c r="H33" s="89" t="s">
        <v>7</v>
      </c>
      <c r="I33" s="90" t="s">
        <v>8</v>
      </c>
      <c r="J33" s="91"/>
      <c r="K33" s="92" t="s">
        <v>9</v>
      </c>
      <c r="L33" s="93"/>
    </row>
    <row r="34" spans="1:12" ht="19.5" customHeight="1" thickBot="1">
      <c r="A34" s="94" t="s">
        <v>10</v>
      </c>
      <c r="B34" s="95" t="s">
        <v>11</v>
      </c>
      <c r="C34" s="96"/>
      <c r="D34" s="97"/>
      <c r="E34" s="98"/>
      <c r="F34" s="95"/>
      <c r="G34" s="98"/>
      <c r="H34" s="99" t="s">
        <v>12</v>
      </c>
      <c r="I34" s="100" t="s">
        <v>13</v>
      </c>
      <c r="J34" s="101" t="s">
        <v>14</v>
      </c>
      <c r="K34" s="102" t="s">
        <v>7</v>
      </c>
      <c r="L34" s="103" t="s">
        <v>15</v>
      </c>
    </row>
    <row r="35" spans="1:12" ht="19.5" customHeight="1">
      <c r="A35" s="1"/>
      <c r="B35" s="2"/>
      <c r="C35" s="3" t="s">
        <v>21</v>
      </c>
      <c r="D35" s="4"/>
      <c r="E35" s="5"/>
      <c r="F35" s="6"/>
      <c r="G35" s="5"/>
      <c r="H35" s="7"/>
      <c r="I35" s="5"/>
      <c r="J35" s="8"/>
      <c r="K35" s="9"/>
      <c r="L35" s="71"/>
    </row>
    <row r="36" spans="1:12" ht="19.5" customHeight="1">
      <c r="A36" s="1"/>
      <c r="B36" s="2"/>
      <c r="C36" s="10"/>
      <c r="D36" s="4"/>
      <c r="E36" s="5"/>
      <c r="F36" s="6"/>
      <c r="G36" s="5"/>
      <c r="H36" s="7"/>
      <c r="I36" s="5"/>
      <c r="J36" s="8"/>
      <c r="L36" s="104"/>
    </row>
    <row r="37" spans="1:12" ht="19.5" customHeight="1">
      <c r="A37" s="1"/>
      <c r="B37" s="18"/>
      <c r="C37" s="12" t="s">
        <v>142</v>
      </c>
      <c r="F37" s="18"/>
      <c r="H37" s="21"/>
      <c r="J37" s="22"/>
      <c r="K37" s="9"/>
      <c r="L37" s="71"/>
    </row>
    <row r="38" spans="1:12" ht="19.5" customHeight="1">
      <c r="A38" s="1"/>
      <c r="B38" s="18"/>
      <c r="F38" s="18"/>
      <c r="H38" s="21"/>
      <c r="J38" s="22"/>
      <c r="K38" s="9"/>
      <c r="L38" s="71"/>
    </row>
    <row r="39" spans="1:12" ht="19.5" customHeight="1">
      <c r="A39" s="1" t="s">
        <v>133</v>
      </c>
      <c r="B39" s="2" t="s">
        <v>37</v>
      </c>
      <c r="C39" s="10" t="s">
        <v>38</v>
      </c>
      <c r="D39" s="13"/>
      <c r="E39" s="5"/>
      <c r="F39" s="2"/>
      <c r="G39" s="5"/>
      <c r="H39" s="7"/>
      <c r="I39" s="5"/>
      <c r="J39" s="8">
        <f>SUM(J287)</f>
        <v>0</v>
      </c>
      <c r="K39" s="9"/>
      <c r="L39" s="71"/>
    </row>
    <row r="40" spans="1:12" ht="19.5" customHeight="1">
      <c r="A40" s="1" t="s">
        <v>134</v>
      </c>
      <c r="B40" s="2" t="s">
        <v>37</v>
      </c>
      <c r="C40" s="10" t="s">
        <v>39</v>
      </c>
      <c r="D40" s="13"/>
      <c r="E40" s="5"/>
      <c r="F40" s="2"/>
      <c r="G40" s="5"/>
      <c r="H40" s="7"/>
      <c r="I40" s="5"/>
      <c r="J40" s="8">
        <f>SUM(J294)</f>
        <v>0</v>
      </c>
      <c r="K40" s="9"/>
      <c r="L40" s="71"/>
    </row>
    <row r="41" spans="1:12" ht="19.5" customHeight="1">
      <c r="A41" s="1"/>
      <c r="B41" s="18"/>
      <c r="F41" s="18"/>
      <c r="H41" s="21"/>
      <c r="J41" s="22"/>
      <c r="K41" s="9"/>
      <c r="L41" s="71"/>
    </row>
    <row r="42" spans="1:12" ht="19.5" customHeight="1">
      <c r="A42" s="1"/>
      <c r="B42" s="2"/>
      <c r="C42" s="16" t="s">
        <v>40</v>
      </c>
      <c r="D42" s="13"/>
      <c r="E42" s="5"/>
      <c r="F42" s="2"/>
      <c r="G42" s="5"/>
      <c r="H42" s="7"/>
      <c r="I42" s="5"/>
      <c r="J42" s="143">
        <f>SUM(J39:J40)</f>
        <v>0</v>
      </c>
      <c r="K42" s="9"/>
      <c r="L42" s="71"/>
    </row>
    <row r="43" spans="1:12" ht="19.5" customHeight="1">
      <c r="A43" s="1"/>
      <c r="B43" s="2" t="s">
        <v>24</v>
      </c>
      <c r="C43" s="10"/>
      <c r="D43" s="13"/>
      <c r="E43" s="5"/>
      <c r="F43" s="2"/>
      <c r="G43" s="5"/>
      <c r="H43" s="7"/>
      <c r="I43" s="5"/>
      <c r="J43" s="15"/>
      <c r="K43" s="9"/>
      <c r="L43" s="71"/>
    </row>
    <row r="44" spans="1:12" ht="19.5" customHeight="1">
      <c r="A44" s="1"/>
      <c r="B44" s="18"/>
      <c r="F44" s="18"/>
      <c r="H44" s="21"/>
      <c r="J44" s="22"/>
      <c r="K44" s="9"/>
      <c r="L44" s="71"/>
    </row>
    <row r="45" spans="1:12" ht="19.5" customHeight="1">
      <c r="A45" s="1"/>
      <c r="B45" s="2"/>
      <c r="C45" s="3" t="s">
        <v>184</v>
      </c>
      <c r="D45" s="105"/>
      <c r="E45" s="106"/>
      <c r="F45" s="107"/>
      <c r="G45" s="106"/>
      <c r="H45" s="108"/>
      <c r="I45" s="106"/>
      <c r="J45" s="109">
        <f>SUM(J25,J42)</f>
        <v>0</v>
      </c>
      <c r="K45" s="22"/>
      <c r="L45" s="71"/>
    </row>
    <row r="46" spans="1:12" ht="19.5" customHeight="1">
      <c r="A46" s="1"/>
      <c r="B46" s="2"/>
      <c r="C46" s="147"/>
      <c r="D46" s="13"/>
      <c r="E46" s="5"/>
      <c r="F46" s="2"/>
      <c r="G46" s="5"/>
      <c r="H46" s="7"/>
      <c r="I46" s="5"/>
      <c r="J46" s="136"/>
      <c r="K46" s="14"/>
      <c r="L46" s="71"/>
    </row>
    <row r="47" spans="1:12" ht="19.5" customHeight="1">
      <c r="A47" s="1"/>
      <c r="B47" s="2"/>
      <c r="C47" s="10"/>
      <c r="D47" s="13"/>
      <c r="E47" s="5"/>
      <c r="F47" s="2"/>
      <c r="G47" s="5"/>
      <c r="H47" s="7"/>
      <c r="I47" s="5"/>
      <c r="J47" s="8"/>
      <c r="K47" s="14"/>
      <c r="L47" s="71"/>
    </row>
    <row r="48" spans="1:12" ht="19.5" customHeight="1">
      <c r="A48" s="1"/>
      <c r="B48" s="18"/>
      <c r="C48" s="135"/>
      <c r="F48" s="18"/>
      <c r="H48" s="21"/>
      <c r="J48" s="136"/>
      <c r="K48" s="9"/>
      <c r="L48" s="71"/>
    </row>
    <row r="49" spans="1:12" ht="19.5" customHeight="1">
      <c r="A49" s="1"/>
      <c r="B49" s="2"/>
      <c r="C49" s="10"/>
      <c r="D49" s="13"/>
      <c r="E49" s="5"/>
      <c r="F49" s="2"/>
      <c r="G49" s="5"/>
      <c r="H49" s="7"/>
      <c r="I49" s="5"/>
      <c r="J49" s="8"/>
      <c r="K49" s="9"/>
      <c r="L49" s="71"/>
    </row>
    <row r="50" spans="1:12" ht="19.5" customHeight="1">
      <c r="A50" s="1"/>
      <c r="B50" s="18"/>
      <c r="C50" s="135"/>
      <c r="F50" s="18"/>
      <c r="H50" s="21"/>
      <c r="J50" s="136"/>
      <c r="K50" s="9"/>
      <c r="L50" s="71"/>
    </row>
    <row r="51" spans="1:12" ht="19.5" customHeight="1">
      <c r="A51" s="1"/>
      <c r="B51" s="2"/>
      <c r="C51" s="10"/>
      <c r="D51" s="13"/>
      <c r="E51" s="5"/>
      <c r="F51" s="2"/>
      <c r="G51" s="5"/>
      <c r="H51" s="7"/>
      <c r="I51" s="5"/>
      <c r="J51" s="8"/>
      <c r="K51" s="9"/>
      <c r="L51" s="71"/>
    </row>
    <row r="52" spans="1:12" ht="19.5" customHeight="1">
      <c r="A52" s="1"/>
      <c r="B52" s="2"/>
      <c r="C52" s="16"/>
      <c r="D52" s="13"/>
      <c r="E52" s="5"/>
      <c r="F52" s="2"/>
      <c r="G52" s="5"/>
      <c r="H52" s="7"/>
      <c r="I52" s="5"/>
      <c r="J52" s="17"/>
      <c r="K52" s="22"/>
      <c r="L52" s="71"/>
    </row>
    <row r="53" spans="1:12" ht="19.5" customHeight="1">
      <c r="A53" s="1"/>
      <c r="B53" s="18"/>
      <c r="F53" s="18"/>
      <c r="H53" s="21"/>
      <c r="J53" s="22"/>
      <c r="K53" s="14"/>
      <c r="L53" s="71"/>
    </row>
    <row r="54" spans="1:12" ht="19.5" customHeight="1">
      <c r="A54" s="1"/>
      <c r="B54" s="2"/>
      <c r="C54" s="3"/>
      <c r="D54" s="105"/>
      <c r="E54" s="106"/>
      <c r="F54" s="107"/>
      <c r="G54" s="106"/>
      <c r="H54" s="108"/>
      <c r="I54" s="106"/>
      <c r="J54" s="109"/>
      <c r="K54" s="14"/>
      <c r="L54" s="71"/>
    </row>
    <row r="55" spans="1:12" ht="19.5" customHeight="1">
      <c r="A55" s="1"/>
      <c r="B55" s="18"/>
      <c r="C55" s="23" t="s">
        <v>24</v>
      </c>
      <c r="F55" s="18"/>
      <c r="H55" s="21"/>
      <c r="J55" s="22"/>
      <c r="K55" s="9"/>
      <c r="L55" s="71"/>
    </row>
    <row r="56" spans="1:12" ht="19.5" customHeight="1">
      <c r="A56" s="1"/>
      <c r="B56" s="2"/>
      <c r="C56" s="3"/>
      <c r="D56" s="105"/>
      <c r="E56" s="106"/>
      <c r="F56" s="107"/>
      <c r="G56" s="106"/>
      <c r="H56" s="108"/>
      <c r="I56" s="106"/>
      <c r="J56" s="109"/>
      <c r="K56" s="14"/>
      <c r="L56" s="71"/>
    </row>
    <row r="57" spans="1:12" ht="19.5" customHeight="1" thickBot="1">
      <c r="A57" s="73"/>
      <c r="B57" s="34"/>
      <c r="C57" s="74"/>
      <c r="D57" s="36"/>
      <c r="E57" s="75"/>
      <c r="F57" s="34"/>
      <c r="G57" s="76"/>
      <c r="H57" s="77"/>
      <c r="I57" s="76"/>
      <c r="J57" s="76"/>
      <c r="K57" s="78"/>
      <c r="L57" s="79"/>
    </row>
    <row r="58" ht="13.5" thickTop="1"/>
    <row r="61" spans="1:12" ht="21" customHeight="1">
      <c r="A61" s="110" t="s">
        <v>41</v>
      </c>
      <c r="E61" s="23"/>
      <c r="G61" s="23"/>
      <c r="H61" s="23"/>
      <c r="I61" s="23"/>
      <c r="J61" s="23"/>
      <c r="K61" s="111" t="s">
        <v>1</v>
      </c>
      <c r="L61" s="112">
        <v>3</v>
      </c>
    </row>
    <row r="62" spans="1:12" ht="12.75" customHeight="1" thickBot="1">
      <c r="A62" s="113"/>
      <c r="E62" s="23"/>
      <c r="G62" s="23"/>
      <c r="H62" s="23"/>
      <c r="I62" s="23"/>
      <c r="J62" s="23"/>
      <c r="K62" s="23"/>
      <c r="L62" s="23"/>
    </row>
    <row r="63" spans="1:12" ht="19.5" customHeight="1" thickTop="1">
      <c r="A63" s="114" t="s">
        <v>2</v>
      </c>
      <c r="B63" s="115" t="s">
        <v>3</v>
      </c>
      <c r="C63" s="116" t="s">
        <v>4</v>
      </c>
      <c r="D63" s="116"/>
      <c r="E63" s="116"/>
      <c r="F63" s="115" t="s">
        <v>5</v>
      </c>
      <c r="G63" s="116" t="s">
        <v>6</v>
      </c>
      <c r="H63" s="117" t="s">
        <v>7</v>
      </c>
      <c r="I63" s="118" t="s">
        <v>42</v>
      </c>
      <c r="J63" s="119"/>
      <c r="K63" s="118" t="s">
        <v>43</v>
      </c>
      <c r="L63" s="120"/>
    </row>
    <row r="64" spans="1:12" ht="19.5" customHeight="1" thickBot="1">
      <c r="A64" s="121" t="s">
        <v>10</v>
      </c>
      <c r="B64" s="122" t="s">
        <v>11</v>
      </c>
      <c r="C64" s="123"/>
      <c r="D64" s="124"/>
      <c r="E64" s="123"/>
      <c r="F64" s="122"/>
      <c r="G64" s="123"/>
      <c r="H64" s="125" t="s">
        <v>12</v>
      </c>
      <c r="I64" s="124" t="s">
        <v>13</v>
      </c>
      <c r="J64" s="122" t="s">
        <v>14</v>
      </c>
      <c r="K64" s="122" t="s">
        <v>7</v>
      </c>
      <c r="L64" s="126" t="s">
        <v>15</v>
      </c>
    </row>
    <row r="65" spans="1:12" ht="19.5" customHeight="1">
      <c r="A65" s="1"/>
      <c r="B65" s="24" t="s">
        <v>17</v>
      </c>
      <c r="C65" s="25" t="s">
        <v>18</v>
      </c>
      <c r="E65" s="26"/>
      <c r="F65" s="18"/>
      <c r="G65" s="26"/>
      <c r="H65" s="148"/>
      <c r="I65" s="26"/>
      <c r="J65" s="28"/>
      <c r="K65" s="29"/>
      <c r="L65" s="30"/>
    </row>
    <row r="66" spans="1:12" ht="19.5" customHeight="1">
      <c r="A66" s="1"/>
      <c r="B66" s="18"/>
      <c r="E66" s="26"/>
      <c r="F66" s="18"/>
      <c r="G66" s="26"/>
      <c r="H66" s="27"/>
      <c r="I66" s="26"/>
      <c r="J66" s="28"/>
      <c r="K66" s="29"/>
      <c r="L66" s="30"/>
    </row>
    <row r="67" spans="1:12" s="151" customFormat="1" ht="19.5" customHeight="1">
      <c r="A67" s="1">
        <v>1</v>
      </c>
      <c r="B67" s="18" t="s">
        <v>192</v>
      </c>
      <c r="C67" s="31" t="s">
        <v>193</v>
      </c>
      <c r="D67" s="19"/>
      <c r="E67" s="26"/>
      <c r="F67" s="18" t="s">
        <v>45</v>
      </c>
      <c r="G67" s="26">
        <v>4</v>
      </c>
      <c r="H67" s="27">
        <v>0</v>
      </c>
      <c r="I67" s="26"/>
      <c r="J67" s="28">
        <f aca="true" t="shared" si="0" ref="J67:J74">G67*H67</f>
        <v>0</v>
      </c>
      <c r="K67" s="149"/>
      <c r="L67" s="150"/>
    </row>
    <row r="68" spans="1:12" ht="19.5" customHeight="1">
      <c r="A68" s="1">
        <v>2</v>
      </c>
      <c r="B68" s="18" t="s">
        <v>115</v>
      </c>
      <c r="C68" s="31" t="s">
        <v>116</v>
      </c>
      <c r="E68" s="26"/>
      <c r="F68" s="18" t="s">
        <v>45</v>
      </c>
      <c r="G68" s="26">
        <v>1.8</v>
      </c>
      <c r="H68" s="27">
        <v>0</v>
      </c>
      <c r="I68" s="26"/>
      <c r="J68" s="28">
        <f t="shared" si="0"/>
        <v>0</v>
      </c>
      <c r="K68" s="29"/>
      <c r="L68" s="30"/>
    </row>
    <row r="69" spans="1:12" ht="19.5" customHeight="1">
      <c r="A69" s="1">
        <v>3</v>
      </c>
      <c r="B69" s="18" t="s">
        <v>143</v>
      </c>
      <c r="C69" s="31" t="s">
        <v>144</v>
      </c>
      <c r="E69" s="26"/>
      <c r="F69" s="18" t="s">
        <v>45</v>
      </c>
      <c r="G69" s="26">
        <v>19</v>
      </c>
      <c r="H69" s="27">
        <v>0</v>
      </c>
      <c r="I69" s="26"/>
      <c r="J69" s="28">
        <f t="shared" si="0"/>
        <v>0</v>
      </c>
      <c r="K69" s="29"/>
      <c r="L69" s="30"/>
    </row>
    <row r="70" spans="1:12" s="151" customFormat="1" ht="19.5" customHeight="1">
      <c r="A70" s="1">
        <v>4</v>
      </c>
      <c r="B70" s="18" t="s">
        <v>190</v>
      </c>
      <c r="C70" s="31" t="s">
        <v>191</v>
      </c>
      <c r="D70" s="19"/>
      <c r="E70" s="26"/>
      <c r="F70" s="18" t="s">
        <v>45</v>
      </c>
      <c r="G70" s="26">
        <v>4</v>
      </c>
      <c r="H70" s="27">
        <v>0</v>
      </c>
      <c r="I70" s="26"/>
      <c r="J70" s="28">
        <f t="shared" si="0"/>
        <v>0</v>
      </c>
      <c r="K70" s="149"/>
      <c r="L70" s="150"/>
    </row>
    <row r="71" spans="1:12" ht="19.5" customHeight="1">
      <c r="A71" s="1">
        <v>5</v>
      </c>
      <c r="B71" s="18" t="s">
        <v>137</v>
      </c>
      <c r="C71" s="31" t="s">
        <v>145</v>
      </c>
      <c r="E71" s="26"/>
      <c r="F71" s="18" t="s">
        <v>45</v>
      </c>
      <c r="G71" s="26">
        <v>21.5</v>
      </c>
      <c r="H71" s="27">
        <v>0</v>
      </c>
      <c r="I71" s="26"/>
      <c r="J71" s="28">
        <f t="shared" si="0"/>
        <v>0</v>
      </c>
      <c r="K71" s="29"/>
      <c r="L71" s="30"/>
    </row>
    <row r="72" spans="1:12" s="151" customFormat="1" ht="19.5" customHeight="1">
      <c r="A72" s="1">
        <v>6</v>
      </c>
      <c r="B72" s="18" t="s">
        <v>188</v>
      </c>
      <c r="C72" s="23" t="s">
        <v>189</v>
      </c>
      <c r="D72" s="19"/>
      <c r="E72" s="26"/>
      <c r="F72" s="18" t="s">
        <v>46</v>
      </c>
      <c r="G72" s="26">
        <v>28</v>
      </c>
      <c r="H72" s="27">
        <v>0</v>
      </c>
      <c r="I72" s="26"/>
      <c r="J72" s="28">
        <f t="shared" si="0"/>
        <v>0</v>
      </c>
      <c r="K72" s="149"/>
      <c r="L72" s="150"/>
    </row>
    <row r="73" spans="1:12" ht="19.5" customHeight="1">
      <c r="A73" s="1">
        <v>7</v>
      </c>
      <c r="B73" s="18" t="s">
        <v>47</v>
      </c>
      <c r="C73" s="31" t="s">
        <v>106</v>
      </c>
      <c r="E73" s="26"/>
      <c r="F73" s="18" t="s">
        <v>46</v>
      </c>
      <c r="G73" s="26">
        <v>446</v>
      </c>
      <c r="H73" s="27">
        <v>0</v>
      </c>
      <c r="I73" s="26"/>
      <c r="J73" s="28">
        <f t="shared" si="0"/>
        <v>0</v>
      </c>
      <c r="K73" s="29"/>
      <c r="L73" s="30"/>
    </row>
    <row r="74" spans="1:12" ht="19.5" customHeight="1">
      <c r="A74" s="1">
        <v>8</v>
      </c>
      <c r="B74" s="18" t="s">
        <v>48</v>
      </c>
      <c r="C74" s="31" t="s">
        <v>146</v>
      </c>
      <c r="E74" s="26"/>
      <c r="F74" s="18" t="s">
        <v>46</v>
      </c>
      <c r="G74" s="26">
        <v>1205</v>
      </c>
      <c r="H74" s="27">
        <v>0</v>
      </c>
      <c r="I74" s="26" t="s">
        <v>24</v>
      </c>
      <c r="J74" s="28">
        <f t="shared" si="0"/>
        <v>0</v>
      </c>
      <c r="K74" s="29"/>
      <c r="L74" s="30"/>
    </row>
    <row r="75" spans="1:12" ht="19.5" customHeight="1">
      <c r="A75" s="1"/>
      <c r="B75" s="18"/>
      <c r="C75" s="25"/>
      <c r="E75" s="26"/>
      <c r="F75" s="18"/>
      <c r="G75" s="26"/>
      <c r="H75" s="27"/>
      <c r="I75" s="26"/>
      <c r="J75" s="32"/>
      <c r="K75" s="29"/>
      <c r="L75" s="30"/>
    </row>
    <row r="76" spans="1:12" ht="19.5" customHeight="1">
      <c r="A76" s="137"/>
      <c r="B76" s="18"/>
      <c r="C76" s="138" t="s">
        <v>49</v>
      </c>
      <c r="E76" s="139"/>
      <c r="F76" s="18"/>
      <c r="G76" s="140"/>
      <c r="H76" s="27"/>
      <c r="I76" s="28"/>
      <c r="J76" s="32">
        <f>SUM(J67:J74)</f>
        <v>0</v>
      </c>
      <c r="K76" s="29"/>
      <c r="L76" s="30"/>
    </row>
    <row r="77" spans="1:12" ht="19.5" customHeight="1">
      <c r="A77" s="1"/>
      <c r="B77" s="18"/>
      <c r="C77" s="31"/>
      <c r="E77" s="26"/>
      <c r="F77" s="18"/>
      <c r="G77" s="26"/>
      <c r="H77" s="27"/>
      <c r="I77" s="26"/>
      <c r="J77" s="28"/>
      <c r="K77" s="29"/>
      <c r="L77" s="30"/>
    </row>
    <row r="78" spans="1:12" ht="19.5" customHeight="1">
      <c r="A78" s="1"/>
      <c r="B78" s="18"/>
      <c r="C78" s="31" t="s">
        <v>24</v>
      </c>
      <c r="E78" s="26"/>
      <c r="F78" s="18"/>
      <c r="G78" s="26"/>
      <c r="H78" s="27"/>
      <c r="I78" s="26"/>
      <c r="J78" s="28"/>
      <c r="K78" s="29"/>
      <c r="L78" s="30"/>
    </row>
    <row r="79" spans="1:12" ht="19.5" customHeight="1">
      <c r="A79" s="1"/>
      <c r="B79" s="18"/>
      <c r="C79" s="31"/>
      <c r="E79" s="26"/>
      <c r="F79" s="18"/>
      <c r="G79" s="26"/>
      <c r="H79" s="27"/>
      <c r="I79" s="26"/>
      <c r="J79" s="28"/>
      <c r="K79" s="29"/>
      <c r="L79" s="30"/>
    </row>
    <row r="80" spans="1:12" ht="19.5" customHeight="1">
      <c r="A80" s="1"/>
      <c r="B80" s="18"/>
      <c r="C80" s="25"/>
      <c r="E80" s="26"/>
      <c r="F80" s="18"/>
      <c r="G80" s="26"/>
      <c r="H80" s="27"/>
      <c r="I80" s="26"/>
      <c r="J80" s="32"/>
      <c r="K80" s="29"/>
      <c r="L80" s="30"/>
    </row>
    <row r="81" spans="1:12" ht="19.5" customHeight="1">
      <c r="A81" s="137"/>
      <c r="B81" s="18"/>
      <c r="C81" s="138"/>
      <c r="E81" s="139"/>
      <c r="F81" s="18"/>
      <c r="G81" s="140"/>
      <c r="H81" s="27"/>
      <c r="I81" s="28"/>
      <c r="J81" s="32"/>
      <c r="K81" s="29"/>
      <c r="L81" s="30"/>
    </row>
    <row r="82" spans="1:12" ht="19.5" customHeight="1">
      <c r="A82" s="1"/>
      <c r="B82" s="18"/>
      <c r="C82" s="31"/>
      <c r="E82" s="26"/>
      <c r="F82" s="18"/>
      <c r="G82" s="26"/>
      <c r="H82" s="27"/>
      <c r="I82" s="26"/>
      <c r="J82" s="28"/>
      <c r="K82" s="29"/>
      <c r="L82" s="30"/>
    </row>
    <row r="83" spans="1:12" ht="19.5" customHeight="1">
      <c r="A83" s="1"/>
      <c r="B83" s="18"/>
      <c r="C83" s="31"/>
      <c r="E83" s="26"/>
      <c r="F83" s="18"/>
      <c r="G83" s="26"/>
      <c r="H83" s="27"/>
      <c r="I83" s="26"/>
      <c r="J83" s="28"/>
      <c r="K83" s="29"/>
      <c r="L83" s="30"/>
    </row>
    <row r="84" spans="1:12" ht="19.5" customHeight="1">
      <c r="A84" s="1"/>
      <c r="B84" s="18"/>
      <c r="C84" s="31"/>
      <c r="E84" s="26"/>
      <c r="F84" s="18"/>
      <c r="G84" s="26"/>
      <c r="H84" s="27"/>
      <c r="I84" s="26"/>
      <c r="J84" s="28"/>
      <c r="K84" s="29"/>
      <c r="L84" s="30"/>
    </row>
    <row r="85" spans="1:12" ht="19.5" customHeight="1">
      <c r="A85" s="1"/>
      <c r="B85" s="18"/>
      <c r="C85" s="25"/>
      <c r="E85" s="26"/>
      <c r="F85" s="18"/>
      <c r="G85" s="26"/>
      <c r="H85" s="27"/>
      <c r="I85" s="26"/>
      <c r="J85" s="32"/>
      <c r="K85" s="29"/>
      <c r="L85" s="30"/>
    </row>
    <row r="86" spans="1:12" ht="19.5" customHeight="1" thickBot="1">
      <c r="A86" s="33"/>
      <c r="B86" s="34"/>
      <c r="C86" s="129"/>
      <c r="D86" s="130"/>
      <c r="E86" s="131"/>
      <c r="F86" s="132"/>
      <c r="G86" s="131"/>
      <c r="H86" s="133"/>
      <c r="I86" s="131"/>
      <c r="J86" s="134"/>
      <c r="K86" s="40"/>
      <c r="L86" s="41"/>
    </row>
    <row r="87" ht="13.5" thickTop="1"/>
    <row r="91" spans="1:12" ht="21" customHeight="1">
      <c r="A91" s="43" t="s">
        <v>41</v>
      </c>
      <c r="E91" s="23"/>
      <c r="G91" s="23"/>
      <c r="H91" s="23"/>
      <c r="I91" s="23"/>
      <c r="J91" s="23"/>
      <c r="K91" s="44" t="s">
        <v>1</v>
      </c>
      <c r="L91" s="45">
        <v>4</v>
      </c>
    </row>
    <row r="92" spans="1:12" ht="12.75" customHeight="1" thickBot="1">
      <c r="A92" s="46"/>
      <c r="E92" s="23"/>
      <c r="G92" s="23"/>
      <c r="H92" s="23"/>
      <c r="I92" s="23"/>
      <c r="J92" s="23"/>
      <c r="K92" s="23"/>
      <c r="L92" s="23"/>
    </row>
    <row r="93" spans="1:12" ht="19.5" customHeight="1" thickTop="1">
      <c r="A93" s="47" t="s">
        <v>2</v>
      </c>
      <c r="B93" s="48" t="s">
        <v>3</v>
      </c>
      <c r="C93" s="49" t="s">
        <v>4</v>
      </c>
      <c r="D93" s="49"/>
      <c r="E93" s="49"/>
      <c r="F93" s="48" t="s">
        <v>5</v>
      </c>
      <c r="G93" s="49" t="s">
        <v>6</v>
      </c>
      <c r="H93" s="50" t="s">
        <v>7</v>
      </c>
      <c r="I93" s="51" t="s">
        <v>42</v>
      </c>
      <c r="J93" s="52"/>
      <c r="K93" s="51" t="s">
        <v>43</v>
      </c>
      <c r="L93" s="53"/>
    </row>
    <row r="94" spans="1:12" ht="19.5" customHeight="1" thickBot="1">
      <c r="A94" s="54" t="s">
        <v>10</v>
      </c>
      <c r="B94" s="55" t="s">
        <v>11</v>
      </c>
      <c r="C94" s="56"/>
      <c r="D94" s="57"/>
      <c r="E94" s="56"/>
      <c r="F94" s="55"/>
      <c r="G94" s="56"/>
      <c r="H94" s="58" t="s">
        <v>12</v>
      </c>
      <c r="I94" s="57" t="s">
        <v>13</v>
      </c>
      <c r="J94" s="55" t="s">
        <v>14</v>
      </c>
      <c r="K94" s="55" t="s">
        <v>7</v>
      </c>
      <c r="L94" s="59" t="s">
        <v>15</v>
      </c>
    </row>
    <row r="95" spans="1:12" ht="19.5" customHeight="1">
      <c r="A95" s="1"/>
      <c r="B95" s="24" t="s">
        <v>22</v>
      </c>
      <c r="C95" s="25" t="s">
        <v>27</v>
      </c>
      <c r="E95" s="26"/>
      <c r="F95" s="18"/>
      <c r="G95" s="26"/>
      <c r="H95" s="27"/>
      <c r="I95" s="26"/>
      <c r="J95" s="28"/>
      <c r="K95" s="29"/>
      <c r="L95" s="30"/>
    </row>
    <row r="96" spans="1:12" ht="19.5" customHeight="1">
      <c r="A96" s="1"/>
      <c r="B96" s="18"/>
      <c r="E96" s="26"/>
      <c r="F96" s="18"/>
      <c r="G96" s="26"/>
      <c r="H96" s="27"/>
      <c r="I96" s="26"/>
      <c r="J96" s="28"/>
      <c r="K96" s="29"/>
      <c r="L96" s="30"/>
    </row>
    <row r="97" spans="1:12" ht="19.5" customHeight="1">
      <c r="A97" s="1">
        <v>1</v>
      </c>
      <c r="B97" s="18" t="s">
        <v>50</v>
      </c>
      <c r="C97" s="23" t="s">
        <v>84</v>
      </c>
      <c r="E97" s="26"/>
      <c r="F97" s="18" t="s">
        <v>46</v>
      </c>
      <c r="G97" s="26">
        <v>446</v>
      </c>
      <c r="H97" s="27">
        <v>0</v>
      </c>
      <c r="I97" s="26"/>
      <c r="J97" s="28">
        <f aca="true" t="shared" si="1" ref="J97:J102">G97*H97</f>
        <v>0</v>
      </c>
      <c r="K97" s="29">
        <v>0.27994</v>
      </c>
      <c r="L97" s="30">
        <f aca="true" t="shared" si="2" ref="L97:L102">G97*K97</f>
        <v>124.85324000000001</v>
      </c>
    </row>
    <row r="98" spans="1:12" ht="19.5" customHeight="1">
      <c r="A98" s="1">
        <v>2</v>
      </c>
      <c r="B98" s="18" t="s">
        <v>51</v>
      </c>
      <c r="C98" s="23" t="s">
        <v>155</v>
      </c>
      <c r="E98" s="26"/>
      <c r="F98" s="18" t="s">
        <v>46</v>
      </c>
      <c r="G98" s="26">
        <v>1205</v>
      </c>
      <c r="H98" s="27">
        <v>0</v>
      </c>
      <c r="I98" s="26"/>
      <c r="J98" s="28">
        <f t="shared" si="1"/>
        <v>0</v>
      </c>
      <c r="K98" s="29">
        <v>0.378</v>
      </c>
      <c r="L98" s="30">
        <f t="shared" si="2"/>
        <v>455.49</v>
      </c>
    </row>
    <row r="99" spans="1:12" ht="19.5" customHeight="1">
      <c r="A99" s="1">
        <v>3</v>
      </c>
      <c r="B99" s="18" t="s">
        <v>98</v>
      </c>
      <c r="C99" s="23" t="s">
        <v>156</v>
      </c>
      <c r="E99" s="26"/>
      <c r="F99" s="18" t="s">
        <v>46</v>
      </c>
      <c r="G99" s="26">
        <v>737</v>
      </c>
      <c r="H99" s="27">
        <v>0</v>
      </c>
      <c r="I99" s="26"/>
      <c r="J99" s="28">
        <f t="shared" si="1"/>
        <v>0</v>
      </c>
      <c r="K99" s="29">
        <v>0.372</v>
      </c>
      <c r="L99" s="30">
        <f t="shared" si="2"/>
        <v>274.164</v>
      </c>
    </row>
    <row r="100" spans="1:12" ht="19.5" customHeight="1">
      <c r="A100" s="1">
        <v>4</v>
      </c>
      <c r="B100" s="18" t="s">
        <v>52</v>
      </c>
      <c r="C100" s="31" t="s">
        <v>86</v>
      </c>
      <c r="E100" s="26"/>
      <c r="F100" s="18" t="s">
        <v>46</v>
      </c>
      <c r="G100" s="26">
        <v>737</v>
      </c>
      <c r="H100" s="27">
        <v>0</v>
      </c>
      <c r="I100" s="26"/>
      <c r="J100" s="28">
        <f t="shared" si="1"/>
        <v>0</v>
      </c>
      <c r="K100" s="29">
        <v>0.0006</v>
      </c>
      <c r="L100" s="30">
        <f t="shared" si="2"/>
        <v>0.4422</v>
      </c>
    </row>
    <row r="101" spans="1:12" ht="19.5" customHeight="1">
      <c r="A101" s="1">
        <v>5</v>
      </c>
      <c r="B101" s="18" t="s">
        <v>87</v>
      </c>
      <c r="C101" s="31" t="s">
        <v>88</v>
      </c>
      <c r="E101" s="26"/>
      <c r="F101" s="18" t="s">
        <v>46</v>
      </c>
      <c r="G101" s="26">
        <v>737</v>
      </c>
      <c r="H101" s="27">
        <v>0</v>
      </c>
      <c r="I101" s="26"/>
      <c r="J101" s="28">
        <f t="shared" si="1"/>
        <v>0</v>
      </c>
      <c r="K101" s="29">
        <v>0.104</v>
      </c>
      <c r="L101" s="30">
        <f t="shared" si="2"/>
        <v>76.648</v>
      </c>
    </row>
    <row r="102" spans="1:12" ht="19.5" customHeight="1">
      <c r="A102" s="1">
        <v>6</v>
      </c>
      <c r="B102" s="18" t="s">
        <v>90</v>
      </c>
      <c r="C102" s="31" t="s">
        <v>89</v>
      </c>
      <c r="E102" s="26"/>
      <c r="F102" s="18" t="s">
        <v>46</v>
      </c>
      <c r="G102" s="26">
        <v>737</v>
      </c>
      <c r="H102" s="27">
        <v>0</v>
      </c>
      <c r="I102" s="26"/>
      <c r="J102" s="28">
        <f t="shared" si="1"/>
        <v>0</v>
      </c>
      <c r="K102" s="29">
        <v>0.156</v>
      </c>
      <c r="L102" s="30">
        <f t="shared" si="2"/>
        <v>114.972</v>
      </c>
    </row>
    <row r="103" spans="1:12" ht="19.5" customHeight="1">
      <c r="A103" s="1">
        <v>7</v>
      </c>
      <c r="B103" s="18" t="s">
        <v>163</v>
      </c>
      <c r="C103" s="23" t="s">
        <v>164</v>
      </c>
      <c r="E103" s="26"/>
      <c r="F103" s="18" t="s">
        <v>46</v>
      </c>
      <c r="G103" s="26">
        <v>446</v>
      </c>
      <c r="H103" s="27">
        <v>0</v>
      </c>
      <c r="I103" s="26"/>
      <c r="J103" s="28">
        <f>G103*H103</f>
        <v>0</v>
      </c>
      <c r="K103" s="29">
        <v>0.084</v>
      </c>
      <c r="L103" s="30">
        <f>G103*K103</f>
        <v>37.464000000000006</v>
      </c>
    </row>
    <row r="104" spans="1:12" ht="19.5" customHeight="1">
      <c r="A104" s="1">
        <v>8</v>
      </c>
      <c r="B104" s="18" t="s">
        <v>165</v>
      </c>
      <c r="C104" s="23" t="s">
        <v>166</v>
      </c>
      <c r="E104" s="26"/>
      <c r="F104" s="18" t="s">
        <v>46</v>
      </c>
      <c r="G104" s="26">
        <v>468</v>
      </c>
      <c r="H104" s="27">
        <v>0</v>
      </c>
      <c r="I104" s="26"/>
      <c r="J104" s="28">
        <f>G104*H104</f>
        <v>0</v>
      </c>
      <c r="K104" s="29">
        <v>0.104</v>
      </c>
      <c r="L104" s="30">
        <f>G104*K104</f>
        <v>48.672</v>
      </c>
    </row>
    <row r="105" spans="1:12" ht="19.5" customHeight="1">
      <c r="A105" s="1">
        <v>9</v>
      </c>
      <c r="B105" s="18" t="s">
        <v>167</v>
      </c>
      <c r="C105" s="23" t="s">
        <v>168</v>
      </c>
      <c r="E105" s="26"/>
      <c r="F105" s="18" t="s">
        <v>46</v>
      </c>
      <c r="G105" s="26">
        <v>468</v>
      </c>
      <c r="H105" s="27">
        <v>0</v>
      </c>
      <c r="I105" s="26"/>
      <c r="J105" s="28">
        <f>G105*H105</f>
        <v>0</v>
      </c>
      <c r="K105" s="29"/>
      <c r="L105" s="30"/>
    </row>
    <row r="106" spans="1:12" ht="19.5" customHeight="1">
      <c r="A106" s="1">
        <v>10</v>
      </c>
      <c r="B106" s="18" t="s">
        <v>54</v>
      </c>
      <c r="C106" s="23" t="s">
        <v>55</v>
      </c>
      <c r="E106" s="26"/>
      <c r="F106" s="18" t="s">
        <v>44</v>
      </c>
      <c r="G106" s="26">
        <v>8</v>
      </c>
      <c r="H106" s="27">
        <v>0</v>
      </c>
      <c r="I106" s="26"/>
      <c r="J106" s="28">
        <f aca="true" t="shared" si="3" ref="J106:J113">G106*H106</f>
        <v>0</v>
      </c>
      <c r="K106" s="29"/>
      <c r="L106" s="30"/>
    </row>
    <row r="107" spans="1:12" ht="19.5" customHeight="1">
      <c r="A107" s="1">
        <v>11</v>
      </c>
      <c r="B107" s="18" t="s">
        <v>91</v>
      </c>
      <c r="C107" s="23" t="s">
        <v>147</v>
      </c>
      <c r="E107" s="26"/>
      <c r="F107" s="18" t="s">
        <v>44</v>
      </c>
      <c r="G107" s="26">
        <v>480</v>
      </c>
      <c r="H107" s="27">
        <v>0</v>
      </c>
      <c r="I107" s="26"/>
      <c r="J107" s="28">
        <f t="shared" si="3"/>
        <v>0</v>
      </c>
      <c r="K107" s="29"/>
      <c r="L107" s="30"/>
    </row>
    <row r="108" spans="1:12" ht="19.5" customHeight="1">
      <c r="A108" s="1">
        <v>12</v>
      </c>
      <c r="B108" s="18" t="s">
        <v>151</v>
      </c>
      <c r="C108" s="23" t="s">
        <v>152</v>
      </c>
      <c r="E108" s="26"/>
      <c r="F108" s="18" t="s">
        <v>44</v>
      </c>
      <c r="G108" s="26">
        <v>5</v>
      </c>
      <c r="H108" s="27">
        <v>0</v>
      </c>
      <c r="I108" s="26"/>
      <c r="J108" s="28">
        <f t="shared" si="3"/>
        <v>0</v>
      </c>
      <c r="K108" s="29">
        <v>0.001</v>
      </c>
      <c r="L108" s="30">
        <f>G108*K108</f>
        <v>0.005</v>
      </c>
    </row>
    <row r="109" spans="1:12" ht="19.5" customHeight="1">
      <c r="A109" s="1">
        <v>13</v>
      </c>
      <c r="B109" s="18" t="s">
        <v>157</v>
      </c>
      <c r="C109" s="23" t="s">
        <v>158</v>
      </c>
      <c r="E109" s="26"/>
      <c r="F109" s="18" t="s">
        <v>44</v>
      </c>
      <c r="G109" s="26">
        <v>5</v>
      </c>
      <c r="H109" s="27">
        <v>0</v>
      </c>
      <c r="I109" s="26"/>
      <c r="J109" s="28">
        <f t="shared" si="3"/>
        <v>0</v>
      </c>
      <c r="K109" s="29">
        <v>0.112</v>
      </c>
      <c r="L109" s="30">
        <f>G109*K109</f>
        <v>0.56</v>
      </c>
    </row>
    <row r="110" spans="1:12" ht="19.5" customHeight="1">
      <c r="A110" s="1">
        <v>14</v>
      </c>
      <c r="B110" s="18" t="s">
        <v>159</v>
      </c>
      <c r="C110" s="23" t="s">
        <v>160</v>
      </c>
      <c r="E110" s="26"/>
      <c r="F110" s="18" t="s">
        <v>44</v>
      </c>
      <c r="G110" s="26">
        <v>183</v>
      </c>
      <c r="H110" s="27">
        <v>0</v>
      </c>
      <c r="I110" s="26"/>
      <c r="J110" s="28">
        <f t="shared" si="3"/>
        <v>0</v>
      </c>
      <c r="K110" s="29"/>
      <c r="L110" s="30"/>
    </row>
    <row r="111" spans="1:12" ht="19.5" customHeight="1">
      <c r="A111" s="1">
        <v>15</v>
      </c>
      <c r="B111" s="18" t="s">
        <v>56</v>
      </c>
      <c r="C111" s="23" t="s">
        <v>148</v>
      </c>
      <c r="E111" s="26"/>
      <c r="F111" s="18" t="s">
        <v>53</v>
      </c>
      <c r="G111" s="26">
        <v>425</v>
      </c>
      <c r="H111" s="27">
        <v>0</v>
      </c>
      <c r="I111" s="26"/>
      <c r="J111" s="28">
        <f t="shared" si="3"/>
        <v>0</v>
      </c>
      <c r="K111" s="29">
        <v>0.1554</v>
      </c>
      <c r="L111" s="30">
        <f>G111*K111</f>
        <v>66.045</v>
      </c>
    </row>
    <row r="112" spans="1:12" ht="19.5" customHeight="1">
      <c r="A112" s="1">
        <v>16</v>
      </c>
      <c r="B112" s="18" t="s">
        <v>57</v>
      </c>
      <c r="C112" s="23" t="s">
        <v>161</v>
      </c>
      <c r="E112" s="26"/>
      <c r="F112" s="18" t="s">
        <v>53</v>
      </c>
      <c r="G112" s="26">
        <v>24</v>
      </c>
      <c r="H112" s="27">
        <v>0</v>
      </c>
      <c r="I112" s="26"/>
      <c r="J112" s="28">
        <f t="shared" si="3"/>
        <v>0</v>
      </c>
      <c r="K112" s="29">
        <v>0.13</v>
      </c>
      <c r="L112" s="30">
        <f>G112*K112</f>
        <v>3.12</v>
      </c>
    </row>
    <row r="113" spans="1:12" ht="19.5" customHeight="1">
      <c r="A113" s="1">
        <v>17</v>
      </c>
      <c r="B113" s="18" t="s">
        <v>162</v>
      </c>
      <c r="C113" s="23" t="s">
        <v>180</v>
      </c>
      <c r="E113" s="60"/>
      <c r="F113" s="18" t="s">
        <v>58</v>
      </c>
      <c r="G113" s="60">
        <f>SUM(L115)</f>
        <v>1202.43544</v>
      </c>
      <c r="H113" s="27">
        <v>0</v>
      </c>
      <c r="I113" s="26" t="s">
        <v>24</v>
      </c>
      <c r="J113" s="28">
        <f t="shared" si="3"/>
        <v>0</v>
      </c>
      <c r="K113" s="29"/>
      <c r="L113" s="30"/>
    </row>
    <row r="114" spans="1:12" ht="19.5" customHeight="1">
      <c r="A114" s="1"/>
      <c r="B114" s="18"/>
      <c r="C114" s="25"/>
      <c r="D114" s="62"/>
      <c r="E114" s="63"/>
      <c r="F114" s="24"/>
      <c r="G114" s="63"/>
      <c r="H114" s="64"/>
      <c r="I114" s="63"/>
      <c r="J114" s="32"/>
      <c r="K114" s="66"/>
      <c r="L114" s="30"/>
    </row>
    <row r="115" spans="1:12" ht="19.5" customHeight="1">
      <c r="A115" s="1"/>
      <c r="B115" s="18"/>
      <c r="C115" s="25" t="s">
        <v>49</v>
      </c>
      <c r="D115" s="62"/>
      <c r="E115" s="63"/>
      <c r="F115" s="24"/>
      <c r="G115" s="63"/>
      <c r="H115" s="64"/>
      <c r="I115" s="63"/>
      <c r="J115" s="32">
        <f>SUM(J97:J113)</f>
        <v>0</v>
      </c>
      <c r="K115" s="66"/>
      <c r="L115" s="30">
        <f>SUM(L97:L113)</f>
        <v>1202.43544</v>
      </c>
    </row>
    <row r="116" spans="1:12" ht="19.5" customHeight="1" thickBot="1">
      <c r="A116" s="33"/>
      <c r="B116" s="34"/>
      <c r="C116" s="69" t="s">
        <v>24</v>
      </c>
      <c r="D116" s="36"/>
      <c r="E116" s="37"/>
      <c r="F116" s="34"/>
      <c r="G116" s="37" t="s">
        <v>24</v>
      </c>
      <c r="H116" s="38"/>
      <c r="I116" s="37"/>
      <c r="J116" s="39"/>
      <c r="K116" s="40"/>
      <c r="L116" s="41"/>
    </row>
    <row r="117" ht="13.5" thickTop="1"/>
    <row r="119" ht="12.75">
      <c r="C119" s="25"/>
    </row>
    <row r="121" spans="1:14" ht="21" customHeight="1">
      <c r="A121" s="43" t="s">
        <v>41</v>
      </c>
      <c r="E121" s="23"/>
      <c r="G121" s="23"/>
      <c r="H121" s="23"/>
      <c r="I121" s="23"/>
      <c r="J121" s="23"/>
      <c r="K121" s="44" t="s">
        <v>1</v>
      </c>
      <c r="L121" s="45">
        <v>5</v>
      </c>
      <c r="N121" s="23" t="s">
        <v>24</v>
      </c>
    </row>
    <row r="122" spans="1:12" ht="12.75" customHeight="1" thickBot="1">
      <c r="A122" s="46"/>
      <c r="E122" s="23"/>
      <c r="G122" s="23"/>
      <c r="H122" s="23"/>
      <c r="I122" s="23"/>
      <c r="J122" s="23"/>
      <c r="K122" s="23"/>
      <c r="L122" s="23"/>
    </row>
    <row r="123" spans="1:12" ht="19.5" customHeight="1" thickTop="1">
      <c r="A123" s="47" t="s">
        <v>2</v>
      </c>
      <c r="B123" s="48" t="s">
        <v>3</v>
      </c>
      <c r="C123" s="49" t="s">
        <v>4</v>
      </c>
      <c r="D123" s="49"/>
      <c r="E123" s="49"/>
      <c r="F123" s="48" t="s">
        <v>5</v>
      </c>
      <c r="G123" s="49" t="s">
        <v>6</v>
      </c>
      <c r="H123" s="50" t="s">
        <v>7</v>
      </c>
      <c r="I123" s="51" t="s">
        <v>42</v>
      </c>
      <c r="J123" s="52"/>
      <c r="K123" s="51" t="s">
        <v>43</v>
      </c>
      <c r="L123" s="53"/>
    </row>
    <row r="124" spans="1:12" ht="19.5" customHeight="1" thickBot="1">
      <c r="A124" s="54" t="s">
        <v>10</v>
      </c>
      <c r="B124" s="55" t="s">
        <v>11</v>
      </c>
      <c r="C124" s="56"/>
      <c r="D124" s="57"/>
      <c r="E124" s="56"/>
      <c r="F124" s="55"/>
      <c r="G124" s="56"/>
      <c r="H124" s="58" t="s">
        <v>12</v>
      </c>
      <c r="I124" s="57" t="s">
        <v>13</v>
      </c>
      <c r="J124" s="55" t="s">
        <v>14</v>
      </c>
      <c r="K124" s="55" t="s">
        <v>7</v>
      </c>
      <c r="L124" s="59" t="s">
        <v>15</v>
      </c>
    </row>
    <row r="125" spans="1:12" ht="19.5" customHeight="1">
      <c r="A125" s="1"/>
      <c r="B125" s="24"/>
      <c r="C125" s="25" t="s">
        <v>59</v>
      </c>
      <c r="E125" s="26"/>
      <c r="F125" s="18"/>
      <c r="G125" s="26"/>
      <c r="H125" s="27"/>
      <c r="I125" s="26"/>
      <c r="J125" s="28"/>
      <c r="K125" s="29"/>
      <c r="L125" s="30"/>
    </row>
    <row r="126" spans="1:12" ht="19.5" customHeight="1">
      <c r="A126" s="1"/>
      <c r="B126" s="18"/>
      <c r="E126" s="26"/>
      <c r="F126" s="18"/>
      <c r="G126" s="26"/>
      <c r="H126" s="27"/>
      <c r="I126" s="26"/>
      <c r="J126" s="28"/>
      <c r="K126" s="29"/>
      <c r="L126" s="30"/>
    </row>
    <row r="127" spans="1:12" ht="19.5" customHeight="1">
      <c r="A127" s="1">
        <v>1</v>
      </c>
      <c r="B127" s="18"/>
      <c r="C127" s="23" t="s">
        <v>169</v>
      </c>
      <c r="E127" s="26"/>
      <c r="F127" s="18" t="s">
        <v>44</v>
      </c>
      <c r="G127" s="26">
        <v>325</v>
      </c>
      <c r="H127" s="27">
        <v>0</v>
      </c>
      <c r="I127" s="26">
        <f>PRODUCT(G127:H127)</f>
        <v>0</v>
      </c>
      <c r="J127" s="28"/>
      <c r="K127" s="29">
        <v>0.081</v>
      </c>
      <c r="L127" s="30">
        <f>G127*K127</f>
        <v>26.325</v>
      </c>
    </row>
    <row r="128" spans="1:12" ht="19.5" customHeight="1">
      <c r="A128" s="1">
        <v>2</v>
      </c>
      <c r="B128" s="18"/>
      <c r="C128" s="23" t="s">
        <v>187</v>
      </c>
      <c r="E128" s="26"/>
      <c r="F128" s="18" t="s">
        <v>44</v>
      </c>
      <c r="G128" s="26">
        <v>73</v>
      </c>
      <c r="H128" s="27">
        <v>0</v>
      </c>
      <c r="I128" s="26">
        <f>PRODUCT(G128:H128)</f>
        <v>0</v>
      </c>
      <c r="J128" s="28"/>
      <c r="K128" s="29">
        <v>0.05</v>
      </c>
      <c r="L128" s="30">
        <f aca="true" t="shared" si="4" ref="L128:L135">G128*K128</f>
        <v>3.6500000000000004</v>
      </c>
    </row>
    <row r="129" spans="1:12" ht="19.5" customHeight="1">
      <c r="A129" s="1">
        <v>3</v>
      </c>
      <c r="B129" s="18"/>
      <c r="C129" s="23" t="s">
        <v>185</v>
      </c>
      <c r="E129" s="26"/>
      <c r="F129" s="18" t="s">
        <v>44</v>
      </c>
      <c r="G129" s="26">
        <v>18</v>
      </c>
      <c r="H129" s="27">
        <v>0</v>
      </c>
      <c r="I129" s="26">
        <f>PRODUCT(G129:H129)</f>
        <v>0</v>
      </c>
      <c r="J129" s="28"/>
      <c r="K129" s="29">
        <v>0.066</v>
      </c>
      <c r="L129" s="30">
        <f t="shared" si="4"/>
        <v>1.1880000000000002</v>
      </c>
    </row>
    <row r="130" spans="1:12" ht="19.5" customHeight="1">
      <c r="A130" s="1">
        <v>4</v>
      </c>
      <c r="B130" s="18"/>
      <c r="C130" s="23" t="s">
        <v>186</v>
      </c>
      <c r="E130" s="26"/>
      <c r="F130" s="18" t="s">
        <v>44</v>
      </c>
      <c r="G130" s="26">
        <v>16</v>
      </c>
      <c r="H130" s="27">
        <v>0</v>
      </c>
      <c r="I130" s="26">
        <f>PRODUCT(G130:H130)</f>
        <v>0</v>
      </c>
      <c r="J130" s="28"/>
      <c r="K130" s="29">
        <v>0.066</v>
      </c>
      <c r="L130" s="30">
        <f t="shared" si="4"/>
        <v>1.056</v>
      </c>
    </row>
    <row r="131" spans="1:12" ht="19.5" customHeight="1">
      <c r="A131" s="1">
        <v>5</v>
      </c>
      <c r="B131" s="18"/>
      <c r="C131" s="23" t="s">
        <v>170</v>
      </c>
      <c r="E131" s="26"/>
      <c r="F131" s="18" t="s">
        <v>44</v>
      </c>
      <c r="G131" s="26">
        <v>25</v>
      </c>
      <c r="H131" s="27">
        <v>0</v>
      </c>
      <c r="I131" s="26">
        <f aca="true" t="shared" si="5" ref="I131:I141">PRODUCT(G131:H131)</f>
        <v>0</v>
      </c>
      <c r="J131" s="28"/>
      <c r="K131" s="29">
        <v>0.022</v>
      </c>
      <c r="L131" s="30">
        <f t="shared" si="4"/>
        <v>0.5499999999999999</v>
      </c>
    </row>
    <row r="132" spans="1:12" ht="19.5" customHeight="1">
      <c r="A132" s="1">
        <v>6</v>
      </c>
      <c r="B132" s="18"/>
      <c r="C132" s="23" t="s">
        <v>173</v>
      </c>
      <c r="E132" s="26"/>
      <c r="F132" s="18" t="s">
        <v>46</v>
      </c>
      <c r="G132" s="26">
        <v>431</v>
      </c>
      <c r="H132" s="27">
        <v>0</v>
      </c>
      <c r="I132" s="26">
        <f t="shared" si="5"/>
        <v>0</v>
      </c>
      <c r="J132" s="28"/>
      <c r="K132" s="29">
        <v>0.128</v>
      </c>
      <c r="L132" s="30">
        <f t="shared" si="4"/>
        <v>55.168</v>
      </c>
    </row>
    <row r="133" spans="1:12" ht="19.5" customHeight="1">
      <c r="A133" s="1">
        <v>7</v>
      </c>
      <c r="B133" s="18"/>
      <c r="C133" s="23" t="s">
        <v>172</v>
      </c>
      <c r="E133" s="26"/>
      <c r="F133" s="18" t="s">
        <v>46</v>
      </c>
      <c r="G133" s="26">
        <v>288</v>
      </c>
      <c r="H133" s="27">
        <v>0</v>
      </c>
      <c r="I133" s="26">
        <f t="shared" si="5"/>
        <v>0</v>
      </c>
      <c r="J133" s="28"/>
      <c r="K133" s="29">
        <v>0.172</v>
      </c>
      <c r="L133" s="30">
        <f t="shared" si="4"/>
        <v>49.535999999999994</v>
      </c>
    </row>
    <row r="134" spans="1:12" ht="19.5" customHeight="1">
      <c r="A134" s="1">
        <v>8</v>
      </c>
      <c r="B134" s="18"/>
      <c r="C134" s="23" t="s">
        <v>174</v>
      </c>
      <c r="E134" s="26"/>
      <c r="F134" s="18" t="s">
        <v>46</v>
      </c>
      <c r="G134" s="26">
        <v>160</v>
      </c>
      <c r="H134" s="27">
        <v>0</v>
      </c>
      <c r="I134" s="26">
        <f t="shared" si="5"/>
        <v>0</v>
      </c>
      <c r="J134" s="28"/>
      <c r="K134" s="29">
        <v>0.172</v>
      </c>
      <c r="L134" s="30">
        <f t="shared" si="4"/>
        <v>27.519999999999996</v>
      </c>
    </row>
    <row r="135" spans="1:12" ht="19.5" customHeight="1">
      <c r="A135" s="1">
        <v>9</v>
      </c>
      <c r="B135" s="18"/>
      <c r="C135" s="23" t="s">
        <v>171</v>
      </c>
      <c r="E135" s="26"/>
      <c r="F135" s="18" t="s">
        <v>46</v>
      </c>
      <c r="G135" s="26">
        <v>48</v>
      </c>
      <c r="H135" s="27">
        <v>0</v>
      </c>
      <c r="I135" s="26">
        <f t="shared" si="5"/>
        <v>0</v>
      </c>
      <c r="J135" s="28"/>
      <c r="K135" s="29">
        <v>0.129</v>
      </c>
      <c r="L135" s="30">
        <f t="shared" si="4"/>
        <v>6.192</v>
      </c>
    </row>
    <row r="136" spans="1:12" ht="19.5" customHeight="1">
      <c r="A136" s="1">
        <v>10</v>
      </c>
      <c r="B136" s="18"/>
      <c r="C136" s="23" t="s">
        <v>176</v>
      </c>
      <c r="E136" s="60"/>
      <c r="F136" s="18" t="s">
        <v>44</v>
      </c>
      <c r="G136" s="26">
        <v>1</v>
      </c>
      <c r="H136" s="27">
        <v>0</v>
      </c>
      <c r="I136" s="26">
        <f t="shared" si="5"/>
        <v>0</v>
      </c>
      <c r="J136" s="28"/>
      <c r="K136" s="29"/>
      <c r="L136" s="30"/>
    </row>
    <row r="137" spans="1:12" ht="19.5" customHeight="1">
      <c r="A137" s="1">
        <v>11</v>
      </c>
      <c r="B137" s="18"/>
      <c r="C137" s="23" t="s">
        <v>177</v>
      </c>
      <c r="E137" s="60"/>
      <c r="F137" s="18" t="s">
        <v>44</v>
      </c>
      <c r="G137" s="26">
        <v>2</v>
      </c>
      <c r="H137" s="27">
        <v>0</v>
      </c>
      <c r="I137" s="26">
        <f t="shared" si="5"/>
        <v>0</v>
      </c>
      <c r="J137" s="28"/>
      <c r="K137" s="29"/>
      <c r="L137" s="30"/>
    </row>
    <row r="138" spans="1:12" ht="19.5" customHeight="1">
      <c r="A138" s="1">
        <v>12</v>
      </c>
      <c r="B138" s="18"/>
      <c r="C138" s="23" t="s">
        <v>178</v>
      </c>
      <c r="E138" s="60"/>
      <c r="F138" s="18" t="s">
        <v>44</v>
      </c>
      <c r="G138" s="26">
        <v>1</v>
      </c>
      <c r="H138" s="27">
        <v>0</v>
      </c>
      <c r="I138" s="26">
        <f t="shared" si="5"/>
        <v>0</v>
      </c>
      <c r="J138" s="28"/>
      <c r="K138" s="29"/>
      <c r="L138" s="30"/>
    </row>
    <row r="139" spans="1:12" ht="19.5" customHeight="1">
      <c r="A139" s="1">
        <v>13</v>
      </c>
      <c r="B139" s="18"/>
      <c r="C139" s="23" t="s">
        <v>179</v>
      </c>
      <c r="E139" s="60"/>
      <c r="F139" s="18" t="s">
        <v>44</v>
      </c>
      <c r="G139" s="26">
        <v>1</v>
      </c>
      <c r="H139" s="27">
        <v>0</v>
      </c>
      <c r="I139" s="26">
        <f t="shared" si="5"/>
        <v>0</v>
      </c>
      <c r="J139" s="28"/>
      <c r="K139" s="29"/>
      <c r="L139" s="30"/>
    </row>
    <row r="140" spans="1:12" ht="19.5" customHeight="1">
      <c r="A140" s="1">
        <v>14</v>
      </c>
      <c r="B140" s="18"/>
      <c r="C140" s="23" t="s">
        <v>175</v>
      </c>
      <c r="D140" s="62"/>
      <c r="E140" s="63"/>
      <c r="F140" s="18" t="s">
        <v>44</v>
      </c>
      <c r="G140" s="26">
        <v>5</v>
      </c>
      <c r="H140" s="27">
        <v>0</v>
      </c>
      <c r="I140" s="26">
        <f t="shared" si="5"/>
        <v>0</v>
      </c>
      <c r="J140" s="28"/>
      <c r="K140" s="29">
        <v>0.001</v>
      </c>
      <c r="L140" s="30">
        <f>G140*K140</f>
        <v>0.005</v>
      </c>
    </row>
    <row r="141" spans="1:12" ht="19.5" customHeight="1">
      <c r="A141" s="1">
        <v>15</v>
      </c>
      <c r="B141" s="18" t="s">
        <v>162</v>
      </c>
      <c r="C141" s="23" t="s">
        <v>180</v>
      </c>
      <c r="E141" s="60"/>
      <c r="F141" s="18" t="s">
        <v>58</v>
      </c>
      <c r="G141" s="60">
        <f>SUM(L143)</f>
        <v>171.19</v>
      </c>
      <c r="H141" s="27">
        <v>0</v>
      </c>
      <c r="I141" s="26">
        <f t="shared" si="5"/>
        <v>0</v>
      </c>
      <c r="J141" s="28"/>
      <c r="K141" s="29" t="s">
        <v>24</v>
      </c>
      <c r="L141" s="30"/>
    </row>
    <row r="142" spans="1:12" ht="19.5" customHeight="1">
      <c r="A142" s="1"/>
      <c r="B142" s="18"/>
      <c r="E142" s="26"/>
      <c r="F142" s="18"/>
      <c r="G142" s="26"/>
      <c r="H142" s="27"/>
      <c r="I142" s="26"/>
      <c r="J142" s="28"/>
      <c r="K142" s="29"/>
      <c r="L142" s="30"/>
    </row>
    <row r="143" spans="1:12" ht="19.5" customHeight="1">
      <c r="A143" s="1"/>
      <c r="B143" s="18"/>
      <c r="C143" s="25" t="s">
        <v>49</v>
      </c>
      <c r="D143" s="62"/>
      <c r="E143" s="63"/>
      <c r="F143" s="24"/>
      <c r="G143" s="63"/>
      <c r="H143" s="64"/>
      <c r="I143" s="63">
        <f>SUM(I127:I141)</f>
        <v>0</v>
      </c>
      <c r="J143" s="32"/>
      <c r="K143" s="66"/>
      <c r="L143" s="30">
        <f>SUM(L127:L140)</f>
        <v>171.19</v>
      </c>
    </row>
    <row r="144" spans="1:12" ht="19.5" customHeight="1">
      <c r="A144" s="1"/>
      <c r="B144" s="18"/>
      <c r="E144" s="26"/>
      <c r="F144" s="18"/>
      <c r="G144" s="26"/>
      <c r="H144" s="27"/>
      <c r="I144" s="26"/>
      <c r="J144" s="28"/>
      <c r="K144" s="29"/>
      <c r="L144" s="30"/>
    </row>
    <row r="145" spans="1:12" ht="19.5" customHeight="1">
      <c r="A145" s="1"/>
      <c r="B145" s="18"/>
      <c r="C145" s="61"/>
      <c r="D145" s="62"/>
      <c r="E145" s="63"/>
      <c r="F145" s="24"/>
      <c r="G145" s="63"/>
      <c r="H145" s="64"/>
      <c r="I145" s="63"/>
      <c r="J145" s="32"/>
      <c r="K145" s="29"/>
      <c r="L145" s="65"/>
    </row>
    <row r="146" spans="1:12" ht="19.5" customHeight="1" thickBot="1">
      <c r="A146" s="33"/>
      <c r="B146" s="34"/>
      <c r="C146" s="67"/>
      <c r="D146" s="36"/>
      <c r="E146" s="37"/>
      <c r="F146" s="34"/>
      <c r="G146" s="37"/>
      <c r="H146" s="38"/>
      <c r="I146" s="37"/>
      <c r="J146" s="39"/>
      <c r="K146" s="40"/>
      <c r="L146" s="68"/>
    </row>
    <row r="147" ht="13.5" thickTop="1"/>
    <row r="151" spans="1:12" ht="21" customHeight="1">
      <c r="A151" s="43" t="s">
        <v>41</v>
      </c>
      <c r="E151" s="23"/>
      <c r="G151" s="23"/>
      <c r="H151" s="23"/>
      <c r="I151" s="23"/>
      <c r="J151" s="23"/>
      <c r="K151" s="44" t="s">
        <v>1</v>
      </c>
      <c r="L151" s="45">
        <v>6</v>
      </c>
    </row>
    <row r="152" spans="1:12" ht="12.75" customHeight="1" thickBot="1">
      <c r="A152" s="46"/>
      <c r="E152" s="23"/>
      <c r="G152" s="23"/>
      <c r="H152" s="23"/>
      <c r="I152" s="23"/>
      <c r="J152" s="23"/>
      <c r="K152" s="23"/>
      <c r="L152" s="23"/>
    </row>
    <row r="153" spans="1:12" ht="19.5" customHeight="1" thickTop="1">
      <c r="A153" s="47" t="s">
        <v>2</v>
      </c>
      <c r="B153" s="48" t="s">
        <v>3</v>
      </c>
      <c r="C153" s="49" t="s">
        <v>4</v>
      </c>
      <c r="D153" s="49"/>
      <c r="E153" s="49"/>
      <c r="F153" s="48" t="s">
        <v>5</v>
      </c>
      <c r="G153" s="49" t="s">
        <v>6</v>
      </c>
      <c r="H153" s="50" t="s">
        <v>7</v>
      </c>
      <c r="I153" s="51" t="s">
        <v>42</v>
      </c>
      <c r="J153" s="52"/>
      <c r="K153" s="51" t="s">
        <v>43</v>
      </c>
      <c r="L153" s="53"/>
    </row>
    <row r="154" spans="1:12" ht="19.5" customHeight="1" thickBot="1">
      <c r="A154" s="54" t="s">
        <v>10</v>
      </c>
      <c r="B154" s="55" t="s">
        <v>11</v>
      </c>
      <c r="C154" s="56"/>
      <c r="D154" s="57"/>
      <c r="E154" s="56"/>
      <c r="F154" s="55"/>
      <c r="G154" s="56"/>
      <c r="H154" s="58" t="s">
        <v>12</v>
      </c>
      <c r="I154" s="57" t="s">
        <v>13</v>
      </c>
      <c r="J154" s="55" t="s">
        <v>14</v>
      </c>
      <c r="K154" s="55" t="s">
        <v>7</v>
      </c>
      <c r="L154" s="59" t="s">
        <v>15</v>
      </c>
    </row>
    <row r="155" spans="1:12" ht="19.5" customHeight="1">
      <c r="A155" s="1"/>
      <c r="B155" s="24" t="s">
        <v>23</v>
      </c>
      <c r="C155" s="25" t="s">
        <v>28</v>
      </c>
      <c r="E155" s="26"/>
      <c r="F155" s="18"/>
      <c r="G155" s="26"/>
      <c r="H155" s="27"/>
      <c r="I155" s="26"/>
      <c r="J155" s="28"/>
      <c r="K155" s="29"/>
      <c r="L155" s="30"/>
    </row>
    <row r="156" spans="1:12" ht="19.5" customHeight="1">
      <c r="A156" s="1"/>
      <c r="B156" s="18"/>
      <c r="E156" s="26"/>
      <c r="F156" s="18"/>
      <c r="G156" s="26"/>
      <c r="H156" s="27"/>
      <c r="I156" s="26"/>
      <c r="J156" s="28"/>
      <c r="K156" s="29"/>
      <c r="L156" s="30"/>
    </row>
    <row r="157" spans="1:12" ht="19.5" customHeight="1">
      <c r="A157" s="1">
        <v>1</v>
      </c>
      <c r="B157" s="18" t="s">
        <v>83</v>
      </c>
      <c r="C157" s="23" t="s">
        <v>99</v>
      </c>
      <c r="E157" s="26"/>
      <c r="F157" s="18" t="s">
        <v>46</v>
      </c>
      <c r="G157" s="26">
        <v>443</v>
      </c>
      <c r="H157" s="27">
        <v>0</v>
      </c>
      <c r="I157" s="26"/>
      <c r="J157" s="28">
        <f aca="true" t="shared" si="6" ref="J157:J165">PRODUCT(G157:H157)</f>
        <v>0</v>
      </c>
      <c r="K157" s="29">
        <v>0.29</v>
      </c>
      <c r="L157" s="30">
        <f>PRODUCT(G157*K157)</f>
        <v>128.47</v>
      </c>
    </row>
    <row r="158" spans="1:12" ht="19.5" customHeight="1">
      <c r="A158" s="1">
        <v>2</v>
      </c>
      <c r="B158" s="18" t="s">
        <v>80</v>
      </c>
      <c r="C158" s="23" t="s">
        <v>100</v>
      </c>
      <c r="E158" s="26"/>
      <c r="F158" s="18" t="s">
        <v>46</v>
      </c>
      <c r="G158" s="26">
        <v>1208</v>
      </c>
      <c r="H158" s="27">
        <v>0</v>
      </c>
      <c r="I158" s="26"/>
      <c r="J158" s="28">
        <f t="shared" si="6"/>
        <v>0</v>
      </c>
      <c r="K158" s="29">
        <v>0.58</v>
      </c>
      <c r="L158" s="30">
        <f>PRODUCT(G158*K158)</f>
        <v>700.64</v>
      </c>
    </row>
    <row r="159" spans="1:12" ht="19.5" customHeight="1">
      <c r="A159" s="1">
        <v>3</v>
      </c>
      <c r="B159" s="18" t="s">
        <v>60</v>
      </c>
      <c r="C159" s="23" t="s">
        <v>61</v>
      </c>
      <c r="E159" s="26"/>
      <c r="F159" s="18" t="s">
        <v>46</v>
      </c>
      <c r="G159" s="26">
        <v>1640</v>
      </c>
      <c r="H159" s="27">
        <v>0</v>
      </c>
      <c r="I159" s="26"/>
      <c r="J159" s="28">
        <f t="shared" si="6"/>
        <v>0</v>
      </c>
      <c r="K159" s="29">
        <v>0.22</v>
      </c>
      <c r="L159" s="30">
        <f>PRODUCT(G159*K159)</f>
        <v>360.8</v>
      </c>
    </row>
    <row r="160" spans="1:12" ht="19.5" customHeight="1">
      <c r="A160" s="1">
        <v>4</v>
      </c>
      <c r="B160" s="18" t="s">
        <v>101</v>
      </c>
      <c r="C160" s="31" t="s">
        <v>85</v>
      </c>
      <c r="E160" s="26" t="s">
        <v>24</v>
      </c>
      <c r="F160" s="18" t="s">
        <v>53</v>
      </c>
      <c r="G160" s="26">
        <v>416</v>
      </c>
      <c r="H160" s="27">
        <v>0</v>
      </c>
      <c r="I160" s="26"/>
      <c r="J160" s="28">
        <f t="shared" si="6"/>
        <v>0</v>
      </c>
      <c r="K160" s="29">
        <v>0.205</v>
      </c>
      <c r="L160" s="30">
        <f>PRODUCT(G160*K160)</f>
        <v>85.28</v>
      </c>
    </row>
    <row r="161" spans="1:12" ht="19.5" customHeight="1">
      <c r="A161" s="1">
        <v>5</v>
      </c>
      <c r="B161" s="18" t="s">
        <v>153</v>
      </c>
      <c r="C161" s="31" t="s">
        <v>154</v>
      </c>
      <c r="E161" s="26"/>
      <c r="F161" s="18" t="s">
        <v>44</v>
      </c>
      <c r="G161" s="26">
        <v>1</v>
      </c>
      <c r="H161" s="27">
        <v>0</v>
      </c>
      <c r="I161" s="26"/>
      <c r="J161" s="28">
        <f t="shared" si="6"/>
        <v>0</v>
      </c>
      <c r="K161" s="29">
        <v>0.004</v>
      </c>
      <c r="L161" s="30">
        <f>PRODUCT(G161*K161)</f>
        <v>0.004</v>
      </c>
    </row>
    <row r="162" spans="1:12" ht="19.5" customHeight="1">
      <c r="A162" s="1">
        <v>6</v>
      </c>
      <c r="B162" s="18" t="s">
        <v>62</v>
      </c>
      <c r="C162" s="31" t="s">
        <v>102</v>
      </c>
      <c r="E162" s="26"/>
      <c r="F162" s="18" t="s">
        <v>58</v>
      </c>
      <c r="G162" s="26">
        <f>SUM(L157:L158)</f>
        <v>829.11</v>
      </c>
      <c r="H162" s="27">
        <v>0</v>
      </c>
      <c r="I162" s="26"/>
      <c r="J162" s="28">
        <f t="shared" si="6"/>
        <v>0</v>
      </c>
      <c r="K162" s="29"/>
      <c r="L162" s="30" t="s">
        <v>24</v>
      </c>
    </row>
    <row r="163" spans="1:12" ht="19.5" customHeight="1">
      <c r="A163" s="1">
        <v>7</v>
      </c>
      <c r="B163" s="18" t="s">
        <v>103</v>
      </c>
      <c r="C163" s="31" t="s">
        <v>149</v>
      </c>
      <c r="E163" s="26"/>
      <c r="F163" s="18" t="s">
        <v>58</v>
      </c>
      <c r="G163" s="26">
        <f>PRODUCT(G162*15)</f>
        <v>12436.65</v>
      </c>
      <c r="H163" s="27">
        <v>0</v>
      </c>
      <c r="I163" s="26"/>
      <c r="J163" s="28">
        <f t="shared" si="6"/>
        <v>0</v>
      </c>
      <c r="K163" s="29"/>
      <c r="L163" s="30"/>
    </row>
    <row r="164" spans="1:12" ht="19.5" customHeight="1">
      <c r="A164" s="1">
        <v>8</v>
      </c>
      <c r="B164" s="18" t="s">
        <v>93</v>
      </c>
      <c r="C164" s="31" t="s">
        <v>92</v>
      </c>
      <c r="E164" s="26"/>
      <c r="F164" s="18" t="s">
        <v>58</v>
      </c>
      <c r="G164" s="26">
        <f>SUM(L159,L160)</f>
        <v>446.08000000000004</v>
      </c>
      <c r="H164" s="27">
        <v>0</v>
      </c>
      <c r="I164" s="26"/>
      <c r="J164" s="28">
        <f t="shared" si="6"/>
        <v>0</v>
      </c>
      <c r="K164" s="29"/>
      <c r="L164" s="30"/>
    </row>
    <row r="165" spans="1:12" ht="19.5" customHeight="1">
      <c r="A165" s="1">
        <v>9</v>
      </c>
      <c r="B165" s="18" t="s">
        <v>94</v>
      </c>
      <c r="C165" s="31" t="s">
        <v>149</v>
      </c>
      <c r="E165" s="26"/>
      <c r="F165" s="18" t="s">
        <v>58</v>
      </c>
      <c r="G165" s="26">
        <f>SUM(G164)*15</f>
        <v>6691.200000000001</v>
      </c>
      <c r="H165" s="27">
        <v>0</v>
      </c>
      <c r="I165" s="26"/>
      <c r="J165" s="28">
        <f t="shared" si="6"/>
        <v>0</v>
      </c>
      <c r="K165" s="29"/>
      <c r="L165" s="30"/>
    </row>
    <row r="166" spans="1:12" ht="19.5" customHeight="1">
      <c r="A166" s="1">
        <v>10</v>
      </c>
      <c r="B166" s="18" t="s">
        <v>95</v>
      </c>
      <c r="C166" s="23" t="s">
        <v>138</v>
      </c>
      <c r="E166" s="26"/>
      <c r="F166" s="18" t="s">
        <v>58</v>
      </c>
      <c r="G166" s="26">
        <f>SUM(L159)</f>
        <v>360.8</v>
      </c>
      <c r="H166" s="27">
        <v>0</v>
      </c>
      <c r="I166" s="26" t="s">
        <v>24</v>
      </c>
      <c r="J166" s="28">
        <f>PRODUCT(G166:H166)</f>
        <v>0</v>
      </c>
      <c r="K166" s="128" t="s">
        <v>24</v>
      </c>
      <c r="L166" s="127"/>
    </row>
    <row r="167" spans="1:12" ht="19.5" customHeight="1">
      <c r="A167" s="1">
        <v>11</v>
      </c>
      <c r="B167" s="18" t="s">
        <v>63</v>
      </c>
      <c r="C167" s="23" t="s">
        <v>139</v>
      </c>
      <c r="E167" s="26"/>
      <c r="F167" s="18" t="s">
        <v>58</v>
      </c>
      <c r="G167" s="26">
        <f>SUM(L157,L158,L160)</f>
        <v>914.39</v>
      </c>
      <c r="H167" s="27">
        <v>0</v>
      </c>
      <c r="I167" s="26"/>
      <c r="J167" s="28">
        <f>PRODUCT(G167:H167)</f>
        <v>0</v>
      </c>
      <c r="K167" s="128"/>
      <c r="L167" s="127"/>
    </row>
    <row r="168" spans="1:12" ht="19.5" customHeight="1">
      <c r="A168" s="1"/>
      <c r="B168" s="18"/>
      <c r="E168" s="26"/>
      <c r="F168" s="18"/>
      <c r="G168" s="26"/>
      <c r="H168" s="27"/>
      <c r="I168" s="26"/>
      <c r="J168" s="28"/>
      <c r="K168" s="128"/>
      <c r="L168" s="127"/>
    </row>
    <row r="169" spans="1:12" ht="19.5" customHeight="1">
      <c r="A169" s="1"/>
      <c r="B169" s="18"/>
      <c r="C169" s="25" t="s">
        <v>49</v>
      </c>
      <c r="E169" s="26"/>
      <c r="F169" s="18"/>
      <c r="G169" s="26" t="s">
        <v>24</v>
      </c>
      <c r="H169" s="27"/>
      <c r="I169" s="26"/>
      <c r="J169" s="32">
        <f>SUM(J157:J167)</f>
        <v>0</v>
      </c>
      <c r="K169" s="29"/>
      <c r="L169" s="30"/>
    </row>
    <row r="170" spans="1:12" ht="19.5" customHeight="1">
      <c r="A170" s="1"/>
      <c r="B170" s="18"/>
      <c r="C170" s="25"/>
      <c r="E170" s="26"/>
      <c r="F170" s="18"/>
      <c r="G170" s="26"/>
      <c r="H170" s="27"/>
      <c r="I170" s="26"/>
      <c r="J170" s="32"/>
      <c r="K170" s="29"/>
      <c r="L170" s="30"/>
    </row>
    <row r="171" spans="1:12" ht="19.5" customHeight="1">
      <c r="A171" s="1"/>
      <c r="B171" s="18"/>
      <c r="C171" s="25"/>
      <c r="E171" s="26"/>
      <c r="F171" s="18"/>
      <c r="G171" s="26"/>
      <c r="H171" s="27"/>
      <c r="I171" s="26"/>
      <c r="J171" s="32"/>
      <c r="K171" s="29" t="s">
        <v>24</v>
      </c>
      <c r="L171" s="30"/>
    </row>
    <row r="172" spans="1:12" ht="19.5" customHeight="1">
      <c r="A172" s="1"/>
      <c r="B172" s="18"/>
      <c r="C172" s="31"/>
      <c r="E172" s="26"/>
      <c r="F172" s="18"/>
      <c r="G172" s="26"/>
      <c r="H172" s="27"/>
      <c r="I172" s="26"/>
      <c r="J172" s="28"/>
      <c r="K172" s="29"/>
      <c r="L172" s="30"/>
    </row>
    <row r="173" spans="1:12" ht="19.5" customHeight="1">
      <c r="A173" s="1"/>
      <c r="B173" s="18"/>
      <c r="C173" s="31"/>
      <c r="E173" s="26"/>
      <c r="F173" s="18"/>
      <c r="G173" s="26"/>
      <c r="H173" s="27"/>
      <c r="I173" s="26" t="s">
        <v>24</v>
      </c>
      <c r="J173" s="28"/>
      <c r="K173" s="29"/>
      <c r="L173" s="30"/>
    </row>
    <row r="174" spans="1:12" ht="19.5" customHeight="1">
      <c r="A174" s="1"/>
      <c r="B174" s="18"/>
      <c r="C174" s="31" t="s">
        <v>181</v>
      </c>
      <c r="E174" s="60"/>
      <c r="F174" s="18"/>
      <c r="G174" s="60"/>
      <c r="H174" s="27"/>
      <c r="I174" s="26"/>
      <c r="J174" s="28"/>
      <c r="K174" s="29"/>
      <c r="L174" s="30"/>
    </row>
    <row r="175" spans="1:12" ht="19.5" customHeight="1">
      <c r="A175" s="137"/>
      <c r="B175" s="18"/>
      <c r="C175" s="141" t="s">
        <v>182</v>
      </c>
      <c r="E175" s="139"/>
      <c r="F175" s="18"/>
      <c r="G175" s="140"/>
      <c r="H175" s="27"/>
      <c r="I175" s="28"/>
      <c r="J175" s="32"/>
      <c r="K175" s="29"/>
      <c r="L175" s="142"/>
    </row>
    <row r="176" spans="1:12" ht="19.5" customHeight="1" thickBot="1">
      <c r="A176" s="33"/>
      <c r="B176" s="34"/>
      <c r="C176" s="35"/>
      <c r="D176" s="36"/>
      <c r="E176" s="37"/>
      <c r="F176" s="34"/>
      <c r="G176" s="37"/>
      <c r="H176" s="38"/>
      <c r="I176" s="37"/>
      <c r="J176" s="70"/>
      <c r="K176" s="40"/>
      <c r="L176" s="41"/>
    </row>
    <row r="177" ht="13.5" thickTop="1"/>
    <row r="181" spans="1:12" ht="21" customHeight="1">
      <c r="A181" s="43" t="s">
        <v>41</v>
      </c>
      <c r="E181" s="23"/>
      <c r="G181" s="23"/>
      <c r="H181" s="23"/>
      <c r="I181" s="23"/>
      <c r="J181" s="23"/>
      <c r="K181" s="44" t="s">
        <v>1</v>
      </c>
      <c r="L181" s="45">
        <v>7</v>
      </c>
    </row>
    <row r="182" spans="1:12" ht="12.75" customHeight="1" thickBot="1">
      <c r="A182" s="46"/>
      <c r="E182" s="23"/>
      <c r="G182" s="23"/>
      <c r="H182" s="23"/>
      <c r="I182" s="23"/>
      <c r="J182" s="23"/>
      <c r="K182" s="23"/>
      <c r="L182" s="23"/>
    </row>
    <row r="183" spans="1:12" ht="19.5" customHeight="1" thickTop="1">
      <c r="A183" s="47" t="s">
        <v>2</v>
      </c>
      <c r="B183" s="48" t="s">
        <v>3</v>
      </c>
      <c r="C183" s="49" t="s">
        <v>4</v>
      </c>
      <c r="D183" s="49"/>
      <c r="E183" s="49"/>
      <c r="F183" s="48" t="s">
        <v>5</v>
      </c>
      <c r="G183" s="49" t="s">
        <v>6</v>
      </c>
      <c r="H183" s="50" t="s">
        <v>7</v>
      </c>
      <c r="I183" s="51" t="s">
        <v>42</v>
      </c>
      <c r="J183" s="52"/>
      <c r="K183" s="51" t="s">
        <v>43</v>
      </c>
      <c r="L183" s="53"/>
    </row>
    <row r="184" spans="1:12" ht="19.5" customHeight="1" thickBot="1">
      <c r="A184" s="54" t="s">
        <v>10</v>
      </c>
      <c r="B184" s="55" t="s">
        <v>11</v>
      </c>
      <c r="C184" s="56"/>
      <c r="D184" s="57"/>
      <c r="E184" s="56"/>
      <c r="F184" s="55"/>
      <c r="G184" s="56"/>
      <c r="H184" s="58" t="s">
        <v>12</v>
      </c>
      <c r="I184" s="57" t="s">
        <v>13</v>
      </c>
      <c r="J184" s="55" t="s">
        <v>14</v>
      </c>
      <c r="K184" s="55" t="s">
        <v>7</v>
      </c>
      <c r="L184" s="59" t="s">
        <v>15</v>
      </c>
    </row>
    <row r="185" spans="1:12" ht="19.5" customHeight="1">
      <c r="A185" s="1"/>
      <c r="B185" s="24" t="s">
        <v>26</v>
      </c>
      <c r="C185" s="25" t="s">
        <v>30</v>
      </c>
      <c r="E185" s="26"/>
      <c r="F185" s="18"/>
      <c r="G185" s="26"/>
      <c r="H185" s="27"/>
      <c r="I185" s="26"/>
      <c r="J185" s="28"/>
      <c r="K185" s="29"/>
      <c r="L185" s="30"/>
    </row>
    <row r="186" spans="1:12" ht="19.5" customHeight="1">
      <c r="A186" s="1"/>
      <c r="B186" s="18"/>
      <c r="E186" s="26"/>
      <c r="F186" s="18"/>
      <c r="G186" s="26"/>
      <c r="H186" s="27"/>
      <c r="I186" s="26"/>
      <c r="J186" s="28"/>
      <c r="K186" s="29"/>
      <c r="L186" s="30"/>
    </row>
    <row r="187" spans="1:12" ht="19.5" customHeight="1">
      <c r="A187" s="1">
        <v>1</v>
      </c>
      <c r="B187" s="18" t="s">
        <v>111</v>
      </c>
      <c r="C187" s="31" t="s">
        <v>112</v>
      </c>
      <c r="E187" s="26"/>
      <c r="F187" s="18" t="s">
        <v>44</v>
      </c>
      <c r="G187" s="26">
        <v>1</v>
      </c>
      <c r="H187" s="27">
        <v>0</v>
      </c>
      <c r="I187" s="26"/>
      <c r="J187" s="28">
        <f aca="true" t="shared" si="7" ref="J187:J193">G187*H187</f>
        <v>0</v>
      </c>
      <c r="K187" s="29">
        <v>0.421</v>
      </c>
      <c r="L187" s="30">
        <f>PRODUCT(G187*K187)</f>
        <v>0.421</v>
      </c>
    </row>
    <row r="188" spans="1:12" ht="19.5" customHeight="1">
      <c r="A188" s="1">
        <v>2</v>
      </c>
      <c r="B188" s="18" t="s">
        <v>135</v>
      </c>
      <c r="C188" s="31" t="s">
        <v>136</v>
      </c>
      <c r="E188" s="26"/>
      <c r="F188" s="18" t="s">
        <v>44</v>
      </c>
      <c r="G188" s="26">
        <v>1</v>
      </c>
      <c r="H188" s="27">
        <v>0</v>
      </c>
      <c r="I188" s="26"/>
      <c r="J188" s="28">
        <f t="shared" si="7"/>
        <v>0</v>
      </c>
      <c r="K188" s="29">
        <v>0.33</v>
      </c>
      <c r="L188" s="30">
        <f>PRODUCT(G188*K188)</f>
        <v>0.33</v>
      </c>
    </row>
    <row r="189" spans="1:12" ht="19.5" customHeight="1">
      <c r="A189" s="1">
        <v>3</v>
      </c>
      <c r="B189" s="18" t="s">
        <v>114</v>
      </c>
      <c r="C189" s="31" t="s">
        <v>113</v>
      </c>
      <c r="E189" s="26"/>
      <c r="F189" s="18" t="s">
        <v>44</v>
      </c>
      <c r="G189" s="26">
        <v>20</v>
      </c>
      <c r="H189" s="27">
        <v>0</v>
      </c>
      <c r="I189" s="26"/>
      <c r="J189" s="28">
        <f t="shared" si="7"/>
        <v>0</v>
      </c>
      <c r="K189" s="29">
        <v>0.311</v>
      </c>
      <c r="L189" s="30">
        <f>PRODUCT(G189*K189)</f>
        <v>6.22</v>
      </c>
    </row>
    <row r="190" spans="1:12" ht="19.5" customHeight="1">
      <c r="A190" s="1">
        <v>4</v>
      </c>
      <c r="B190" s="18" t="s">
        <v>108</v>
      </c>
      <c r="C190" s="31" t="s">
        <v>107</v>
      </c>
      <c r="E190" s="26"/>
      <c r="F190" s="18" t="s">
        <v>53</v>
      </c>
      <c r="G190" s="26">
        <v>27</v>
      </c>
      <c r="H190" s="27">
        <v>0</v>
      </c>
      <c r="I190" s="26"/>
      <c r="J190" s="28">
        <f t="shared" si="7"/>
        <v>0</v>
      </c>
      <c r="K190" s="29"/>
      <c r="L190" s="30"/>
    </row>
    <row r="191" spans="1:12" ht="19.5" customHeight="1">
      <c r="A191" s="1">
        <v>5</v>
      </c>
      <c r="B191" s="18" t="s">
        <v>109</v>
      </c>
      <c r="C191" s="31" t="s">
        <v>110</v>
      </c>
      <c r="E191" s="26"/>
      <c r="F191" s="18" t="s">
        <v>53</v>
      </c>
      <c r="G191" s="26">
        <v>27</v>
      </c>
      <c r="H191" s="27">
        <v>0</v>
      </c>
      <c r="I191" s="26"/>
      <c r="J191" s="28">
        <f t="shared" si="7"/>
        <v>0</v>
      </c>
      <c r="K191" s="29">
        <v>0.001</v>
      </c>
      <c r="L191" s="30">
        <f>PRODUCT(G191*K191)</f>
        <v>0.027</v>
      </c>
    </row>
    <row r="192" spans="1:12" ht="19.5" customHeight="1">
      <c r="A192" s="1">
        <v>6</v>
      </c>
      <c r="B192" s="18" t="s">
        <v>64</v>
      </c>
      <c r="C192" s="31" t="s">
        <v>81</v>
      </c>
      <c r="E192" s="26"/>
      <c r="F192" s="18" t="s">
        <v>46</v>
      </c>
      <c r="G192" s="26">
        <v>1651</v>
      </c>
      <c r="H192" s="27">
        <v>0</v>
      </c>
      <c r="I192" s="26"/>
      <c r="J192" s="28">
        <f t="shared" si="7"/>
        <v>0</v>
      </c>
      <c r="K192" s="29">
        <v>0.02</v>
      </c>
      <c r="L192" s="30">
        <f>PRODUCT(G192*K192)</f>
        <v>33.02</v>
      </c>
    </row>
    <row r="193" spans="1:12" ht="19.5" customHeight="1">
      <c r="A193" s="1">
        <v>7</v>
      </c>
      <c r="B193" s="18" t="s">
        <v>162</v>
      </c>
      <c r="C193" s="23" t="s">
        <v>180</v>
      </c>
      <c r="E193" s="60"/>
      <c r="F193" s="18" t="s">
        <v>58</v>
      </c>
      <c r="G193" s="60">
        <f>SUM(L195)</f>
        <v>40.018</v>
      </c>
      <c r="H193" s="27">
        <v>0</v>
      </c>
      <c r="I193" s="26" t="s">
        <v>24</v>
      </c>
      <c r="J193" s="28">
        <f t="shared" si="7"/>
        <v>0</v>
      </c>
      <c r="K193" s="29"/>
      <c r="L193" s="30"/>
    </row>
    <row r="194" spans="1:12" ht="19.5" customHeight="1">
      <c r="A194" s="1"/>
      <c r="B194" s="18"/>
      <c r="C194" s="25"/>
      <c r="E194" s="26"/>
      <c r="F194" s="18"/>
      <c r="G194" s="26"/>
      <c r="H194" s="27"/>
      <c r="I194" s="26"/>
      <c r="J194" s="32"/>
      <c r="K194" s="29"/>
      <c r="L194" s="30"/>
    </row>
    <row r="195" spans="1:12" ht="19.5" customHeight="1">
      <c r="A195" s="1"/>
      <c r="B195" s="18"/>
      <c r="C195" s="25" t="s">
        <v>49</v>
      </c>
      <c r="E195" s="26"/>
      <c r="F195" s="18"/>
      <c r="G195" s="26" t="s">
        <v>24</v>
      </c>
      <c r="H195" s="27" t="s">
        <v>24</v>
      </c>
      <c r="I195" s="26"/>
      <c r="J195" s="32">
        <f>SUM(J187:J193)</f>
        <v>0</v>
      </c>
      <c r="K195" s="29"/>
      <c r="L195" s="30">
        <f>SUM(L187:L193)</f>
        <v>40.018</v>
      </c>
    </row>
    <row r="196" spans="1:12" ht="19.5" customHeight="1">
      <c r="A196" s="1"/>
      <c r="B196" s="18"/>
      <c r="C196" s="31"/>
      <c r="E196" s="26"/>
      <c r="F196" s="18"/>
      <c r="G196" s="26"/>
      <c r="H196" s="27"/>
      <c r="I196" s="26"/>
      <c r="J196" s="28"/>
      <c r="K196" s="29"/>
      <c r="L196" s="30"/>
    </row>
    <row r="197" spans="1:12" ht="19.5" customHeight="1">
      <c r="A197" s="1"/>
      <c r="B197" s="18"/>
      <c r="C197" s="31"/>
      <c r="E197" s="26"/>
      <c r="F197" s="18"/>
      <c r="G197" s="26"/>
      <c r="H197" s="27"/>
      <c r="I197" s="26"/>
      <c r="J197" s="28"/>
      <c r="K197" s="29"/>
      <c r="L197" s="30"/>
    </row>
    <row r="198" spans="1:12" ht="19.5" customHeight="1">
      <c r="A198" s="1"/>
      <c r="B198" s="18"/>
      <c r="E198" s="26"/>
      <c r="F198" s="18"/>
      <c r="G198" s="26"/>
      <c r="H198" s="27"/>
      <c r="I198" s="26"/>
      <c r="J198" s="28"/>
      <c r="K198" s="128"/>
      <c r="L198" s="127"/>
    </row>
    <row r="199" spans="1:12" ht="19.5" customHeight="1">
      <c r="A199" s="1"/>
      <c r="B199" s="18"/>
      <c r="E199" s="26"/>
      <c r="F199" s="18"/>
      <c r="G199" s="26"/>
      <c r="H199" s="27"/>
      <c r="I199" s="26"/>
      <c r="J199" s="28"/>
      <c r="K199" s="128"/>
      <c r="L199" s="127"/>
    </row>
    <row r="200" spans="1:12" ht="19.5" customHeight="1">
      <c r="A200" s="1"/>
      <c r="B200" s="18"/>
      <c r="E200" s="26"/>
      <c r="F200" s="18"/>
      <c r="G200" s="26"/>
      <c r="H200" s="27"/>
      <c r="I200" s="26"/>
      <c r="J200" s="28"/>
      <c r="K200" s="128"/>
      <c r="L200" s="127"/>
    </row>
    <row r="201" spans="1:12" ht="19.5" customHeight="1">
      <c r="A201" s="1"/>
      <c r="B201" s="18"/>
      <c r="C201" s="25"/>
      <c r="E201" s="26"/>
      <c r="F201" s="18"/>
      <c r="G201" s="26"/>
      <c r="H201" s="27"/>
      <c r="I201" s="26"/>
      <c r="J201" s="32"/>
      <c r="K201" s="29"/>
      <c r="L201" s="30"/>
    </row>
    <row r="202" spans="1:12" ht="19.5" customHeight="1">
      <c r="A202" s="1"/>
      <c r="B202" s="18"/>
      <c r="C202" s="25"/>
      <c r="E202" s="26"/>
      <c r="F202" s="18"/>
      <c r="G202" s="26"/>
      <c r="H202" s="27"/>
      <c r="I202" s="26"/>
      <c r="J202" s="32"/>
      <c r="K202" s="29"/>
      <c r="L202" s="30"/>
    </row>
    <row r="203" spans="1:12" ht="19.5" customHeight="1">
      <c r="A203" s="1"/>
      <c r="B203" s="18"/>
      <c r="C203" s="25"/>
      <c r="E203" s="26"/>
      <c r="F203" s="18"/>
      <c r="G203" s="26"/>
      <c r="H203" s="27"/>
      <c r="I203" s="26"/>
      <c r="J203" s="32"/>
      <c r="K203" s="29"/>
      <c r="L203" s="30"/>
    </row>
    <row r="204" spans="1:12" ht="19.5" customHeight="1">
      <c r="A204" s="1"/>
      <c r="B204" s="18"/>
      <c r="C204" s="31"/>
      <c r="E204" s="26"/>
      <c r="F204" s="18"/>
      <c r="G204" s="26"/>
      <c r="H204" s="27"/>
      <c r="I204" s="26"/>
      <c r="J204" s="28"/>
      <c r="K204" s="29"/>
      <c r="L204" s="30"/>
    </row>
    <row r="205" spans="1:12" ht="19.5" customHeight="1">
      <c r="A205" s="1"/>
      <c r="B205" s="18"/>
      <c r="C205" s="31"/>
      <c r="E205" s="60"/>
      <c r="F205" s="18"/>
      <c r="G205" s="60"/>
      <c r="H205" s="27"/>
      <c r="I205" s="26"/>
      <c r="J205" s="28"/>
      <c r="K205" s="29"/>
      <c r="L205" s="30"/>
    </row>
    <row r="206" spans="1:12" ht="19.5" customHeight="1" thickBot="1">
      <c r="A206" s="33"/>
      <c r="B206" s="34"/>
      <c r="C206" s="35"/>
      <c r="D206" s="36"/>
      <c r="E206" s="37"/>
      <c r="F206" s="34"/>
      <c r="G206" s="37"/>
      <c r="H206" s="38"/>
      <c r="I206" s="37"/>
      <c r="J206" s="70"/>
      <c r="K206" s="40"/>
      <c r="L206" s="41"/>
    </row>
    <row r="207" ht="13.5" thickTop="1"/>
    <row r="208" ht="12.75">
      <c r="C208" s="23" t="s">
        <v>24</v>
      </c>
    </row>
    <row r="211" spans="1:12" ht="21" customHeight="1">
      <c r="A211" s="43" t="s">
        <v>41</v>
      </c>
      <c r="E211" s="23"/>
      <c r="G211" s="23"/>
      <c r="H211" s="23"/>
      <c r="I211" s="23"/>
      <c r="J211" s="23"/>
      <c r="K211" s="44" t="s">
        <v>1</v>
      </c>
      <c r="L211" s="45">
        <v>8</v>
      </c>
    </row>
    <row r="212" spans="1:12" ht="12.75" customHeight="1" thickBot="1">
      <c r="A212" s="46"/>
      <c r="E212" s="23"/>
      <c r="G212" s="23"/>
      <c r="H212" s="23"/>
      <c r="I212" s="23"/>
      <c r="J212" s="23"/>
      <c r="K212" s="23"/>
      <c r="L212" s="23"/>
    </row>
    <row r="213" spans="1:12" ht="19.5" customHeight="1" thickTop="1">
      <c r="A213" s="47" t="s">
        <v>2</v>
      </c>
      <c r="B213" s="48" t="s">
        <v>3</v>
      </c>
      <c r="C213" s="49" t="s">
        <v>4</v>
      </c>
      <c r="D213" s="49"/>
      <c r="E213" s="49"/>
      <c r="F213" s="48" t="s">
        <v>5</v>
      </c>
      <c r="G213" s="49" t="s">
        <v>6</v>
      </c>
      <c r="H213" s="50" t="s">
        <v>7</v>
      </c>
      <c r="I213" s="51" t="s">
        <v>42</v>
      </c>
      <c r="J213" s="52"/>
      <c r="K213" s="51" t="s">
        <v>43</v>
      </c>
      <c r="L213" s="53"/>
    </row>
    <row r="214" spans="1:12" ht="19.5" customHeight="1" thickBot="1">
      <c r="A214" s="54" t="s">
        <v>10</v>
      </c>
      <c r="B214" s="55" t="s">
        <v>11</v>
      </c>
      <c r="C214" s="56"/>
      <c r="D214" s="57"/>
      <c r="E214" s="56"/>
      <c r="F214" s="55"/>
      <c r="G214" s="56"/>
      <c r="H214" s="58" t="s">
        <v>12</v>
      </c>
      <c r="I214" s="57" t="s">
        <v>13</v>
      </c>
      <c r="J214" s="55" t="s">
        <v>14</v>
      </c>
      <c r="K214" s="55" t="s">
        <v>7</v>
      </c>
      <c r="L214" s="59" t="s">
        <v>15</v>
      </c>
    </row>
    <row r="215" spans="1:12" ht="19.5" customHeight="1">
      <c r="A215" s="1"/>
      <c r="B215" s="24" t="s">
        <v>104</v>
      </c>
      <c r="C215" s="25" t="s">
        <v>105</v>
      </c>
      <c r="E215" s="26"/>
      <c r="F215" s="18"/>
      <c r="G215" s="26"/>
      <c r="H215" s="27"/>
      <c r="I215" s="26"/>
      <c r="J215" s="28"/>
      <c r="K215" s="29"/>
      <c r="L215" s="30"/>
    </row>
    <row r="216" spans="1:12" ht="19.5" customHeight="1">
      <c r="A216" s="1"/>
      <c r="B216" s="18"/>
      <c r="E216" s="26"/>
      <c r="F216" s="18"/>
      <c r="G216" s="26"/>
      <c r="H216" s="27"/>
      <c r="I216" s="26"/>
      <c r="J216" s="28"/>
      <c r="K216" s="29"/>
      <c r="L216" s="30"/>
    </row>
    <row r="217" spans="1:12" ht="19.5" customHeight="1">
      <c r="A217" s="1">
        <v>1</v>
      </c>
      <c r="B217" s="18" t="s">
        <v>126</v>
      </c>
      <c r="C217" s="23" t="s">
        <v>118</v>
      </c>
      <c r="E217" s="26"/>
      <c r="F217" s="18" t="s">
        <v>45</v>
      </c>
      <c r="G217" s="26">
        <v>0.6</v>
      </c>
      <c r="H217" s="27">
        <v>0</v>
      </c>
      <c r="I217" s="26"/>
      <c r="J217" s="28">
        <f>G217*H217</f>
        <v>0</v>
      </c>
      <c r="K217" s="29">
        <v>1.891</v>
      </c>
      <c r="L217" s="30">
        <f>G217*K217</f>
        <v>1.1346</v>
      </c>
    </row>
    <row r="218" spans="1:12" ht="19.5" customHeight="1">
      <c r="A218" s="1">
        <v>2</v>
      </c>
      <c r="B218" s="18" t="s">
        <v>119</v>
      </c>
      <c r="C218" s="23" t="s">
        <v>120</v>
      </c>
      <c r="E218" s="26"/>
      <c r="F218" s="18" t="s">
        <v>44</v>
      </c>
      <c r="G218" s="26">
        <v>6</v>
      </c>
      <c r="H218" s="27">
        <v>0</v>
      </c>
      <c r="I218" s="26"/>
      <c r="J218" s="28">
        <f>G218*H218</f>
        <v>0</v>
      </c>
      <c r="K218" s="29">
        <v>0.225</v>
      </c>
      <c r="L218" s="30">
        <f>G218*K218</f>
        <v>1.35</v>
      </c>
    </row>
    <row r="219" spans="1:12" ht="19.5" customHeight="1">
      <c r="A219" s="1">
        <v>3</v>
      </c>
      <c r="B219" s="18" t="s">
        <v>121</v>
      </c>
      <c r="C219" s="31" t="s">
        <v>122</v>
      </c>
      <c r="E219" s="26"/>
      <c r="F219" s="18" t="s">
        <v>44</v>
      </c>
      <c r="G219" s="26">
        <v>6</v>
      </c>
      <c r="H219" s="27">
        <v>0</v>
      </c>
      <c r="I219" s="26"/>
      <c r="J219" s="28">
        <f>G219*H219</f>
        <v>0</v>
      </c>
      <c r="K219" s="29">
        <v>0.341</v>
      </c>
      <c r="L219" s="30">
        <f>G219*K219</f>
        <v>2.0460000000000003</v>
      </c>
    </row>
    <row r="220" spans="1:12" ht="19.5" customHeight="1">
      <c r="A220" s="1">
        <v>4</v>
      </c>
      <c r="B220" s="18" t="s">
        <v>123</v>
      </c>
      <c r="C220" s="23" t="s">
        <v>127</v>
      </c>
      <c r="E220" s="26"/>
      <c r="F220" s="18" t="s">
        <v>44</v>
      </c>
      <c r="G220" s="26">
        <v>6</v>
      </c>
      <c r="H220" s="27">
        <v>0</v>
      </c>
      <c r="I220" s="26"/>
      <c r="J220" s="28">
        <f>G220*H220</f>
        <v>0</v>
      </c>
      <c r="K220" s="29">
        <v>0.009</v>
      </c>
      <c r="L220" s="30">
        <f>G220*K220</f>
        <v>0.05399999999999999</v>
      </c>
    </row>
    <row r="221" spans="1:12" ht="19.5" customHeight="1">
      <c r="A221" s="1">
        <v>5</v>
      </c>
      <c r="B221" s="18" t="s">
        <v>124</v>
      </c>
      <c r="C221" s="31" t="s">
        <v>125</v>
      </c>
      <c r="E221" s="60"/>
      <c r="F221" s="18" t="s">
        <v>58</v>
      </c>
      <c r="G221" s="60">
        <f>SUM(L223)</f>
        <v>4.584600000000001</v>
      </c>
      <c r="H221" s="27">
        <v>0</v>
      </c>
      <c r="I221" s="26"/>
      <c r="J221" s="28">
        <f>G221*H221</f>
        <v>0</v>
      </c>
      <c r="K221" s="29"/>
      <c r="L221" s="30"/>
    </row>
    <row r="222" spans="1:12" ht="19.5" customHeight="1">
      <c r="A222" s="1"/>
      <c r="B222" s="18"/>
      <c r="C222" s="31"/>
      <c r="E222" s="26"/>
      <c r="F222" s="18"/>
      <c r="G222" s="26"/>
      <c r="H222" s="27"/>
      <c r="I222" s="26"/>
      <c r="J222" s="28"/>
      <c r="K222" s="29"/>
      <c r="L222" s="30"/>
    </row>
    <row r="223" spans="1:12" ht="19.5" customHeight="1">
      <c r="A223" s="1"/>
      <c r="B223" s="18" t="s">
        <v>24</v>
      </c>
      <c r="C223" s="61" t="s">
        <v>49</v>
      </c>
      <c r="D223" s="62"/>
      <c r="E223" s="63"/>
      <c r="F223" s="24"/>
      <c r="G223" s="63" t="s">
        <v>24</v>
      </c>
      <c r="H223" s="64"/>
      <c r="I223" s="63" t="s">
        <v>24</v>
      </c>
      <c r="J223" s="32">
        <f>SUM(J217:J221)</f>
        <v>0</v>
      </c>
      <c r="K223" s="29"/>
      <c r="L223" s="30">
        <f>SUM(L217:L221)</f>
        <v>4.584600000000001</v>
      </c>
    </row>
    <row r="224" spans="1:12" ht="19.5" customHeight="1">
      <c r="A224" s="1"/>
      <c r="B224" s="18"/>
      <c r="C224" s="61"/>
      <c r="D224" s="62"/>
      <c r="E224" s="63"/>
      <c r="F224" s="24"/>
      <c r="G224" s="63"/>
      <c r="H224" s="64"/>
      <c r="I224" s="63"/>
      <c r="J224" s="32"/>
      <c r="K224" s="29"/>
      <c r="L224" s="30"/>
    </row>
    <row r="225" spans="1:12" ht="19.5" customHeight="1">
      <c r="A225" s="1"/>
      <c r="B225" s="18"/>
      <c r="C225" s="25"/>
      <c r="E225" s="26"/>
      <c r="F225" s="18"/>
      <c r="G225" s="26"/>
      <c r="H225" s="27"/>
      <c r="I225" s="26"/>
      <c r="J225" s="32"/>
      <c r="K225" s="29"/>
      <c r="L225" s="30"/>
    </row>
    <row r="226" spans="1:12" ht="19.5" customHeight="1">
      <c r="A226" s="1"/>
      <c r="B226" s="18"/>
      <c r="C226" s="61"/>
      <c r="D226" s="62"/>
      <c r="E226" s="63"/>
      <c r="F226" s="24"/>
      <c r="G226" s="63"/>
      <c r="H226" s="64"/>
      <c r="I226" s="63"/>
      <c r="J226" s="32"/>
      <c r="K226" s="29"/>
      <c r="L226" s="30"/>
    </row>
    <row r="227" spans="1:12" ht="19.5" customHeight="1">
      <c r="A227" s="1"/>
      <c r="B227" s="18"/>
      <c r="C227" s="61" t="s">
        <v>24</v>
      </c>
      <c r="D227" s="62"/>
      <c r="E227" s="63"/>
      <c r="F227" s="24"/>
      <c r="G227" s="63"/>
      <c r="H227" s="64"/>
      <c r="I227" s="63"/>
      <c r="J227" s="32"/>
      <c r="K227" s="29"/>
      <c r="L227" s="30"/>
    </row>
    <row r="228" spans="1:12" ht="19.5" customHeight="1">
      <c r="A228" s="1"/>
      <c r="B228" s="18"/>
      <c r="E228" s="26"/>
      <c r="F228" s="18"/>
      <c r="G228" s="26"/>
      <c r="H228" s="27"/>
      <c r="I228" s="26"/>
      <c r="J228" s="28"/>
      <c r="K228" s="29"/>
      <c r="L228" s="30"/>
    </row>
    <row r="229" spans="1:12" ht="19.5" customHeight="1">
      <c r="A229" s="1"/>
      <c r="B229" s="18"/>
      <c r="E229" s="26"/>
      <c r="F229" s="18"/>
      <c r="G229" s="26"/>
      <c r="H229" s="27"/>
      <c r="I229" s="26"/>
      <c r="J229" s="28"/>
      <c r="K229" s="29"/>
      <c r="L229" s="30"/>
    </row>
    <row r="230" spans="1:12" ht="19.5" customHeight="1">
      <c r="A230" s="1"/>
      <c r="B230" s="18"/>
      <c r="C230" s="23" t="s">
        <v>24</v>
      </c>
      <c r="E230" s="60"/>
      <c r="F230" s="18"/>
      <c r="G230" s="60"/>
      <c r="H230" s="27"/>
      <c r="I230" s="26"/>
      <c r="J230" s="28"/>
      <c r="K230" s="29"/>
      <c r="L230" s="30"/>
    </row>
    <row r="231" spans="1:12" ht="19.5" customHeight="1">
      <c r="A231" s="1"/>
      <c r="B231" s="18"/>
      <c r="C231" s="25"/>
      <c r="D231" s="62"/>
      <c r="E231" s="63"/>
      <c r="F231" s="24"/>
      <c r="G231" s="63"/>
      <c r="H231" s="64"/>
      <c r="I231" s="63"/>
      <c r="J231" s="32"/>
      <c r="K231" s="66"/>
      <c r="L231" s="30"/>
    </row>
    <row r="232" spans="1:12" ht="19.5" customHeight="1">
      <c r="A232" s="1"/>
      <c r="B232" s="18"/>
      <c r="C232" s="25"/>
      <c r="D232" s="62"/>
      <c r="E232" s="63"/>
      <c r="F232" s="24"/>
      <c r="G232" s="63"/>
      <c r="H232" s="64"/>
      <c r="I232" s="63"/>
      <c r="J232" s="32"/>
      <c r="K232" s="66"/>
      <c r="L232" s="30"/>
    </row>
    <row r="233" spans="1:12" ht="19.5" customHeight="1">
      <c r="A233" s="1"/>
      <c r="B233" s="18"/>
      <c r="C233" s="25"/>
      <c r="D233" s="62"/>
      <c r="E233" s="63"/>
      <c r="F233" s="24"/>
      <c r="G233" s="63"/>
      <c r="H233" s="64"/>
      <c r="I233" s="63"/>
      <c r="J233" s="32"/>
      <c r="K233" s="66"/>
      <c r="L233" s="30"/>
    </row>
    <row r="234" spans="1:12" ht="19.5" customHeight="1">
      <c r="A234" s="1"/>
      <c r="B234" s="18"/>
      <c r="C234" s="25"/>
      <c r="D234" s="62"/>
      <c r="E234" s="63"/>
      <c r="F234" s="24"/>
      <c r="G234" s="63"/>
      <c r="H234" s="64"/>
      <c r="I234" s="63"/>
      <c r="J234" s="32"/>
      <c r="K234" s="66"/>
      <c r="L234" s="30"/>
    </row>
    <row r="235" spans="1:12" ht="19.5" customHeight="1">
      <c r="A235" s="1"/>
      <c r="B235" s="18"/>
      <c r="E235" s="26"/>
      <c r="F235" s="18"/>
      <c r="G235" s="26"/>
      <c r="H235" s="27"/>
      <c r="I235" s="26"/>
      <c r="J235" s="28"/>
      <c r="K235" s="29"/>
      <c r="L235" s="30"/>
    </row>
    <row r="236" spans="1:12" ht="19.5" customHeight="1" thickBot="1">
      <c r="A236" s="33"/>
      <c r="B236" s="34"/>
      <c r="C236" s="35"/>
      <c r="D236" s="36"/>
      <c r="E236" s="37"/>
      <c r="F236" s="34"/>
      <c r="G236" s="37"/>
      <c r="H236" s="38"/>
      <c r="I236" s="37"/>
      <c r="J236" s="39"/>
      <c r="K236" s="40"/>
      <c r="L236" s="68"/>
    </row>
    <row r="237" ht="13.5" thickTop="1"/>
    <row r="240" ht="12.75">
      <c r="K240" s="11" t="s">
        <v>24</v>
      </c>
    </row>
    <row r="241" spans="1:12" ht="21" customHeight="1">
      <c r="A241" s="110" t="s">
        <v>41</v>
      </c>
      <c r="E241" s="23"/>
      <c r="G241" s="23"/>
      <c r="H241" s="23"/>
      <c r="I241" s="23"/>
      <c r="J241" s="23"/>
      <c r="K241" s="111" t="s">
        <v>1</v>
      </c>
      <c r="L241" s="112">
        <v>9</v>
      </c>
    </row>
    <row r="242" spans="1:12" ht="12.75" customHeight="1" thickBot="1">
      <c r="A242" s="113"/>
      <c r="E242" s="23"/>
      <c r="G242" s="23"/>
      <c r="H242" s="23"/>
      <c r="I242" s="23"/>
      <c r="J242" s="23"/>
      <c r="K242" s="23"/>
      <c r="L242" s="23"/>
    </row>
    <row r="243" spans="1:12" ht="19.5" customHeight="1" thickTop="1">
      <c r="A243" s="114" t="s">
        <v>2</v>
      </c>
      <c r="B243" s="115" t="s">
        <v>3</v>
      </c>
      <c r="C243" s="116" t="s">
        <v>4</v>
      </c>
      <c r="D243" s="116"/>
      <c r="E243" s="116"/>
      <c r="F243" s="115" t="s">
        <v>5</v>
      </c>
      <c r="G243" s="116" t="s">
        <v>6</v>
      </c>
      <c r="H243" s="117" t="s">
        <v>7</v>
      </c>
      <c r="I243" s="118" t="s">
        <v>42</v>
      </c>
      <c r="J243" s="119"/>
      <c r="K243" s="118" t="s">
        <v>43</v>
      </c>
      <c r="L243" s="120"/>
    </row>
    <row r="244" spans="1:12" ht="19.5" customHeight="1" thickBot="1">
      <c r="A244" s="121" t="s">
        <v>10</v>
      </c>
      <c r="B244" s="122" t="s">
        <v>11</v>
      </c>
      <c r="C244" s="123"/>
      <c r="D244" s="124"/>
      <c r="E244" s="123"/>
      <c r="F244" s="122"/>
      <c r="G244" s="123"/>
      <c r="H244" s="125" t="s">
        <v>12</v>
      </c>
      <c r="I244" s="124" t="s">
        <v>13</v>
      </c>
      <c r="J244" s="122" t="s">
        <v>14</v>
      </c>
      <c r="K244" s="122" t="s">
        <v>7</v>
      </c>
      <c r="L244" s="126" t="s">
        <v>15</v>
      </c>
    </row>
    <row r="245" spans="1:12" ht="19.5" customHeight="1">
      <c r="A245" s="1"/>
      <c r="B245" s="24"/>
      <c r="C245" s="25" t="s">
        <v>117</v>
      </c>
      <c r="E245" s="26"/>
      <c r="F245" s="18"/>
      <c r="G245" s="26"/>
      <c r="H245" s="27"/>
      <c r="I245" s="26"/>
      <c r="J245" s="28"/>
      <c r="K245" s="29"/>
      <c r="L245" s="30"/>
    </row>
    <row r="246" spans="1:15" ht="19.5" customHeight="1">
      <c r="A246" s="1"/>
      <c r="B246" s="18"/>
      <c r="E246" s="26"/>
      <c r="F246" s="18"/>
      <c r="G246" s="26"/>
      <c r="H246" s="27"/>
      <c r="I246" s="26"/>
      <c r="J246" s="28"/>
      <c r="K246" s="29"/>
      <c r="L246" s="30"/>
      <c r="O246" s="23" t="s">
        <v>24</v>
      </c>
    </row>
    <row r="247" spans="1:12" ht="19.5" customHeight="1">
      <c r="A247" s="1">
        <v>1</v>
      </c>
      <c r="B247" s="18"/>
      <c r="C247" s="23" t="s">
        <v>129</v>
      </c>
      <c r="E247" s="26"/>
      <c r="F247" s="18" t="s">
        <v>44</v>
      </c>
      <c r="G247" s="26">
        <v>6</v>
      </c>
      <c r="H247" s="27">
        <v>0</v>
      </c>
      <c r="I247" s="26">
        <f>PRODUCT(G247:H247)</f>
        <v>0</v>
      </c>
      <c r="J247" s="28"/>
      <c r="K247" s="29">
        <v>0.105</v>
      </c>
      <c r="L247" s="30">
        <f>G247*K247</f>
        <v>0.63</v>
      </c>
    </row>
    <row r="248" spans="1:12" ht="19.5" customHeight="1">
      <c r="A248" s="1">
        <v>2</v>
      </c>
      <c r="B248" s="18"/>
      <c r="C248" s="23" t="s">
        <v>131</v>
      </c>
      <c r="E248" s="26"/>
      <c r="F248" s="18" t="s">
        <v>44</v>
      </c>
      <c r="G248" s="26">
        <v>6</v>
      </c>
      <c r="H248" s="27">
        <v>0</v>
      </c>
      <c r="I248" s="26">
        <f>PRODUCT(G248:H248)</f>
        <v>0</v>
      </c>
      <c r="J248" s="28"/>
      <c r="K248" s="29">
        <v>0.105</v>
      </c>
      <c r="L248" s="30">
        <f>G248*K248</f>
        <v>0.63</v>
      </c>
    </row>
    <row r="249" spans="1:12" ht="19.5" customHeight="1">
      <c r="A249" s="1">
        <v>3</v>
      </c>
      <c r="B249" s="18"/>
      <c r="C249" s="23" t="s">
        <v>132</v>
      </c>
      <c r="E249" s="26"/>
      <c r="F249" s="18" t="s">
        <v>44</v>
      </c>
      <c r="G249" s="26">
        <v>6</v>
      </c>
      <c r="H249" s="27">
        <v>0</v>
      </c>
      <c r="I249" s="26">
        <f>PRODUCT(G249:H249)</f>
        <v>0</v>
      </c>
      <c r="J249" s="28"/>
      <c r="K249" s="29">
        <v>0.175</v>
      </c>
      <c r="L249" s="30">
        <f>G249*K249</f>
        <v>1.0499999999999998</v>
      </c>
    </row>
    <row r="250" spans="1:12" ht="19.5" customHeight="1">
      <c r="A250" s="1">
        <v>4</v>
      </c>
      <c r="B250" s="18"/>
      <c r="C250" s="23" t="s">
        <v>130</v>
      </c>
      <c r="E250" s="26"/>
      <c r="F250" s="18" t="s">
        <v>44</v>
      </c>
      <c r="G250" s="26">
        <v>6</v>
      </c>
      <c r="H250" s="27">
        <v>0</v>
      </c>
      <c r="I250" s="26">
        <f>PRODUCT(G250:H250)</f>
        <v>0</v>
      </c>
      <c r="J250" s="28"/>
      <c r="K250" s="29">
        <v>0.069</v>
      </c>
      <c r="L250" s="30">
        <f>G250*K250</f>
        <v>0.41400000000000003</v>
      </c>
    </row>
    <row r="251" spans="1:12" ht="19.5" customHeight="1">
      <c r="A251" s="1">
        <v>5</v>
      </c>
      <c r="B251" s="18" t="s">
        <v>124</v>
      </c>
      <c r="C251" s="31" t="s">
        <v>125</v>
      </c>
      <c r="E251" s="60"/>
      <c r="F251" s="18" t="s">
        <v>58</v>
      </c>
      <c r="G251" s="26">
        <f>SUM(L253)</f>
        <v>2.7239999999999998</v>
      </c>
      <c r="H251" s="27">
        <v>0</v>
      </c>
      <c r="I251" s="26">
        <f>PRODUCT(G251:H251)</f>
        <v>0</v>
      </c>
      <c r="J251" s="28"/>
      <c r="K251" s="29"/>
      <c r="L251" s="30"/>
    </row>
    <row r="252" spans="1:12" ht="19.5" customHeight="1">
      <c r="A252" s="1"/>
      <c r="B252" s="18"/>
      <c r="E252" s="26"/>
      <c r="F252" s="18"/>
      <c r="G252" s="26"/>
      <c r="H252" s="27"/>
      <c r="I252" s="26"/>
      <c r="J252" s="28"/>
      <c r="K252" s="29"/>
      <c r="L252" s="30"/>
    </row>
    <row r="253" spans="1:12" ht="19.5" customHeight="1">
      <c r="A253" s="1"/>
      <c r="B253" s="18"/>
      <c r="C253" s="25" t="s">
        <v>49</v>
      </c>
      <c r="D253" s="62"/>
      <c r="E253" s="63"/>
      <c r="F253" s="24"/>
      <c r="G253" s="63"/>
      <c r="H253" s="64"/>
      <c r="I253" s="63">
        <f>SUM(I247:I251)</f>
        <v>0</v>
      </c>
      <c r="J253" s="32"/>
      <c r="K253" s="66" t="s">
        <v>24</v>
      </c>
      <c r="L253" s="30">
        <f>SUM(L247:L250)</f>
        <v>2.7239999999999998</v>
      </c>
    </row>
    <row r="254" spans="1:12" ht="19.5" customHeight="1">
      <c r="A254" s="1"/>
      <c r="B254" s="18"/>
      <c r="C254" s="25"/>
      <c r="D254" s="62"/>
      <c r="E254" s="63"/>
      <c r="F254" s="24"/>
      <c r="G254" s="63"/>
      <c r="H254" s="64"/>
      <c r="I254" s="63"/>
      <c r="J254" s="32"/>
      <c r="K254" s="66"/>
      <c r="L254" s="30"/>
    </row>
    <row r="255" spans="1:12" ht="19.5" customHeight="1">
      <c r="A255" s="1"/>
      <c r="B255" s="18"/>
      <c r="C255" s="61"/>
      <c r="D255" s="62"/>
      <c r="E255" s="63"/>
      <c r="F255" s="24"/>
      <c r="G255" s="63"/>
      <c r="H255" s="64"/>
      <c r="I255" s="63"/>
      <c r="J255" s="32"/>
      <c r="K255" s="29"/>
      <c r="L255" s="30"/>
    </row>
    <row r="256" spans="1:12" ht="19.5" customHeight="1">
      <c r="A256" s="1"/>
      <c r="B256" s="18"/>
      <c r="C256" s="31" t="s">
        <v>24</v>
      </c>
      <c r="E256" s="26"/>
      <c r="F256" s="18"/>
      <c r="G256" s="26"/>
      <c r="H256" s="27"/>
      <c r="I256" s="26"/>
      <c r="J256" s="28"/>
      <c r="K256" s="29"/>
      <c r="L256" s="30"/>
    </row>
    <row r="257" spans="1:12" ht="19.5" customHeight="1">
      <c r="A257" s="1"/>
      <c r="B257" s="18"/>
      <c r="C257" s="61"/>
      <c r="D257" s="62"/>
      <c r="E257" s="63"/>
      <c r="F257" s="24"/>
      <c r="G257" s="63"/>
      <c r="H257" s="64"/>
      <c r="I257" s="63"/>
      <c r="J257" s="32"/>
      <c r="K257" s="29"/>
      <c r="L257" s="30"/>
    </row>
    <row r="258" spans="1:12" ht="19.5" customHeight="1">
      <c r="A258" s="1"/>
      <c r="B258" s="18"/>
      <c r="C258" s="31"/>
      <c r="E258" s="26"/>
      <c r="F258" s="18"/>
      <c r="G258" s="26"/>
      <c r="H258" s="27"/>
      <c r="I258" s="26"/>
      <c r="J258" s="28" t="s">
        <v>24</v>
      </c>
      <c r="K258" s="29"/>
      <c r="L258" s="30"/>
    </row>
    <row r="259" spans="1:12" ht="19.5" customHeight="1">
      <c r="A259" s="1"/>
      <c r="B259" s="18"/>
      <c r="C259" s="31"/>
      <c r="E259" s="26"/>
      <c r="F259" s="18"/>
      <c r="G259" s="26"/>
      <c r="H259" s="27"/>
      <c r="I259" s="26"/>
      <c r="J259" s="28"/>
      <c r="K259" s="29"/>
      <c r="L259" s="30"/>
    </row>
    <row r="260" spans="1:12" ht="19.5" customHeight="1">
      <c r="A260" s="1"/>
      <c r="B260" s="18"/>
      <c r="C260" s="31"/>
      <c r="E260" s="26"/>
      <c r="F260" s="18"/>
      <c r="G260" s="26"/>
      <c r="H260" s="27"/>
      <c r="I260" s="26"/>
      <c r="J260" s="28"/>
      <c r="K260" s="29"/>
      <c r="L260" s="30"/>
    </row>
    <row r="261" spans="1:12" ht="19.5" customHeight="1">
      <c r="A261" s="1"/>
      <c r="B261" s="18"/>
      <c r="E261" s="26"/>
      <c r="F261" s="18"/>
      <c r="G261" s="26"/>
      <c r="H261" s="27"/>
      <c r="I261" s="26"/>
      <c r="J261" s="28"/>
      <c r="K261" s="29"/>
      <c r="L261" s="30"/>
    </row>
    <row r="262" spans="1:12" ht="19.5" customHeight="1">
      <c r="A262" s="1"/>
      <c r="B262" s="18"/>
      <c r="C262" s="31"/>
      <c r="E262" s="60"/>
      <c r="F262" s="18"/>
      <c r="G262" s="60"/>
      <c r="H262" s="27"/>
      <c r="I262" s="26"/>
      <c r="J262" s="28"/>
      <c r="K262" s="29"/>
      <c r="L262" s="30"/>
    </row>
    <row r="263" spans="1:12" ht="19.5" customHeight="1">
      <c r="A263" s="1"/>
      <c r="B263" s="18"/>
      <c r="C263" s="31"/>
      <c r="E263" s="26"/>
      <c r="F263" s="18"/>
      <c r="G263" s="26"/>
      <c r="H263" s="27"/>
      <c r="I263" s="26"/>
      <c r="J263" s="28"/>
      <c r="K263" s="29"/>
      <c r="L263" s="30"/>
    </row>
    <row r="264" spans="1:12" ht="19.5" customHeight="1">
      <c r="A264" s="1"/>
      <c r="B264" s="18"/>
      <c r="C264" s="61"/>
      <c r="D264" s="62"/>
      <c r="E264" s="63"/>
      <c r="F264" s="24"/>
      <c r="G264" s="63"/>
      <c r="H264" s="64"/>
      <c r="I264" s="63"/>
      <c r="J264" s="32"/>
      <c r="K264" s="29"/>
      <c r="L264" s="30"/>
    </row>
    <row r="265" spans="1:12" ht="19.5" customHeight="1">
      <c r="A265" s="1"/>
      <c r="B265" s="18"/>
      <c r="C265" s="61"/>
      <c r="D265" s="62"/>
      <c r="E265" s="63"/>
      <c r="F265" s="24"/>
      <c r="G265" s="63"/>
      <c r="H265" s="64"/>
      <c r="I265" s="63"/>
      <c r="J265" s="32"/>
      <c r="K265" s="29"/>
      <c r="L265" s="30"/>
    </row>
    <row r="266" spans="1:12" ht="19.5" customHeight="1" thickBot="1">
      <c r="A266" s="33"/>
      <c r="B266" s="34"/>
      <c r="C266" s="69"/>
      <c r="D266" s="36"/>
      <c r="E266" s="37"/>
      <c r="F266" s="34"/>
      <c r="G266" s="37"/>
      <c r="H266" s="38"/>
      <c r="I266" s="37"/>
      <c r="J266" s="70"/>
      <c r="K266" s="40"/>
      <c r="L266" s="41"/>
    </row>
    <row r="267" ht="13.5" thickTop="1"/>
    <row r="271" spans="1:12" ht="21" customHeight="1">
      <c r="A271" s="110" t="s">
        <v>41</v>
      </c>
      <c r="E271" s="23"/>
      <c r="G271" s="23"/>
      <c r="H271" s="23"/>
      <c r="I271" s="23"/>
      <c r="J271" s="23"/>
      <c r="K271" s="111" t="s">
        <v>1</v>
      </c>
      <c r="L271" s="112">
        <v>10</v>
      </c>
    </row>
    <row r="272" spans="1:12" ht="12.75" customHeight="1" thickBot="1">
      <c r="A272" s="113"/>
      <c r="E272" s="23"/>
      <c r="G272" s="23"/>
      <c r="H272" s="23"/>
      <c r="I272" s="23"/>
      <c r="J272" s="23"/>
      <c r="K272" s="23"/>
      <c r="L272" s="23"/>
    </row>
    <row r="273" spans="1:12" ht="19.5" customHeight="1" thickTop="1">
      <c r="A273" s="114" t="s">
        <v>2</v>
      </c>
      <c r="B273" s="115" t="s">
        <v>3</v>
      </c>
      <c r="C273" s="116" t="s">
        <v>4</v>
      </c>
      <c r="D273" s="116"/>
      <c r="E273" s="116"/>
      <c r="F273" s="115" t="s">
        <v>5</v>
      </c>
      <c r="G273" s="116" t="s">
        <v>6</v>
      </c>
      <c r="H273" s="117" t="s">
        <v>7</v>
      </c>
      <c r="I273" s="118" t="s">
        <v>42</v>
      </c>
      <c r="J273" s="119"/>
      <c r="K273" s="118" t="s">
        <v>43</v>
      </c>
      <c r="L273" s="120"/>
    </row>
    <row r="274" spans="1:12" ht="19.5" customHeight="1" thickBot="1">
      <c r="A274" s="121" t="s">
        <v>10</v>
      </c>
      <c r="B274" s="122" t="s">
        <v>11</v>
      </c>
      <c r="C274" s="123"/>
      <c r="D274" s="124"/>
      <c r="E274" s="123"/>
      <c r="F274" s="122"/>
      <c r="G274" s="123"/>
      <c r="H274" s="125" t="s">
        <v>12</v>
      </c>
      <c r="I274" s="124" t="s">
        <v>13</v>
      </c>
      <c r="J274" s="122" t="s">
        <v>14</v>
      </c>
      <c r="K274" s="122" t="s">
        <v>7</v>
      </c>
      <c r="L274" s="126" t="s">
        <v>15</v>
      </c>
    </row>
    <row r="275" spans="1:12" ht="19.5" customHeight="1">
      <c r="A275" s="1"/>
      <c r="B275" s="24" t="s">
        <v>37</v>
      </c>
      <c r="C275" s="25" t="s">
        <v>140</v>
      </c>
      <c r="E275" s="26"/>
      <c r="F275" s="18"/>
      <c r="G275" s="26"/>
      <c r="H275" s="27"/>
      <c r="I275" s="26"/>
      <c r="J275" s="28"/>
      <c r="K275" s="29"/>
      <c r="L275" s="30"/>
    </row>
    <row r="276" spans="1:12" ht="19.5" customHeight="1">
      <c r="A276" s="1"/>
      <c r="B276" s="18"/>
      <c r="E276" s="26"/>
      <c r="F276" s="18"/>
      <c r="G276" s="26"/>
      <c r="H276" s="27"/>
      <c r="I276" s="26"/>
      <c r="J276" s="28"/>
      <c r="K276" s="29"/>
      <c r="L276" s="30"/>
    </row>
    <row r="277" spans="1:12" ht="19.5" customHeight="1">
      <c r="A277" s="1">
        <v>1</v>
      </c>
      <c r="B277" s="18" t="s">
        <v>65</v>
      </c>
      <c r="C277" s="23" t="s">
        <v>150</v>
      </c>
      <c r="E277" s="26"/>
      <c r="F277" s="18" t="s">
        <v>53</v>
      </c>
      <c r="G277" s="26">
        <v>400</v>
      </c>
      <c r="H277" s="27">
        <v>0</v>
      </c>
      <c r="I277" s="26"/>
      <c r="J277" s="28">
        <f aca="true" t="shared" si="8" ref="J277:J285">G277*H277</f>
        <v>0</v>
      </c>
      <c r="K277" s="29"/>
      <c r="L277" s="30"/>
    </row>
    <row r="278" spans="1:12" ht="19.5" customHeight="1">
      <c r="A278" s="1">
        <v>2</v>
      </c>
      <c r="B278" s="18" t="s">
        <v>65</v>
      </c>
      <c r="C278" s="31" t="s">
        <v>183</v>
      </c>
      <c r="E278" s="26"/>
      <c r="F278" s="18" t="s">
        <v>53</v>
      </c>
      <c r="G278" s="26">
        <v>200</v>
      </c>
      <c r="H278" s="27">
        <v>0</v>
      </c>
      <c r="I278" s="26"/>
      <c r="J278" s="28">
        <f t="shared" si="8"/>
        <v>0</v>
      </c>
      <c r="K278" s="29"/>
      <c r="L278" s="30"/>
    </row>
    <row r="279" spans="1:12" ht="19.5" customHeight="1">
      <c r="A279" s="1">
        <v>3</v>
      </c>
      <c r="B279" s="18" t="s">
        <v>65</v>
      </c>
      <c r="C279" s="23" t="s">
        <v>96</v>
      </c>
      <c r="E279" s="26"/>
      <c r="F279" s="18" t="s">
        <v>53</v>
      </c>
      <c r="G279" s="26">
        <v>380</v>
      </c>
      <c r="H279" s="27">
        <v>0</v>
      </c>
      <c r="I279" s="26"/>
      <c r="J279" s="28">
        <f t="shared" si="8"/>
        <v>0</v>
      </c>
      <c r="K279" s="29"/>
      <c r="L279" s="30"/>
    </row>
    <row r="280" spans="1:12" ht="19.5" customHeight="1">
      <c r="A280" s="1">
        <v>4</v>
      </c>
      <c r="B280" s="18" t="s">
        <v>65</v>
      </c>
      <c r="C280" s="31" t="s">
        <v>97</v>
      </c>
      <c r="E280" s="26"/>
      <c r="F280" s="18" t="s">
        <v>53</v>
      </c>
      <c r="G280" s="26">
        <v>0</v>
      </c>
      <c r="H280" s="27">
        <v>0</v>
      </c>
      <c r="I280" s="26"/>
      <c r="J280" s="28">
        <f t="shared" si="8"/>
        <v>0</v>
      </c>
      <c r="K280" s="29"/>
      <c r="L280" s="30"/>
    </row>
    <row r="281" spans="1:12" ht="19.5" customHeight="1">
      <c r="A281" s="1">
        <v>5</v>
      </c>
      <c r="B281" s="18" t="s">
        <v>66</v>
      </c>
      <c r="C281" s="31" t="s">
        <v>67</v>
      </c>
      <c r="E281" s="26"/>
      <c r="F281" s="18" t="s">
        <v>44</v>
      </c>
      <c r="G281" s="26">
        <v>1</v>
      </c>
      <c r="H281" s="27">
        <v>0</v>
      </c>
      <c r="I281" s="26"/>
      <c r="J281" s="28">
        <f t="shared" si="8"/>
        <v>0</v>
      </c>
      <c r="K281" s="29"/>
      <c r="L281" s="30"/>
    </row>
    <row r="282" spans="1:12" ht="19.5" customHeight="1">
      <c r="A282" s="1">
        <v>6</v>
      </c>
      <c r="B282" s="18" t="s">
        <v>68</v>
      </c>
      <c r="C282" s="31" t="s">
        <v>79</v>
      </c>
      <c r="E282" s="26"/>
      <c r="F282" s="18" t="s">
        <v>44</v>
      </c>
      <c r="G282" s="26">
        <v>1</v>
      </c>
      <c r="H282" s="27">
        <v>0</v>
      </c>
      <c r="I282" s="63"/>
      <c r="J282" s="28">
        <f t="shared" si="8"/>
        <v>0</v>
      </c>
      <c r="K282" s="29"/>
      <c r="L282" s="30"/>
    </row>
    <row r="283" spans="1:12" ht="19.5" customHeight="1">
      <c r="A283" s="1">
        <v>7</v>
      </c>
      <c r="B283" s="18" t="s">
        <v>69</v>
      </c>
      <c r="C283" s="23" t="s">
        <v>70</v>
      </c>
      <c r="E283" s="26"/>
      <c r="F283" s="18" t="s">
        <v>44</v>
      </c>
      <c r="G283" s="26">
        <v>1</v>
      </c>
      <c r="H283" s="27">
        <v>0</v>
      </c>
      <c r="I283" s="63"/>
      <c r="J283" s="28">
        <f t="shared" si="8"/>
        <v>0</v>
      </c>
      <c r="K283" s="66"/>
      <c r="L283" s="30"/>
    </row>
    <row r="284" spans="1:12" ht="19.5" customHeight="1">
      <c r="A284" s="1">
        <v>8</v>
      </c>
      <c r="B284" s="18" t="s">
        <v>71</v>
      </c>
      <c r="C284" s="31" t="s">
        <v>72</v>
      </c>
      <c r="E284" s="26"/>
      <c r="F284" s="18" t="s">
        <v>44</v>
      </c>
      <c r="G284" s="26">
        <v>1</v>
      </c>
      <c r="H284" s="27">
        <v>0</v>
      </c>
      <c r="I284" s="26"/>
      <c r="J284" s="28">
        <f t="shared" si="8"/>
        <v>0</v>
      </c>
      <c r="K284" s="29"/>
      <c r="L284" s="30"/>
    </row>
    <row r="285" spans="1:12" ht="19.5" customHeight="1">
      <c r="A285" s="1">
        <v>9</v>
      </c>
      <c r="B285" s="18" t="s">
        <v>73</v>
      </c>
      <c r="C285" s="23" t="s">
        <v>74</v>
      </c>
      <c r="E285" s="26"/>
      <c r="F285" s="18" t="s">
        <v>44</v>
      </c>
      <c r="G285" s="26">
        <v>1</v>
      </c>
      <c r="H285" s="27">
        <v>0</v>
      </c>
      <c r="I285" s="26"/>
      <c r="J285" s="28">
        <f t="shared" si="8"/>
        <v>0</v>
      </c>
      <c r="K285" s="66"/>
      <c r="L285" s="30"/>
    </row>
    <row r="286" spans="1:12" ht="19.5" customHeight="1">
      <c r="A286" s="1"/>
      <c r="B286" s="18"/>
      <c r="C286" s="25"/>
      <c r="E286" s="26"/>
      <c r="F286" s="18"/>
      <c r="G286" s="26"/>
      <c r="H286" s="27"/>
      <c r="I286" s="26"/>
      <c r="J286" s="32"/>
      <c r="K286" s="66"/>
      <c r="L286" s="30"/>
    </row>
    <row r="287" spans="1:12" ht="19.5" customHeight="1">
      <c r="A287" s="1"/>
      <c r="B287" s="18"/>
      <c r="C287" s="25" t="s">
        <v>15</v>
      </c>
      <c r="E287" s="26"/>
      <c r="F287" s="18"/>
      <c r="G287" s="26"/>
      <c r="H287" s="27"/>
      <c r="I287" s="26"/>
      <c r="J287" s="32">
        <f>SUM(J277:J285)</f>
        <v>0</v>
      </c>
      <c r="K287" s="29"/>
      <c r="L287" s="30"/>
    </row>
    <row r="288" spans="1:12" ht="19.5" customHeight="1">
      <c r="A288" s="1"/>
      <c r="B288" s="18" t="s">
        <v>24</v>
      </c>
      <c r="C288" s="31" t="s">
        <v>24</v>
      </c>
      <c r="E288" s="26"/>
      <c r="F288" s="18"/>
      <c r="G288" s="26"/>
      <c r="H288" s="27"/>
      <c r="I288" s="26"/>
      <c r="J288" s="28"/>
      <c r="K288" s="29"/>
      <c r="L288" s="30"/>
    </row>
    <row r="289" spans="1:12" ht="19.5" customHeight="1">
      <c r="A289" s="1"/>
      <c r="B289" s="24" t="s">
        <v>37</v>
      </c>
      <c r="C289" s="25" t="s">
        <v>141</v>
      </c>
      <c r="D289" s="62"/>
      <c r="E289" s="63"/>
      <c r="F289" s="24"/>
      <c r="G289" s="63" t="s">
        <v>24</v>
      </c>
      <c r="H289" s="64"/>
      <c r="I289" s="63"/>
      <c r="J289" s="32"/>
      <c r="K289" s="29"/>
      <c r="L289" s="30"/>
    </row>
    <row r="290" spans="1:12" ht="19.5" customHeight="1">
      <c r="A290" s="1"/>
      <c r="B290" s="18"/>
      <c r="C290" s="31" t="s">
        <v>24</v>
      </c>
      <c r="E290" s="26"/>
      <c r="F290" s="18"/>
      <c r="G290" s="26"/>
      <c r="H290" s="27"/>
      <c r="I290" s="26"/>
      <c r="J290" s="28"/>
      <c r="K290" s="29"/>
      <c r="L290" s="30"/>
    </row>
    <row r="291" spans="1:12" ht="19.5" customHeight="1">
      <c r="A291" s="1">
        <v>11</v>
      </c>
      <c r="B291" s="18" t="s">
        <v>75</v>
      </c>
      <c r="C291" s="31" t="s">
        <v>76</v>
      </c>
      <c r="E291" s="26"/>
      <c r="F291" s="18" t="s">
        <v>44</v>
      </c>
      <c r="G291" s="26">
        <v>1</v>
      </c>
      <c r="H291" s="27">
        <v>0</v>
      </c>
      <c r="I291" s="26"/>
      <c r="J291" s="28">
        <f>G291*H291</f>
        <v>0</v>
      </c>
      <c r="K291" s="66"/>
      <c r="L291" s="30"/>
    </row>
    <row r="292" spans="1:12" ht="19.5" customHeight="1">
      <c r="A292" s="1">
        <v>12</v>
      </c>
      <c r="B292" s="18" t="s">
        <v>77</v>
      </c>
      <c r="C292" s="23" t="s">
        <v>78</v>
      </c>
      <c r="E292" s="26"/>
      <c r="F292" s="18" t="s">
        <v>44</v>
      </c>
      <c r="G292" s="26">
        <v>1</v>
      </c>
      <c r="H292" s="27">
        <v>0</v>
      </c>
      <c r="I292" s="63"/>
      <c r="J292" s="28">
        <f>G292*H292</f>
        <v>0</v>
      </c>
      <c r="K292" s="66"/>
      <c r="L292" s="30"/>
    </row>
    <row r="293" spans="1:12" ht="19.5" customHeight="1">
      <c r="A293" s="1"/>
      <c r="B293" s="18"/>
      <c r="C293" s="31"/>
      <c r="E293" s="26"/>
      <c r="F293" s="18"/>
      <c r="G293" s="26"/>
      <c r="H293" s="27"/>
      <c r="I293" s="26"/>
      <c r="J293" s="28"/>
      <c r="K293" s="66"/>
      <c r="L293" s="30"/>
    </row>
    <row r="294" spans="1:12" ht="19.5" customHeight="1">
      <c r="A294" s="1"/>
      <c r="B294" s="18"/>
      <c r="C294" s="25" t="s">
        <v>15</v>
      </c>
      <c r="E294" s="26"/>
      <c r="F294" s="18"/>
      <c r="G294" s="26"/>
      <c r="H294" s="27"/>
      <c r="I294" s="26"/>
      <c r="J294" s="32">
        <f>SUM(J290:J292)</f>
        <v>0</v>
      </c>
      <c r="K294" s="29"/>
      <c r="L294" s="30"/>
    </row>
    <row r="295" spans="1:12" ht="19.5" customHeight="1">
      <c r="A295" s="1"/>
      <c r="B295" s="18"/>
      <c r="C295" s="25"/>
      <c r="E295" s="26"/>
      <c r="F295" s="18"/>
      <c r="G295" s="26"/>
      <c r="H295" s="27"/>
      <c r="I295" s="26"/>
      <c r="J295" s="32"/>
      <c r="K295" s="29"/>
      <c r="L295" s="30"/>
    </row>
    <row r="296" spans="1:12" ht="19.5" customHeight="1" thickBot="1">
      <c r="A296" s="33"/>
      <c r="B296" s="34"/>
      <c r="C296" s="35"/>
      <c r="D296" s="36"/>
      <c r="E296" s="37"/>
      <c r="F296" s="34"/>
      <c r="G296" s="37"/>
      <c r="H296" s="38"/>
      <c r="I296" s="37"/>
      <c r="J296" s="39"/>
      <c r="K296" s="40"/>
      <c r="L296" s="68"/>
    </row>
    <row r="297" ht="13.5" thickTop="1"/>
  </sheetData>
  <sheetProtection password="8728" sheet="1"/>
  <protectedRanges>
    <protectedRange sqref="H277:H285 H291 H292" name="Oblast8"/>
    <protectedRange sqref="H217:H221" name="Oblast6"/>
    <protectedRange sqref="H157:H167" name="Oblast4"/>
    <protectedRange sqref="H97:H113" name="Oblast2"/>
    <protectedRange sqref="H67:H74" name="Oblast1"/>
    <protectedRange sqref="H127:H141" name="Oblast3"/>
    <protectedRange sqref="H187:H193" name="Oblast5"/>
    <protectedRange sqref="H247:H251" name="Oblast7"/>
  </protectedRanges>
  <printOptions/>
  <pageMargins left="0.5902777777777778" right="0.5902777777777778" top="0.7875" bottom="0.39375" header="0.5118055555555556" footer="0.5118055555555556"/>
  <pageSetup fitToHeight="0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Kozánek</dc:creator>
  <cp:keywords/>
  <dc:description/>
  <cp:lastModifiedBy>Roman Vlček</cp:lastModifiedBy>
  <cp:lastPrinted>2017-09-10T11:56:58Z</cp:lastPrinted>
  <dcterms:created xsi:type="dcterms:W3CDTF">1999-03-09T12:44:02Z</dcterms:created>
  <dcterms:modified xsi:type="dcterms:W3CDTF">2018-08-14T07:29:52Z</dcterms:modified>
  <cp:category/>
  <cp:version/>
  <cp:contentType/>
  <cp:contentStatus/>
  <cp:revision>1</cp:revision>
</cp:coreProperties>
</file>