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21840" windowHeight="13740" firstSheet="18" activeTab="23"/>
  </bookViews>
  <sheets>
    <sheet name="ÚVOD" sheetId="1" r:id="rId1"/>
    <sheet name="SOUHRNNÝ LIST STAVBY" sheetId="2" r:id="rId2"/>
    <sheet name="REKAPITULACE OBJEKTŮ STAVBY" sheetId="3" r:id="rId3"/>
    <sheet name="KRYCÍ LIST #1" sheetId="4" r:id="rId4"/>
    <sheet name="REKAPITULACE #1" sheetId="5" r:id="rId5"/>
    <sheet name="ROZPOČET #1" sheetId="6" r:id="rId6"/>
    <sheet name="KRYCÍ LIST #2" sheetId="7" r:id="rId7"/>
    <sheet name="REKAPITULACE #2" sheetId="8" r:id="rId8"/>
    <sheet name="ROZPOČET #2" sheetId="9" r:id="rId9"/>
    <sheet name="KRYCÍ LIST #3" sheetId="10" r:id="rId10"/>
    <sheet name="REKAPITULACE #3" sheetId="11" r:id="rId11"/>
    <sheet name="ROZPOČET #3" sheetId="12" r:id="rId12"/>
    <sheet name="KRYCÍ LIST #4" sheetId="13" r:id="rId13"/>
    <sheet name="REKAPITULACE #4" sheetId="14" r:id="rId14"/>
    <sheet name="ROZPOČET #4" sheetId="15" r:id="rId15"/>
    <sheet name="KRYCÍ LIST #5" sheetId="16" r:id="rId16"/>
    <sheet name="REKAPITULACE #5" sheetId="17" r:id="rId17"/>
    <sheet name="ROZPOČET #5" sheetId="18" r:id="rId18"/>
    <sheet name="KRYCÍ LIST #6" sheetId="19" r:id="rId19"/>
    <sheet name="REKAPITULACE #6" sheetId="20" r:id="rId20"/>
    <sheet name="ROZPOČET #6" sheetId="21" r:id="rId21"/>
    <sheet name="KRYCÍ LIST #7" sheetId="22" r:id="rId22"/>
    <sheet name="REKAPITULACE #7" sheetId="23" r:id="rId23"/>
    <sheet name="ROZPOČET #7" sheetId="24" r:id="rId24"/>
  </sheets>
  <definedNames/>
  <calcPr calcId="145621"/>
</workbook>
</file>

<file path=xl/sharedStrings.xml><?xml version="1.0" encoding="utf-8"?>
<sst xmlns="http://schemas.openxmlformats.org/spreadsheetml/2006/main" count="1594" uniqueCount="266">
  <si>
    <t>Stavba :  - Demolice zdevastovaných bytových domů, II.et.</t>
  </si>
  <si>
    <t>Cenová úroveň : 2017/II</t>
  </si>
  <si>
    <t>Objekt : SO-06 - související ostatní položky</t>
  </si>
  <si>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</si>
  <si>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</si>
  <si>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</si>
  <si>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</si>
  <si>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</si>
  <si>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</si>
  <si>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</si>
  <si>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</si>
  <si>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</si>
  <si>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</si>
  <si>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</si>
  <si>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</si>
  <si>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</si>
  <si>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</si>
  <si>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</si>
  <si>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</si>
  <si>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</si>
  <si>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</si>
  <si>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</si>
  <si>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HMOTNOST</t>
  </si>
  <si>
    <t>8.</t>
  </si>
  <si>
    <t>9.</t>
  </si>
  <si>
    <t>HSV:</t>
  </si>
  <si>
    <t>oddíl 1</t>
  </si>
  <si>
    <t>Zemní práce:</t>
  </si>
  <si>
    <t>O-12331-0</t>
  </si>
  <si>
    <t>ODKOPÁNÍ OBJEKTOVÝCH PŘÍPOJEK ELEKTRON. KOMUNIKACE A ZASLEPENÍ - VYKOPAVKY ZAREZU TR HORNINY 4 RUCNE</t>
  </si>
  <si>
    <t>M3</t>
  </si>
  <si>
    <t>množství =</t>
  </si>
  <si>
    <t>1*0,8*10*6</t>
  </si>
  <si>
    <t>O-12000-0</t>
  </si>
  <si>
    <t>PRIPL ZTIZ ODKOP BLIZ PODZEMNI VEDENI</t>
  </si>
  <si>
    <t>C-167101103-0</t>
  </si>
  <si>
    <t>PREKLADANI VYKOPKU HOR 1-4</t>
  </si>
  <si>
    <t>C-174201103-0</t>
  </si>
  <si>
    <t>ZASYP NEZHUTNENY ZAREZU</t>
  </si>
  <si>
    <t>ZEMNÍ PRÁCE CELKEM</t>
  </si>
  <si>
    <t>oddíl 5</t>
  </si>
  <si>
    <t>Komunikace:</t>
  </si>
  <si>
    <t>Y-580-1</t>
  </si>
  <si>
    <t>DOCASNA PLOCHA ZE SILNICNICH PANELU                           OCHRANA HORKOVODU</t>
  </si>
  <si>
    <t>M2</t>
  </si>
  <si>
    <t>Y-560-1</t>
  </si>
  <si>
    <t>PODKLADNI VRSTVA DOCASNE PLOCHY - ochrana horkovodu</t>
  </si>
  <si>
    <t>200*0,1</t>
  </si>
  <si>
    <t>DOCASNA PLOCHA ZE SILNICNICH PANELU OCHRANA PODZEMNÍHO VEDENÍ KABELŮ VEŘEJNÉHO OSVĚTLENÍ</t>
  </si>
  <si>
    <t>PODKLADNI VRSTVA DOCASNE PLOCHY</t>
  </si>
  <si>
    <t>8*0,1</t>
  </si>
  <si>
    <t>KOMUNIKACE CELKEM</t>
  </si>
  <si>
    <t>oddíl 9</t>
  </si>
  <si>
    <t>Ostatní konstrukce a práce:</t>
  </si>
  <si>
    <t>Y-902-7</t>
  </si>
  <si>
    <t xml:space="preserve">DOČASNÉ OPLOCENÍ STAVENIŠTĚ 350 m </t>
  </si>
  <si>
    <t>M</t>
  </si>
  <si>
    <t>Y-905-10</t>
  </si>
  <si>
    <t>ODPOJENÍ PŘÍPOJEK PLYNU, SEK, VODA, KANALIZACE - OSTATNI NAKLADY</t>
  </si>
  <si>
    <t>TKC</t>
  </si>
  <si>
    <t>OSTATNÍ KONSTRUKCE A PRÁCE CELKEM</t>
  </si>
  <si>
    <t>oddíl 96</t>
  </si>
  <si>
    <t>Bourání konstrukcí:</t>
  </si>
  <si>
    <t>O-16710-0</t>
  </si>
  <si>
    <t>NAKLADANI KOMUNÁLNÍHO ODPADU ZE SUTERÉNU OBJEKTŮ NA DOPR PROSTREDEK (ODHAD MNOŽSTVÍ 173M3)</t>
  </si>
  <si>
    <t>C-979083117-0</t>
  </si>
  <si>
    <t>VODOR PREMIST KOMUNÁLNÍHO ODPADU NA SKLADKU 6000M (KALKULOVÁNA OBJEMOVÁ HMOTNOST KOMUNÁLNÍHO ODPADU 1100 kg/m3 - ODPAD MOKRÝ)</t>
  </si>
  <si>
    <t>T</t>
  </si>
  <si>
    <t>173*1,1</t>
  </si>
  <si>
    <t>C-979081121-0</t>
  </si>
  <si>
    <t>PRIPL ZKD 1KM ODVOZU KOMUNÁLNÍHO ODPADU NA SKLADKU</t>
  </si>
  <si>
    <t>173*1,1*5</t>
  </si>
  <si>
    <t>O-97909-0</t>
  </si>
  <si>
    <t>ULOZENI KOMUNÁLNÍHO ODPADU A SKLADKOVNE (173 m3, OBJEMOVÁ HMOTNOST 1,1t/m3)</t>
  </si>
  <si>
    <t>BOURÁNÍ KONSTRUKCÍ CELKEM</t>
  </si>
  <si>
    <t>PSV:</t>
  </si>
  <si>
    <t>oddíl 767</t>
  </si>
  <si>
    <t>Kovové doplňkové konstrukce:</t>
  </si>
  <si>
    <t>O-99767-0</t>
  </si>
  <si>
    <t>PRESUN HMOT KONSTR KOVOVE DOPLNKOVE (DOPRAVA STOŽÁRŮ DO DEPOZITA SPRÁVCE)8 KS STOŽÁRŮ A ZPĚTNÁ DOPRAVA</t>
  </si>
  <si>
    <t>0,268*8*2</t>
  </si>
  <si>
    <t>C-998767194-0</t>
  </si>
  <si>
    <t>PRIPL ZVET PRESUN KOVOVE DK DO 1000M</t>
  </si>
  <si>
    <t>C-998767199-0</t>
  </si>
  <si>
    <t>PRIPL ZVET PRESUN KOVOVE DK ZKD 1000M (PŘESUN CELKEM 5 KM A ZPĚT)</t>
  </si>
  <si>
    <t>0,268*8*4*2</t>
  </si>
  <si>
    <t>KOVOVÉ DOPLŇKOVÉ KONSTRUKCE CELKEM</t>
  </si>
  <si>
    <t>MONTÁŽNÍ PRÁCE:</t>
  </si>
  <si>
    <t>oddíl M21</t>
  </si>
  <si>
    <t>Montáže silnoproud:</t>
  </si>
  <si>
    <t>O-99744-0</t>
  </si>
  <si>
    <t>PRESUN HMOT VEREJNE OSVETLENI (DEMONTÁŽ STOŽÁRŮ VO - 0,268 t / 1 ks STOŽÁRU) 8 KS STOŽÁRŮ A ZPĚTNÁ MONTÁŽ)</t>
  </si>
  <si>
    <t>M21</t>
  </si>
  <si>
    <t>MONTÁŽE SILNOPROUD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</si>
  <si>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</si>
  <si>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</si>
  <si>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</si>
  <si>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</si>
  <si>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BEZ DPH</t>
  </si>
  <si>
    <t>Zemní práce</t>
  </si>
  <si>
    <t>Komunikace</t>
  </si>
  <si>
    <t>Ostatní konstrukce a práce</t>
  </si>
  <si>
    <t>Bourání konstrukcí</t>
  </si>
  <si>
    <t>HSV CELKEM</t>
  </si>
  <si>
    <t>Kovové doplňkové konstrukce</t>
  </si>
  <si>
    <t>PSV CELKEM</t>
  </si>
  <si>
    <t>Montáže silnoproud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</si>
  <si>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</si>
  <si>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</si>
  <si>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</si>
  <si>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</si>
  <si>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</si>
  <si>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</si>
  <si>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</si>
  <si>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SO-06</t>
  </si>
  <si>
    <t>související ostatní položky</t>
  </si>
  <si>
    <t/>
  </si>
  <si>
    <t>2017/II</t>
  </si>
  <si>
    <t>Kód stavby:</t>
  </si>
  <si>
    <t>Název stavby:</t>
  </si>
  <si>
    <t>SKP:</t>
  </si>
  <si>
    <t>Účelová M.J:</t>
  </si>
  <si>
    <t>Demolice zdevastovaných bytových domů, II.et.</t>
  </si>
  <si>
    <t>Projektant:</t>
  </si>
  <si>
    <t>Ing. Jaroslav Talacko</t>
  </si>
  <si>
    <t>Počet účel. měrných jednotek:</t>
  </si>
  <si>
    <t>Objednatel:</t>
  </si>
  <si>
    <t>Město Ústí nad Labem</t>
  </si>
  <si>
    <t>Náklady na měrnou jednotku:</t>
  </si>
  <si>
    <t>Počet listů:</t>
  </si>
  <si>
    <t>Zakázkové čís.:</t>
  </si>
  <si>
    <t>Zpracovatel:</t>
  </si>
  <si>
    <t>Alexandra Talacková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</si>
  <si>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</si>
  <si>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</si>
  <si>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</si>
  <si>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</si>
  <si>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</si>
  <si>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</si>
  <si>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</si>
  <si>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</si>
  <si>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</si>
  <si>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</si>
  <si>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</si>
  <si>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</si>
  <si>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</si>
  <si>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</si>
  <si>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</si>
  <si>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</si>
  <si>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</si>
  <si>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</si>
  <si>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</si>
  <si>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</si>
  <si>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</si>
  <si>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</si>
  <si>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</si>
  <si>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</si>
  <si>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</si>
  <si>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</si>
  <si>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</si>
  <si>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</si>
  <si>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</si>
  <si>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</si>
  <si>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</si>
  <si>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</si>
  <si>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</si>
  <si>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</si>
  <si>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</si>
  <si>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</si>
  <si>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</si>
  <si>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</si>
  <si>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</si>
  <si>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</si>
  <si>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</si>
  <si>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</si>
  <si>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</si>
  <si>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</si>
  <si>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</si>
  <si>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</si>
  <si>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</si>
  <si>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Objekt : SO-05 - Na Nivách 1820/25</t>
  </si>
  <si>
    <t>C-174101102-0</t>
  </si>
  <si>
    <t>ZASYP ZHUTNENI UZAVRENYCH PROSTOR</t>
  </si>
  <si>
    <t>H-59991440-1</t>
  </si>
  <si>
    <t>RECYKLAT CIHELNY TRIDENY 0-63MM VL</t>
  </si>
  <si>
    <t>343,34*1,8</t>
  </si>
  <si>
    <t>H-58345397-1</t>
  </si>
  <si>
    <t>STERKODRTE 0-120MM UN1</t>
  </si>
  <si>
    <t>343,34*0,25*2,2</t>
  </si>
  <si>
    <t>C-181301103-0</t>
  </si>
  <si>
    <t>ROZPR ORNICE ROVINA 500M2 TL 20CM</t>
  </si>
  <si>
    <t>H-10311400-1</t>
  </si>
  <si>
    <t>ZEMINA PODKLADOVA PRO TER UPRAVY VL</t>
  </si>
  <si>
    <t>137,36*0,2*1,1*1,5</t>
  </si>
  <si>
    <t>C-180401211-0</t>
  </si>
  <si>
    <t>ZALOZ TRAVNIKU VYSEV LUCNI V ROVINE</t>
  </si>
  <si>
    <t>H-00577492-1</t>
  </si>
  <si>
    <t>SMES TRAVNI TECHNICKA 25kg</t>
  </si>
  <si>
    <t>KG</t>
  </si>
  <si>
    <t>137,36*0,03</t>
  </si>
  <si>
    <t>C-981013415-0</t>
  </si>
  <si>
    <t>DEMOLICE BUD RYPADLEM B PODIL DO 30%</t>
  </si>
  <si>
    <t>M3OP</t>
  </si>
  <si>
    <t>343,34+439,55+439,55+439,55+439,55+274,4+28</t>
  </si>
  <si>
    <t>VODOR PREMIST SUTI SKLADKA 6000M</t>
  </si>
  <si>
    <t>((1370,2458))</t>
  </si>
  <si>
    <t>PRIPL ZKD 1KM ODVOZU SUTI NA SKLADKU</t>
  </si>
  <si>
    <t>1370,246*5</t>
  </si>
  <si>
    <t>ULOZENI SUTI A SKLADKOVNE</t>
  </si>
  <si>
    <t>SO-05</t>
  </si>
  <si>
    <t>Na Nivách 1820/25</t>
  </si>
  <si>
    <t>bez souvisejících nákladů</t>
  </si>
  <si>
    <t>Objekt : SO-04 - Na Nivách 1819/23</t>
  </si>
  <si>
    <t>SO-04</t>
  </si>
  <si>
    <t>Na Nivách 1819/23</t>
  </si>
  <si>
    <t>Objekt : SO-03 - Na Nivách 1830/21</t>
  </si>
  <si>
    <t>396,3*1,8</t>
  </si>
  <si>
    <t>396,3*0,25*2,2</t>
  </si>
  <si>
    <t>265,41*0,2*1,1*1,5</t>
  </si>
  <si>
    <t>265,41*0,03</t>
  </si>
  <si>
    <t>396,3+849,312+849,312+849,312+849,312+508,58</t>
  </si>
  <si>
    <t>((2452,21296))</t>
  </si>
  <si>
    <t>2452,213*5</t>
  </si>
  <si>
    <t>SO-03</t>
  </si>
  <si>
    <t>Na Nivách 1830/21</t>
  </si>
  <si>
    <t>Objekt : SO-02 - Na Nivách 1829/19</t>
  </si>
  <si>
    <t>SO-02</t>
  </si>
  <si>
    <t>Na Nivách 1829/19</t>
  </si>
  <si>
    <t>Objekt : SO-01 - Na Nivách 1818/17</t>
  </si>
  <si>
    <t>SO-01</t>
  </si>
  <si>
    <t>Na Nivách 1818/17</t>
  </si>
  <si>
    <t>Objekt :   - Na Nivách 1817/15</t>
  </si>
  <si>
    <t xml:space="preserve"> </t>
  </si>
  <si>
    <t>Na Nivách 1817/15</t>
  </si>
  <si>
    <t>REKAPITULACE OBJEKTŮ STAVBY</t>
  </si>
  <si>
    <t xml:space="preserve">Kód stavby : </t>
  </si>
  <si>
    <t xml:space="preserve">Název stavby : </t>
  </si>
  <si>
    <t xml:space="preserve">Datum: </t>
  </si>
  <si>
    <t>leden 2018</t>
  </si>
  <si>
    <t>Místo stavby:</t>
  </si>
  <si>
    <t>Na Nivách, Ústí nad Labem - II. ETAPA   (čp. 15, 17, 19, 21, 23, 25)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</si>
  <si>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</si>
  <si>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</si>
  <si>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</si>
  <si>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</si>
  <si>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</si>
  <si>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</si>
  <si>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</si>
  <si>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</si>
  <si>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</si>
  <si>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</si>
  <si>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</si>
  <si>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</si>
  <si>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</si>
  <si>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</si>
  <si>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</si>
  <si>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</si>
  <si>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</si>
  <si>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</si>
  <si>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</si>
  <si>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</si>
  <si>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</si>
  <si>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ROZPOČET STAVBY</t>
  </si>
  <si>
    <t>Stupeň projektové dokumentace:</t>
  </si>
  <si>
    <t>Celkový počet listů:</t>
  </si>
  <si>
    <t>Demolice zdevastovaných bytových domů Na Nivách, Ústí nad Labem -                                          II. ETAPA   (čp. 15, 17, 19, 21, 23,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</si>
</sst>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/>
      <bottom/>
    </border>
    <border>
      <left style="medium"/>
      <right style="hair"/>
      <top style="thin"/>
      <bottom/>
    </border>
    <border>
      <left style="medium"/>
      <right style="hair"/>
      <top style="thin"/>
      <bottom style="double"/>
    </border>
    <border>
      <left/>
      <right/>
      <top style="thin"/>
      <bottom/>
    </border>
    <border>
      <left style="hair"/>
      <right/>
      <top style="thin"/>
      <bottom style="double"/>
    </border>
    <border>
      <left style="thin"/>
      <right style="hair"/>
      <top style="thin"/>
      <bottom/>
    </border>
    <border>
      <left style="thin"/>
      <right style="hair"/>
      <top style="thin"/>
      <bottom style="double"/>
    </border>
    <border>
      <left/>
      <right style="double"/>
      <top style="thin"/>
      <bottom/>
    </border>
    <border>
      <left style="hair"/>
      <right style="double"/>
      <top style="thin"/>
      <bottom style="double"/>
    </border>
    <border>
      <left style="thin"/>
      <right/>
      <top style="double"/>
      <bottom/>
    </border>
    <border>
      <left style="medium"/>
      <right/>
      <top style="double"/>
      <bottom/>
    </border>
    <border>
      <left style="medium"/>
      <right style="hair"/>
      <top style="double"/>
      <bottom/>
    </border>
    <border>
      <left style="thin"/>
      <right style="hair"/>
      <top style="double"/>
      <bottom/>
    </border>
    <border>
      <left style="hair"/>
      <right style="medium"/>
      <top style="double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0" fillId="0" borderId="8" xfId="0" applyBorder="1"/>
    <xf numFmtId="0" fontId="0" fillId="0" borderId="8" xfId="0" applyFont="1" applyBorder="1"/>
    <xf numFmtId="0" fontId="6" fillId="0" borderId="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/>
    <xf numFmtId="0" fontId="6" fillId="0" borderId="10" xfId="0" applyFont="1" applyBorder="1"/>
    <xf numFmtId="0" fontId="6" fillId="0" borderId="21" xfId="0" applyFont="1" applyBorder="1"/>
    <xf numFmtId="0" fontId="2" fillId="0" borderId="5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0" fillId="0" borderId="22" xfId="0" applyBorder="1"/>
    <xf numFmtId="0" fontId="0" fillId="0" borderId="25" xfId="0" applyBorder="1"/>
    <xf numFmtId="0" fontId="0" fillId="0" borderId="22" xfId="0" applyFont="1" applyBorder="1"/>
    <xf numFmtId="0" fontId="8" fillId="0" borderId="22" xfId="0" applyFont="1" applyBorder="1" applyAlignment="1">
      <alignment horizontal="right" vertical="top"/>
    </xf>
    <xf numFmtId="3" fontId="2" fillId="0" borderId="22" xfId="0" applyNumberFormat="1" applyFont="1" applyBorder="1" applyAlignment="1">
      <alignment vertical="center"/>
    </xf>
    <xf numFmtId="0" fontId="6" fillId="2" borderId="5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6" xfId="0" applyFont="1" applyFill="1" applyBorder="1"/>
    <xf numFmtId="0" fontId="6" fillId="2" borderId="27" xfId="0" applyFont="1" applyFill="1" applyBorder="1"/>
    <xf numFmtId="164" fontId="6" fillId="2" borderId="24" xfId="0" applyNumberFormat="1" applyFont="1" applyFill="1" applyBorder="1"/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/>
    <xf numFmtId="0" fontId="6" fillId="2" borderId="32" xfId="0" applyFont="1" applyFill="1" applyBorder="1"/>
    <xf numFmtId="164" fontId="6" fillId="2" borderId="33" xfId="0" applyNumberFormat="1" applyFont="1" applyFill="1" applyBorder="1"/>
    <xf numFmtId="165" fontId="6" fillId="2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19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0" fillId="0" borderId="31" xfId="0" applyBorder="1"/>
    <xf numFmtId="0" fontId="0" fillId="0" borderId="39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/>
    <xf numFmtId="0" fontId="5" fillId="0" borderId="42" xfId="0" applyFont="1" applyBorder="1"/>
    <xf numFmtId="0" fontId="6" fillId="0" borderId="43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3" fontId="6" fillId="0" borderId="4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6" fillId="0" borderId="45" xfId="0" applyNumberFormat="1" applyFont="1" applyBorder="1" applyAlignment="1">
      <alignment vertical="center"/>
    </xf>
    <xf numFmtId="0" fontId="6" fillId="2" borderId="46" xfId="0" applyFont="1" applyFill="1" applyBorder="1" applyAlignment="1">
      <alignment horizontal="right" vertical="center"/>
    </xf>
    <xf numFmtId="0" fontId="6" fillId="2" borderId="47" xfId="0" applyFont="1" applyFill="1" applyBorder="1" applyAlignment="1">
      <alignment horizontal="left" vertical="center"/>
    </xf>
    <xf numFmtId="3" fontId="6" fillId="2" borderId="48" xfId="0" applyNumberFormat="1" applyFont="1" applyFill="1" applyBorder="1" applyAlignment="1">
      <alignment vertical="center"/>
    </xf>
    <xf numFmtId="0" fontId="5" fillId="2" borderId="49" xfId="0" applyFont="1" applyFill="1" applyBorder="1"/>
    <xf numFmtId="0" fontId="6" fillId="2" borderId="50" xfId="0" applyFont="1" applyFill="1" applyBorder="1" applyAlignment="1">
      <alignment horizontal="left" vertical="center"/>
    </xf>
    <xf numFmtId="3" fontId="6" fillId="2" borderId="51" xfId="0" applyNumberFormat="1" applyFont="1" applyFill="1" applyBorder="1" applyAlignment="1">
      <alignment vertical="center"/>
    </xf>
    <xf numFmtId="0" fontId="9" fillId="0" borderId="0" xfId="0" applyFont="1"/>
    <xf numFmtId="0" fontId="0" fillId="0" borderId="52" xfId="0" applyFont="1" applyBorder="1"/>
    <xf numFmtId="49" fontId="0" fillId="0" borderId="45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3" xfId="0" applyFont="1" applyBorder="1"/>
    <xf numFmtId="3" fontId="0" fillId="0" borderId="53" xfId="0" applyNumberFormat="1" applyFont="1" applyBorder="1"/>
    <xf numFmtId="0" fontId="10" fillId="0" borderId="0" xfId="0" applyFont="1"/>
    <xf numFmtId="0" fontId="0" fillId="0" borderId="54" xfId="0" applyFont="1" applyBorder="1"/>
    <xf numFmtId="0" fontId="0" fillId="0" borderId="29" xfId="0" applyBorder="1"/>
    <xf numFmtId="0" fontId="0" fillId="0" borderId="55" xfId="0" applyFont="1" applyBorder="1"/>
    <xf numFmtId="4" fontId="0" fillId="0" borderId="56" xfId="0" applyNumberFormat="1" applyFont="1" applyBorder="1" applyAlignment="1">
      <alignment horizontal="right" vertical="top"/>
    </xf>
    <xf numFmtId="0" fontId="0" fillId="0" borderId="55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 vertical="top"/>
    </xf>
    <xf numFmtId="0" fontId="0" fillId="0" borderId="57" xfId="0" applyFont="1" applyBorder="1"/>
    <xf numFmtId="3" fontId="0" fillId="0" borderId="58" xfId="0" applyNumberFormat="1" applyFont="1" applyBorder="1" applyAlignment="1">
      <alignment horizontal="right" vertical="top"/>
    </xf>
    <xf numFmtId="3" fontId="0" fillId="0" borderId="44" xfId="0" applyNumberFormat="1" applyFont="1" applyBorder="1" applyAlignment="1">
      <alignment horizontal="right" vertical="top"/>
    </xf>
    <xf numFmtId="0" fontId="0" fillId="0" borderId="59" xfId="0" applyFont="1" applyBorder="1"/>
    <xf numFmtId="0" fontId="0" fillId="0" borderId="60" xfId="0" applyFont="1" applyBorder="1"/>
    <xf numFmtId="0" fontId="11" fillId="0" borderId="0" xfId="0" applyFont="1"/>
    <xf numFmtId="0" fontId="11" fillId="2" borderId="61" xfId="0" applyFont="1" applyFill="1" applyBorder="1" applyAlignment="1">
      <alignment horizontal="left" vertical="center"/>
    </xf>
    <xf numFmtId="4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0" fontId="0" fillId="0" borderId="62" xfId="0" applyFont="1" applyBorder="1"/>
    <xf numFmtId="49" fontId="0" fillId="2" borderId="63" xfId="0" applyNumberFormat="1" applyFont="1" applyFill="1" applyBorder="1"/>
    <xf numFmtId="49" fontId="0" fillId="0" borderId="64" xfId="0" applyNumberFormat="1" applyFont="1" applyBorder="1"/>
    <xf numFmtId="0" fontId="0" fillId="0" borderId="65" xfId="0" applyFont="1" applyBorder="1"/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top"/>
    </xf>
    <xf numFmtId="3" fontId="0" fillId="0" borderId="53" xfId="0" applyNumberFormat="1" applyFont="1" applyBorder="1" applyAlignment="1">
      <alignment horizontal="right" vertical="top"/>
    </xf>
    <xf numFmtId="3" fontId="11" fillId="2" borderId="37" xfId="0" applyNumberFormat="1" applyFont="1" applyFill="1" applyBorder="1" applyAlignment="1">
      <alignment horizontal="right" vertical="center"/>
    </xf>
    <xf numFmtId="3" fontId="11" fillId="2" borderId="69" xfId="0" applyNumberFormat="1" applyFont="1" applyFill="1" applyBorder="1" applyAlignment="1">
      <alignment horizontal="right" vertical="center"/>
    </xf>
    <xf numFmtId="49" fontId="0" fillId="0" borderId="39" xfId="0" applyNumberFormat="1" applyFont="1" applyBorder="1"/>
    <xf numFmtId="49" fontId="0" fillId="0" borderId="53" xfId="0" applyNumberFormat="1" applyFont="1" applyBorder="1"/>
    <xf numFmtId="0" fontId="0" fillId="0" borderId="35" xfId="0" applyFont="1" applyBorder="1" applyAlignment="1">
      <alignment horizontal="right"/>
    </xf>
    <xf numFmtId="0" fontId="11" fillId="2" borderId="69" xfId="0" applyFont="1" applyFill="1" applyBorder="1" applyAlignment="1">
      <alignment horizontal="left" vertical="center"/>
    </xf>
    <xf numFmtId="0" fontId="0" fillId="0" borderId="70" xfId="0" applyBorder="1"/>
    <xf numFmtId="0" fontId="0" fillId="3" borderId="8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0" fillId="3" borderId="22" xfId="0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3" borderId="19" xfId="0" applyFon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2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9" xfId="0" applyFont="1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70" xfId="0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70" xfId="0" applyBorder="1" applyAlignment="1">
      <alignment/>
    </xf>
    <xf numFmtId="0" fontId="0" fillId="0" borderId="3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1" xfId="0" applyBorder="1" applyAlignment="1">
      <alignment/>
    </xf>
    <xf numFmtId="3" fontId="0" fillId="0" borderId="47" xfId="0" applyNumberFormat="1" applyFont="1" applyBorder="1" applyAlignment="1">
      <alignment horizontal="right" vertical="top"/>
    </xf>
    <xf numFmtId="0" fontId="11" fillId="2" borderId="49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3" fontId="11" fillId="2" borderId="38" xfId="0" applyNumberFormat="1" applyFont="1" applyFill="1" applyBorder="1" applyAlignment="1">
      <alignment horizontal="right" vertical="center"/>
    </xf>
    <xf numFmtId="0" fontId="0" fillId="0" borderId="57" xfId="0" applyFont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Font="1" applyBorder="1" applyAlignment="1">
      <alignment horizontal="right" vertical="top"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0" fontId="4" fillId="0" borderId="57" xfId="0" applyFont="1" applyBorder="1" applyAlignment="1">
      <alignment/>
    </xf>
    <xf numFmtId="3" fontId="4" fillId="0" borderId="56" xfId="0" applyNumberFormat="1" applyFont="1" applyBorder="1" applyAlignment="1">
      <alignment horizontal="right" vertical="top"/>
    </xf>
    <xf numFmtId="0" fontId="4" fillId="0" borderId="55" xfId="0" applyFont="1" applyBorder="1" applyAlignment="1">
      <alignment/>
    </xf>
    <xf numFmtId="0" fontId="0" fillId="3" borderId="20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49" fontId="0" fillId="3" borderId="73" xfId="0" applyNumberFormat="1" applyFont="1" applyFill="1" applyBorder="1" applyAlignment="1" applyProtection="1">
      <alignment/>
      <protection locked="0"/>
    </xf>
    <xf numFmtId="0" fontId="0" fillId="3" borderId="74" xfId="0" applyFill="1" applyBorder="1" applyAlignment="1" applyProtection="1">
      <alignment/>
      <protection locked="0"/>
    </xf>
    <xf numFmtId="0" fontId="0" fillId="3" borderId="75" xfId="0" applyFill="1" applyBorder="1" applyAlignment="1" applyProtection="1">
      <alignment/>
      <protection locked="0"/>
    </xf>
    <xf numFmtId="49" fontId="0" fillId="3" borderId="74" xfId="0" applyNumberFormat="1" applyFont="1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10" fillId="0" borderId="49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3" fontId="0" fillId="0" borderId="43" xfId="0" applyNumberFormat="1" applyFont="1" applyBorder="1" applyAlignment="1">
      <alignment horizontal="right" vertical="top"/>
    </xf>
    <xf numFmtId="49" fontId="0" fillId="0" borderId="2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3" xfId="0" applyBorder="1" applyAlignment="1">
      <alignment/>
    </xf>
    <xf numFmtId="0" fontId="9" fillId="0" borderId="74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8" xfId="0" applyFont="1" applyBorder="1" applyAlignment="1">
      <alignment/>
    </xf>
    <xf numFmtId="0" fontId="0" fillId="0" borderId="34" xfId="0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49" fontId="0" fillId="2" borderId="29" xfId="0" applyNumberFormat="1" applyFont="1" applyFill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3" borderId="19" xfId="0" applyNumberFormat="1" applyFont="1" applyFill="1" applyBorder="1" applyAlignment="1" applyProtection="1">
      <alignment/>
      <protection locked="0"/>
    </xf>
    <xf numFmtId="0" fontId="10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0" fillId="2" borderId="22" xfId="0" applyNumberFormat="1" applyFont="1" applyFill="1" applyBorder="1" applyAlignment="1">
      <alignment/>
    </xf>
    <xf numFmtId="0" fontId="11" fillId="2" borderId="46" xfId="0" applyFont="1" applyFill="1" applyBorder="1" applyAlignment="1">
      <alignment horizontal="left" vertical="center"/>
    </xf>
    <xf numFmtId="0" fontId="11" fillId="0" borderId="71" xfId="0" applyFont="1" applyBorder="1" applyAlignment="1">
      <alignment/>
    </xf>
    <xf numFmtId="3" fontId="11" fillId="2" borderId="7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0" fillId="0" borderId="56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165" fontId="0" fillId="0" borderId="43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3" borderId="0" xfId="0" applyFont="1" applyFill="1" applyAlignment="1" applyProtection="1">
      <alignment/>
      <protection locked="0"/>
    </xf>
    <xf numFmtId="0" fontId="0" fillId="0" borderId="64" xfId="0" applyBorder="1" applyAlignment="1">
      <alignment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/>
    </xf>
    <xf numFmtId="0" fontId="0" fillId="3" borderId="22" xfId="0" applyFont="1" applyFill="1" applyBorder="1" applyAlignment="1" applyProtection="1">
      <alignment vertical="top"/>
      <protection locked="0"/>
    </xf>
    <xf numFmtId="0" fontId="0" fillId="0" borderId="22" xfId="0" applyFont="1" applyBorder="1" applyAlignment="1">
      <alignment vertical="top"/>
    </xf>
    <xf numFmtId="3" fontId="4" fillId="0" borderId="78" xfId="0" applyNumberFormat="1" applyFont="1" applyBorder="1" applyAlignment="1">
      <alignment horizontal="right" vertical="top"/>
    </xf>
    <xf numFmtId="0" fontId="4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0" fontId="4" fillId="3" borderId="43" xfId="0" applyFont="1" applyFill="1" applyBorder="1" applyAlignment="1" applyProtection="1">
      <alignment/>
      <protection locked="0"/>
    </xf>
    <xf numFmtId="0" fontId="0" fillId="3" borderId="54" xfId="0" applyFill="1" applyBorder="1" applyAlignment="1" applyProtection="1">
      <alignment/>
      <protection locked="0"/>
    </xf>
    <xf numFmtId="0" fontId="0" fillId="3" borderId="76" xfId="0" applyFill="1" applyBorder="1" applyAlignment="1" applyProtection="1">
      <alignment/>
      <protection locked="0"/>
    </xf>
    <xf numFmtId="0" fontId="4" fillId="0" borderId="43" xfId="0" applyFont="1" applyBorder="1" applyAlignment="1">
      <alignment/>
    </xf>
    <xf numFmtId="0" fontId="0" fillId="0" borderId="59" xfId="0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53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59" xfId="0" applyFont="1" applyBorder="1" applyAlignment="1">
      <alignment/>
    </xf>
    <xf numFmtId="3" fontId="0" fillId="0" borderId="19" xfId="0" applyNumberFormat="1" applyFont="1" applyBorder="1" applyAlignment="1">
      <alignment horizontal="right" vertical="top"/>
    </xf>
    <xf numFmtId="0" fontId="0" fillId="0" borderId="79" xfId="0" applyFont="1" applyBorder="1" applyAlignment="1">
      <alignment/>
    </xf>
    <xf numFmtId="0" fontId="0" fillId="0" borderId="59" xfId="0" applyBorder="1" applyAlignment="1">
      <alignment/>
    </xf>
    <xf numFmtId="0" fontId="0" fillId="0" borderId="55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5" xfId="0" applyBorder="1" applyAlignment="1">
      <alignment/>
    </xf>
    <xf numFmtId="0" fontId="0" fillId="3" borderId="81" xfId="0" applyFont="1" applyFill="1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49" fontId="0" fillId="0" borderId="55" xfId="0" applyNumberFormat="1" applyFont="1" applyBorder="1" applyAlignment="1">
      <alignment/>
    </xf>
    <xf numFmtId="49" fontId="0" fillId="0" borderId="55" xfId="0" applyNumberFormat="1" applyFont="1" applyBorder="1" applyAlignment="1">
      <alignment vertical="center"/>
    </xf>
    <xf numFmtId="49" fontId="0" fillId="2" borderId="28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2" fillId="0" borderId="66" xfId="0" applyFont="1" applyBorder="1" applyAlignment="1">
      <alignment horizontal="center" vertical="center"/>
    </xf>
    <xf numFmtId="0" fontId="0" fillId="0" borderId="84" xfId="0" applyBorder="1" applyAlignment="1">
      <alignment/>
    </xf>
    <xf numFmtId="49" fontId="8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4" xfId="0" applyBorder="1" applyAlignment="1">
      <alignment wrapText="1"/>
    </xf>
    <xf numFmtId="3" fontId="6" fillId="2" borderId="5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85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4">
      <selection activeCell="I16" sqref="I16"/>
    </sheetView>
  </sheetViews>
  <sheetFormatPr defaultColWidth="9.140625" defaultRowHeight="12.75"/>
  <sheetData>
    <row r="1" spans="1:9" ht="12.75" customHeight="1">
      <c r="A1" s="66"/>
      <c r="B1" s="26"/>
      <c r="C1" s="26"/>
      <c r="D1" s="26"/>
      <c r="E1" s="26"/>
      <c r="F1" s="26"/>
      <c r="G1" s="26"/>
      <c r="H1" s="26"/>
      <c r="I1" s="65"/>
    </row>
    <row r="2" spans="1:9" ht="12.75" customHeight="1">
      <c r="A2" s="43"/>
      <c r="I2" s="44"/>
    </row>
    <row r="3" spans="1:9" ht="12.75" customHeight="1">
      <c r="A3" s="43"/>
      <c r="I3" s="44"/>
    </row>
    <row r="4" spans="1:9" ht="12.75" customHeight="1">
      <c r="A4" s="43"/>
      <c r="I4" s="44"/>
    </row>
    <row r="5" spans="1:9" ht="12.75" customHeight="1">
      <c r="A5" s="43"/>
      <c r="I5" s="44"/>
    </row>
    <row r="6" spans="1:9" ht="49.5" customHeight="1">
      <c r="A6" s="137" t="s">
        <v>262</v>
      </c>
      <c r="B6" s="138"/>
      <c r="C6" s="138"/>
      <c r="D6" s="138"/>
      <c r="E6" s="138"/>
      <c r="F6" s="138"/>
      <c r="G6" s="138"/>
      <c r="H6" s="138"/>
      <c r="I6" s="139"/>
    </row>
    <row r="7" spans="1:9" ht="12.75" customHeight="1" thickBot="1">
      <c r="A7" s="43"/>
      <c r="I7" s="44"/>
    </row>
    <row r="8" spans="1:9" ht="49.5" customHeight="1" thickBot="1">
      <c r="A8" s="140" t="s">
        <v>265</v>
      </c>
      <c r="B8" s="141"/>
      <c r="C8" s="141"/>
      <c r="D8" s="141"/>
      <c r="E8" s="141"/>
      <c r="F8" s="141"/>
      <c r="G8" s="141"/>
      <c r="H8" s="141"/>
      <c r="I8" s="142"/>
    </row>
    <row r="9" spans="1:9" ht="12.75" customHeight="1">
      <c r="A9" s="43"/>
      <c r="I9" s="44"/>
    </row>
    <row r="10" spans="1:9" ht="12.75" customHeight="1">
      <c r="A10" s="43"/>
      <c r="I10" s="44"/>
    </row>
    <row r="11" spans="1:9" ht="12.75" customHeight="1">
      <c r="A11" s="43"/>
      <c r="I11" s="44"/>
    </row>
    <row r="12" spans="1:9" ht="12.75" customHeight="1">
      <c r="A12" s="43"/>
      <c r="I12" s="44"/>
    </row>
    <row r="13" spans="1:9" ht="12.75" customHeight="1">
      <c r="A13" s="43"/>
      <c r="I13" s="44"/>
    </row>
    <row r="14" spans="1:9" ht="12.75" customHeight="1">
      <c r="A14" s="43"/>
      <c r="I14" s="44"/>
    </row>
    <row r="15" spans="1:9" ht="12.75" customHeight="1">
      <c r="A15" s="43"/>
      <c r="I15" s="44"/>
    </row>
    <row r="16" spans="1:9" ht="12.75" customHeight="1">
      <c r="A16" s="43"/>
      <c r="I16" s="44"/>
    </row>
    <row r="17" spans="1:9" ht="12.75" customHeight="1">
      <c r="A17" s="43"/>
      <c r="I17" s="44"/>
    </row>
    <row r="18" spans="1:9" ht="12.75" customHeight="1">
      <c r="A18" s="43"/>
      <c r="I18" s="44"/>
    </row>
    <row r="19" spans="1:9" ht="12.75" customHeight="1">
      <c r="A19" s="43"/>
      <c r="I19" s="44"/>
    </row>
    <row r="20" spans="1:9" ht="12.75" customHeight="1">
      <c r="A20" s="43"/>
      <c r="I20" s="44"/>
    </row>
    <row r="21" spans="1:9" ht="12.75" customHeight="1">
      <c r="A21" s="43"/>
      <c r="I21" s="44"/>
    </row>
    <row r="22" spans="1:9" ht="12.75" customHeight="1">
      <c r="A22" s="43"/>
      <c r="I22" s="44"/>
    </row>
    <row r="23" spans="1:9" ht="12.75" customHeight="1">
      <c r="A23" s="43"/>
      <c r="I23" s="44"/>
    </row>
    <row r="24" spans="1:9" ht="12.75" customHeight="1">
      <c r="A24" s="43"/>
      <c r="I24" s="44"/>
    </row>
    <row r="25" spans="1:9" ht="12.75" customHeight="1">
      <c r="A25" s="43"/>
      <c r="I25" s="44"/>
    </row>
    <row r="26" spans="1:9" ht="12.75" customHeight="1">
      <c r="A26" s="43"/>
      <c r="I26" s="44"/>
    </row>
    <row r="27" spans="1:9" ht="12.75" customHeight="1">
      <c r="A27" s="43"/>
      <c r="I27" s="44"/>
    </row>
    <row r="28" spans="1:9" ht="12.75" customHeight="1">
      <c r="A28" s="43"/>
      <c r="I28" s="44"/>
    </row>
    <row r="29" spans="1:9" ht="12.75" customHeight="1">
      <c r="A29" s="43"/>
      <c r="I29" s="44"/>
    </row>
    <row r="30" spans="1:9" ht="12.75" customHeight="1">
      <c r="A30" s="143" t="s">
        <v>263</v>
      </c>
      <c r="B30" s="138"/>
      <c r="C30" s="138"/>
      <c r="D30" s="138"/>
      <c r="E30" s="138"/>
      <c r="F30" s="138"/>
      <c r="G30" s="138"/>
      <c r="H30" s="138"/>
      <c r="I30" s="139"/>
    </row>
    <row r="31" spans="1:9" ht="12.75" customHeight="1">
      <c r="A31" s="43"/>
      <c r="I31" s="44"/>
    </row>
    <row r="32" spans="1:9" ht="12.75" customHeight="1">
      <c r="A32" s="144"/>
      <c r="B32" s="138"/>
      <c r="C32" s="138"/>
      <c r="D32" s="138"/>
      <c r="E32" s="138"/>
      <c r="F32" s="138"/>
      <c r="G32" s="138"/>
      <c r="H32" s="138"/>
      <c r="I32" s="139"/>
    </row>
    <row r="33" spans="1:9" ht="12.75" customHeight="1">
      <c r="A33" s="43"/>
      <c r="I33" s="44"/>
    </row>
    <row r="34" spans="1:9" ht="12.75" customHeight="1">
      <c r="A34" s="43"/>
      <c r="I34" s="44"/>
    </row>
    <row r="35" spans="1:9" ht="12.75" customHeight="1">
      <c r="A35" s="43"/>
      <c r="I35" s="44"/>
    </row>
    <row r="36" spans="1:9" ht="12.75" customHeight="1">
      <c r="A36" s="43"/>
      <c r="I36" s="44"/>
    </row>
    <row r="37" spans="1:9" ht="12.75" customHeight="1">
      <c r="A37" s="43"/>
      <c r="I37" s="44"/>
    </row>
    <row r="38" spans="1:9" ht="12.75" customHeight="1">
      <c r="A38" s="43"/>
      <c r="I38" s="44"/>
    </row>
    <row r="39" spans="1:9" ht="12.75" customHeight="1">
      <c r="A39" s="43"/>
      <c r="I39" s="44"/>
    </row>
    <row r="40" spans="1:9" ht="12.75" customHeight="1">
      <c r="A40" s="43"/>
      <c r="I40" s="44"/>
    </row>
    <row r="41" spans="1:9" ht="12.75" customHeight="1">
      <c r="A41" s="43"/>
      <c r="I41" s="44"/>
    </row>
    <row r="42" spans="1:9" ht="12.75" customHeight="1">
      <c r="A42" s="43"/>
      <c r="I42" s="44"/>
    </row>
    <row r="43" spans="1:9" ht="12.75" customHeight="1">
      <c r="A43" s="43"/>
      <c r="I43" s="44"/>
    </row>
    <row r="44" spans="1:9" ht="12.75" customHeight="1">
      <c r="A44" s="43"/>
      <c r="I44" s="44"/>
    </row>
    <row r="45" spans="1:9" ht="12.75" customHeight="1">
      <c r="A45" s="143" t="s">
        <v>264</v>
      </c>
      <c r="B45" s="138"/>
      <c r="C45" s="138"/>
      <c r="D45" s="138"/>
      <c r="E45" s="138"/>
      <c r="F45" s="138"/>
      <c r="G45" s="138"/>
      <c r="H45" s="138"/>
      <c r="I45" s="139"/>
    </row>
    <row r="46" spans="1:9" ht="12.75" customHeight="1">
      <c r="A46" s="43"/>
      <c r="I46" s="44"/>
    </row>
    <row r="47" spans="1:9" ht="12.75" customHeight="1">
      <c r="A47" s="43"/>
      <c r="I47" s="44"/>
    </row>
    <row r="48" spans="1:9" ht="12.75" customHeight="1">
      <c r="A48" s="43"/>
      <c r="I48" s="44"/>
    </row>
    <row r="49" spans="1:9" ht="12.75" customHeight="1">
      <c r="A49" s="97"/>
      <c r="B49" s="71"/>
      <c r="C49" s="71"/>
      <c r="D49" s="71"/>
      <c r="E49" s="71"/>
      <c r="F49" s="71"/>
      <c r="G49" s="71"/>
      <c r="H49" s="71"/>
      <c r="I49" s="132"/>
    </row>
  </sheetData>
  <mergeCells count="5">
    <mergeCell ref="A6:I6"/>
    <mergeCell ref="A8:I8"/>
    <mergeCell ref="A30:I30"/>
    <mergeCell ref="A32:I32"/>
    <mergeCell ref="A45:I45"/>
  </mergeCells>
  <printOptions horizontalCentered="1" verticalCentered="1"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K42" sqref="K42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226</v>
      </c>
      <c r="B3" s="162"/>
      <c r="C3" s="162"/>
      <c r="D3" s="163"/>
      <c r="E3" s="205" t="s">
        <v>227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#3'!C11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225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#3'!G23</f>
        <v>0</v>
      </c>
    </row>
    <row r="10" spans="1:3" s="18" customFormat="1" ht="11.25">
      <c r="A10" s="80">
        <v>96</v>
      </c>
      <c r="B10" s="81" t="s">
        <v>102</v>
      </c>
      <c r="C10" s="82">
        <f>'ROZPOČET #3'!G33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225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1">
        <v>396.3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713.34</v>
      </c>
      <c r="F13" s="136"/>
      <c r="G13" s="41">
        <f>E13*F13</f>
        <v>0</v>
      </c>
      <c r="H13" s="40">
        <v>1</v>
      </c>
      <c r="I13" s="42">
        <f>E13*H13</f>
        <v>713.34</v>
      </c>
    </row>
    <row r="14" spans="1:9" s="1" customFormat="1" ht="9.75" customHeight="1">
      <c r="A14" s="9"/>
      <c r="B14" s="46" t="s">
        <v>31</v>
      </c>
      <c r="C14" s="263" t="s">
        <v>216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217.96500000000003</v>
      </c>
      <c r="F15" s="136"/>
      <c r="G15" s="41">
        <f>E15*F15</f>
        <v>0</v>
      </c>
      <c r="H15" s="40">
        <v>1</v>
      </c>
      <c r="I15" s="42">
        <f>E15*H15</f>
        <v>217.96500000000003</v>
      </c>
    </row>
    <row r="16" spans="1:9" s="1" customFormat="1" ht="9.75" customHeight="1">
      <c r="A16" s="9"/>
      <c r="B16" s="46" t="s">
        <v>31</v>
      </c>
      <c r="C16" s="263" t="s">
        <v>217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265.41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87.58530000000002</v>
      </c>
      <c r="F18" s="136"/>
      <c r="G18" s="41">
        <f>E18*F18</f>
        <v>0</v>
      </c>
      <c r="H18" s="40">
        <v>1</v>
      </c>
      <c r="I18" s="42">
        <f>E18*H18</f>
        <v>87.58530000000002</v>
      </c>
    </row>
    <row r="19" spans="1:9" s="1" customFormat="1" ht="9.75" customHeight="1">
      <c r="A19" s="9"/>
      <c r="B19" s="46" t="s">
        <v>31</v>
      </c>
      <c r="C19" s="263" t="s">
        <v>218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265.41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7.962300000000001</v>
      </c>
      <c r="F21" s="136"/>
      <c r="G21" s="41">
        <f>E21*F21</f>
        <v>0</v>
      </c>
      <c r="H21" s="40">
        <v>0.001</v>
      </c>
      <c r="I21" s="42">
        <f>E21*H21</f>
        <v>0.0079623</v>
      </c>
    </row>
    <row r="22" spans="1:9" s="1" customFormat="1" ht="9.75" customHeight="1">
      <c r="A22" s="9"/>
      <c r="B22" s="46" t="s">
        <v>31</v>
      </c>
      <c r="C22" s="263" t="s">
        <v>219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1018.8982623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4302.128</v>
      </c>
      <c r="F25" s="136"/>
      <c r="G25" s="41">
        <f>E25*F25</f>
        <v>0</v>
      </c>
      <c r="H25" s="40">
        <v>0.5700458399999999</v>
      </c>
      <c r="I25" s="42">
        <f>E25*H25</f>
        <v>2452.4101695475197</v>
      </c>
    </row>
    <row r="26" spans="1:9" s="1" customFormat="1" ht="9.75" customHeight="1">
      <c r="A26" s="9"/>
      <c r="B26" s="46" t="s">
        <v>31</v>
      </c>
      <c r="C26" s="263" t="s">
        <v>220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2452.21296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221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12261.065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222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2452.21296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221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2452.4101695475197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#3'!E19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P33" sqref="P3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223</v>
      </c>
      <c r="B3" s="162"/>
      <c r="C3" s="162"/>
      <c r="D3" s="163"/>
      <c r="E3" s="205" t="s">
        <v>224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#4'!C11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215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#4'!G23</f>
        <v>0</v>
      </c>
    </row>
    <row r="10" spans="1:3" s="18" customFormat="1" ht="11.25">
      <c r="A10" s="80">
        <v>96</v>
      </c>
      <c r="B10" s="81" t="s">
        <v>102</v>
      </c>
      <c r="C10" s="82">
        <f>'ROZPOČET #4'!G33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1" sqref="F3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215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1">
        <v>396.3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713.34</v>
      </c>
      <c r="F13" s="136"/>
      <c r="G13" s="41">
        <f>E13*F13</f>
        <v>0</v>
      </c>
      <c r="H13" s="40">
        <v>1</v>
      </c>
      <c r="I13" s="42">
        <f>E13*H13</f>
        <v>713.34</v>
      </c>
    </row>
    <row r="14" spans="1:9" s="1" customFormat="1" ht="9.75" customHeight="1">
      <c r="A14" s="9"/>
      <c r="B14" s="46" t="s">
        <v>31</v>
      </c>
      <c r="C14" s="263" t="s">
        <v>216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217.96500000000003</v>
      </c>
      <c r="F15" s="136"/>
      <c r="G15" s="41">
        <f>E15*F15</f>
        <v>0</v>
      </c>
      <c r="H15" s="40">
        <v>1</v>
      </c>
      <c r="I15" s="42">
        <f>E15*H15</f>
        <v>217.96500000000003</v>
      </c>
    </row>
    <row r="16" spans="1:9" s="1" customFormat="1" ht="9.75" customHeight="1">
      <c r="A16" s="9"/>
      <c r="B16" s="46" t="s">
        <v>31</v>
      </c>
      <c r="C16" s="263" t="s">
        <v>217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265.41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87.58530000000002</v>
      </c>
      <c r="F18" s="136"/>
      <c r="G18" s="41">
        <f>E18*F18</f>
        <v>0</v>
      </c>
      <c r="H18" s="40">
        <v>1</v>
      </c>
      <c r="I18" s="42">
        <f>E18*H18</f>
        <v>87.58530000000002</v>
      </c>
    </row>
    <row r="19" spans="1:9" s="1" customFormat="1" ht="9.75" customHeight="1">
      <c r="A19" s="9"/>
      <c r="B19" s="46" t="s">
        <v>31</v>
      </c>
      <c r="C19" s="263" t="s">
        <v>218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265.41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7.962300000000001</v>
      </c>
      <c r="F21" s="136"/>
      <c r="G21" s="41">
        <f>E21*F21</f>
        <v>0</v>
      </c>
      <c r="H21" s="40">
        <v>0.001</v>
      </c>
      <c r="I21" s="42">
        <f>E21*H21</f>
        <v>0.0079623</v>
      </c>
    </row>
    <row r="22" spans="1:9" s="1" customFormat="1" ht="9.75" customHeight="1">
      <c r="A22" s="9"/>
      <c r="B22" s="46" t="s">
        <v>31</v>
      </c>
      <c r="C22" s="263" t="s">
        <v>219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1018.8982623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4302.128</v>
      </c>
      <c r="F25" s="136"/>
      <c r="G25" s="41">
        <f>E25*F25</f>
        <v>0</v>
      </c>
      <c r="H25" s="40">
        <v>0.5700458399999999</v>
      </c>
      <c r="I25" s="42">
        <f>E25*H25</f>
        <v>2452.4101695475197</v>
      </c>
    </row>
    <row r="26" spans="1:9" s="1" customFormat="1" ht="9.75" customHeight="1">
      <c r="A26" s="9"/>
      <c r="B26" s="46" t="s">
        <v>31</v>
      </c>
      <c r="C26" s="263" t="s">
        <v>220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2452.21296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221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12261.065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222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2452.21296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221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2452.4101695475197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#4'!E19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E28" sqref="E28:G3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213</v>
      </c>
      <c r="B3" s="162"/>
      <c r="C3" s="162"/>
      <c r="D3" s="163"/>
      <c r="E3" s="205" t="s">
        <v>214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#5'!C11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212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#5'!G23</f>
        <v>0</v>
      </c>
    </row>
    <row r="10" spans="1:3" s="18" customFormat="1" ht="11.25">
      <c r="A10" s="80">
        <v>96</v>
      </c>
      <c r="B10" s="81" t="s">
        <v>102</v>
      </c>
      <c r="C10" s="82">
        <f>'ROZPOČET #5'!G33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1" sqref="F3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212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0">
        <v>343.34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618.012</v>
      </c>
      <c r="F13" s="136"/>
      <c r="G13" s="41">
        <f>E13*F13</f>
        <v>0</v>
      </c>
      <c r="H13" s="40">
        <v>1</v>
      </c>
      <c r="I13" s="42">
        <f>E13*H13</f>
        <v>618.012</v>
      </c>
    </row>
    <row r="14" spans="1:9" s="1" customFormat="1" ht="9.75" customHeight="1">
      <c r="A14" s="9"/>
      <c r="B14" s="46" t="s">
        <v>31</v>
      </c>
      <c r="C14" s="263" t="s">
        <v>185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188.837</v>
      </c>
      <c r="F15" s="136"/>
      <c r="G15" s="41">
        <f>E15*F15</f>
        <v>0</v>
      </c>
      <c r="H15" s="40">
        <v>1</v>
      </c>
      <c r="I15" s="42">
        <f>E15*H15</f>
        <v>188.837</v>
      </c>
    </row>
    <row r="16" spans="1:9" s="1" customFormat="1" ht="9.75" customHeight="1">
      <c r="A16" s="9"/>
      <c r="B16" s="46" t="s">
        <v>31</v>
      </c>
      <c r="C16" s="263" t="s">
        <v>188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137.36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45.328800000000015</v>
      </c>
      <c r="F18" s="136"/>
      <c r="G18" s="41">
        <f>E18*F18</f>
        <v>0</v>
      </c>
      <c r="H18" s="40">
        <v>1</v>
      </c>
      <c r="I18" s="42">
        <f>E18*H18</f>
        <v>45.328800000000015</v>
      </c>
    </row>
    <row r="19" spans="1:9" s="1" customFormat="1" ht="9.75" customHeight="1">
      <c r="A19" s="9"/>
      <c r="B19" s="46" t="s">
        <v>31</v>
      </c>
      <c r="C19" s="263" t="s">
        <v>193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137.36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4.1208</v>
      </c>
      <c r="F21" s="136"/>
      <c r="G21" s="41">
        <f>E21*F21</f>
        <v>0</v>
      </c>
      <c r="H21" s="40">
        <v>0.001</v>
      </c>
      <c r="I21" s="42">
        <f>E21*H21</f>
        <v>0.0041208</v>
      </c>
    </row>
    <row r="22" spans="1:9" s="1" customFormat="1" ht="9.75" customHeight="1">
      <c r="A22" s="9"/>
      <c r="B22" s="46" t="s">
        <v>31</v>
      </c>
      <c r="C22" s="263" t="s">
        <v>199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852.1819208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2403.94</v>
      </c>
      <c r="F25" s="136"/>
      <c r="G25" s="41">
        <f>E25*F25</f>
        <v>0</v>
      </c>
      <c r="H25" s="40">
        <v>0.5700458399999999</v>
      </c>
      <c r="I25" s="42">
        <f>E25*H25</f>
        <v>1370.3559966095997</v>
      </c>
    </row>
    <row r="26" spans="1:9" s="1" customFormat="1" ht="9.75" customHeight="1">
      <c r="A26" s="9"/>
      <c r="B26" s="46" t="s">
        <v>31</v>
      </c>
      <c r="C26" s="263" t="s">
        <v>203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1370.2458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205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6851.2300000000005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207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1370.2458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205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1370.3559966095997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#5'!E19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P27" sqref="P27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209</v>
      </c>
      <c r="B3" s="162"/>
      <c r="C3" s="162"/>
      <c r="D3" s="163"/>
      <c r="E3" s="205" t="s">
        <v>210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#6'!C11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7">
      <selection activeCell="H47" sqref="H47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199" t="s">
        <v>248</v>
      </c>
      <c r="B1" s="200"/>
      <c r="C1" s="200"/>
      <c r="D1" s="200"/>
      <c r="E1" s="200"/>
      <c r="F1" s="200"/>
      <c r="G1" s="200"/>
    </row>
    <row r="2" spans="1:7" s="3" customFormat="1" ht="12.95" customHeight="1">
      <c r="A2" s="112" t="s">
        <v>235</v>
      </c>
      <c r="B2" s="201" t="s">
        <v>236</v>
      </c>
      <c r="C2" s="202"/>
      <c r="D2" s="203"/>
      <c r="E2" s="201" t="s">
        <v>237</v>
      </c>
      <c r="F2" s="202"/>
      <c r="G2" s="204"/>
    </row>
    <row r="3" spans="1:7" s="3" customFormat="1" ht="12.95" customHeight="1">
      <c r="A3" s="113" t="s">
        <v>116</v>
      </c>
      <c r="B3" s="205" t="s">
        <v>122</v>
      </c>
      <c r="C3" s="162"/>
      <c r="D3" s="163"/>
      <c r="E3" s="206" t="s">
        <v>238</v>
      </c>
      <c r="F3" s="162"/>
      <c r="G3" s="195"/>
    </row>
    <row r="4" spans="1:7" s="3" customFormat="1" ht="12.95" customHeight="1">
      <c r="A4" s="196" t="s">
        <v>249</v>
      </c>
      <c r="B4" s="158"/>
      <c r="C4" s="158"/>
      <c r="D4" s="158"/>
      <c r="E4" s="158"/>
      <c r="F4" s="158"/>
      <c r="G4" s="198"/>
    </row>
    <row r="5" spans="1:7" s="3" customFormat="1" ht="12.95" customHeight="1">
      <c r="A5" s="193" t="s">
        <v>240</v>
      </c>
      <c r="B5" s="162"/>
      <c r="C5" s="162"/>
      <c r="D5" s="162"/>
      <c r="E5" s="162"/>
      <c r="F5" s="162"/>
      <c r="G5" s="195"/>
    </row>
    <row r="6" spans="1:7" s="3" customFormat="1" ht="12.95" customHeight="1">
      <c r="A6" s="196" t="s">
        <v>250</v>
      </c>
      <c r="B6" s="158"/>
      <c r="C6" s="158"/>
      <c r="D6" s="159"/>
      <c r="E6" s="27" t="s">
        <v>251</v>
      </c>
      <c r="F6" s="197">
        <v>16436822</v>
      </c>
      <c r="G6" s="198"/>
    </row>
    <row r="7" spans="1:7" s="3" customFormat="1" ht="12.95" customHeight="1">
      <c r="A7" s="193" t="s">
        <v>124</v>
      </c>
      <c r="B7" s="162"/>
      <c r="C7" s="162"/>
      <c r="D7" s="163"/>
      <c r="E7" s="3" t="s">
        <v>252</v>
      </c>
      <c r="F7" s="194"/>
      <c r="G7" s="195"/>
    </row>
    <row r="8" spans="1:7" s="3" customFormat="1" ht="12.95" customHeight="1">
      <c r="A8" s="196" t="s">
        <v>253</v>
      </c>
      <c r="B8" s="158"/>
      <c r="C8" s="158"/>
      <c r="D8" s="159"/>
      <c r="E8" s="27" t="s">
        <v>251</v>
      </c>
      <c r="F8" s="197"/>
      <c r="G8" s="198"/>
    </row>
    <row r="9" spans="1:7" s="3" customFormat="1" ht="12.95" customHeight="1">
      <c r="A9" s="193" t="s">
        <v>127</v>
      </c>
      <c r="B9" s="162"/>
      <c r="C9" s="162"/>
      <c r="D9" s="163"/>
      <c r="E9" s="3" t="s">
        <v>252</v>
      </c>
      <c r="F9" s="194"/>
      <c r="G9" s="195"/>
    </row>
    <row r="10" spans="1:7" s="3" customFormat="1" ht="12.95" customHeight="1">
      <c r="A10" s="196" t="s">
        <v>254</v>
      </c>
      <c r="B10" s="158"/>
      <c r="C10" s="158"/>
      <c r="D10" s="159"/>
      <c r="E10" s="27" t="s">
        <v>251</v>
      </c>
      <c r="F10" s="197"/>
      <c r="G10" s="198"/>
    </row>
    <row r="11" spans="1:7" s="3" customFormat="1" ht="12.95" customHeight="1">
      <c r="A11" s="193" t="s">
        <v>132</v>
      </c>
      <c r="B11" s="162"/>
      <c r="C11" s="162"/>
      <c r="D11" s="163"/>
      <c r="E11" s="3" t="s">
        <v>252</v>
      </c>
      <c r="F11" s="194"/>
      <c r="G11" s="195"/>
    </row>
    <row r="12" spans="1:7" s="3" customFormat="1" ht="12.95" customHeight="1">
      <c r="A12" s="179" t="s">
        <v>255</v>
      </c>
      <c r="B12" s="148"/>
      <c r="C12" s="148"/>
      <c r="D12" s="149"/>
      <c r="E12" s="133" t="s">
        <v>251</v>
      </c>
      <c r="F12" s="180"/>
      <c r="G12" s="181"/>
    </row>
    <row r="13" spans="1:7" s="3" customFormat="1" ht="12.95" customHeight="1" thickBot="1">
      <c r="A13" s="182" t="s">
        <v>116</v>
      </c>
      <c r="B13" s="183"/>
      <c r="C13" s="183"/>
      <c r="D13" s="184"/>
      <c r="E13" s="134" t="s">
        <v>252</v>
      </c>
      <c r="F13" s="185"/>
      <c r="G13" s="186"/>
    </row>
    <row r="14" spans="1:7" s="3" customFormat="1" ht="28.5" customHeight="1" thickBot="1">
      <c r="A14" s="187" t="s">
        <v>134</v>
      </c>
      <c r="B14" s="169"/>
      <c r="C14" s="169"/>
      <c r="D14" s="169"/>
      <c r="E14" s="169"/>
      <c r="F14" s="169"/>
      <c r="G14" s="188"/>
    </row>
    <row r="15" spans="1:7" s="3" customFormat="1" ht="12.95" customHeight="1">
      <c r="A15" s="189" t="s">
        <v>135</v>
      </c>
      <c r="B15" s="190"/>
      <c r="C15" s="190"/>
      <c r="D15" s="191"/>
      <c r="E15" s="192">
        <f>'KRYCÍ LIST #1'!E19+'KRYCÍ LIST #2'!E19+'KRYCÍ LIST #3'!E19+'KRYCÍ LIST #4'!E19+'KRYCÍ LIST #5'!E19+'KRYCÍ LIST #6'!E19+'KRYCÍ LIST #7'!E19</f>
        <v>0</v>
      </c>
      <c r="F15" s="190"/>
      <c r="G15" s="128" t="s">
        <v>176</v>
      </c>
    </row>
    <row r="16" spans="1:7" s="3" customFormat="1" ht="12.95" customHeight="1">
      <c r="A16" s="171" t="s">
        <v>256</v>
      </c>
      <c r="B16" s="172"/>
      <c r="C16" s="172"/>
      <c r="D16" s="174"/>
      <c r="E16" s="173">
        <f>SUM('KRYCÍ LIST #1'!E20:'KRYCÍ LIST #1'!E22)+SUM('KRYCÍ LIST #2'!E20:'KRYCÍ LIST #2'!E22)+SUM('KRYCÍ LIST #3'!E20:'KRYCÍ LIST #3'!E22)+SUM('KRYCÍ LIST #4'!E20:'KRYCÍ LIST #4'!E22)+SUM('KRYCÍ LIST #5'!E20:'KRYCÍ LIST #5'!E22)+SUM('KRYCÍ LIST #6'!E20:'KRYCÍ LIST #6'!E22)+SUM('KRYCÍ LIST #7'!E20:'KRYCÍ LIST #7'!E22)</f>
        <v>0</v>
      </c>
      <c r="F16" s="172"/>
      <c r="G16" s="129" t="s">
        <v>176</v>
      </c>
    </row>
    <row r="17" spans="1:7" s="3" customFormat="1" ht="12.95" customHeight="1">
      <c r="A17" s="171" t="s">
        <v>136</v>
      </c>
      <c r="B17" s="172"/>
      <c r="C17" s="172"/>
      <c r="D17" s="174"/>
      <c r="E17" s="173">
        <f>'KRYCÍ LIST #1'!E24+'KRYCÍ LIST #2'!E24+'KRYCÍ LIST #3'!E24+'KRYCÍ LIST #4'!E24+'KRYCÍ LIST #5'!E24+'KRYCÍ LIST #6'!E24+'KRYCÍ LIST #7'!E24</f>
        <v>0</v>
      </c>
      <c r="F17" s="172"/>
      <c r="G17" s="129" t="s">
        <v>176</v>
      </c>
    </row>
    <row r="18" spans="1:7" s="3" customFormat="1" ht="12.95" customHeight="1">
      <c r="A18" s="171" t="s">
        <v>162</v>
      </c>
      <c r="B18" s="172"/>
      <c r="C18" s="172"/>
      <c r="D18" s="174"/>
      <c r="E18" s="173">
        <f>'KRYCÍ LIST #1'!E25+'KRYCÍ LIST #2'!E25+'KRYCÍ LIST #3'!E25+'KRYCÍ LIST #4'!E25+'KRYCÍ LIST #5'!E25+'KRYCÍ LIST #6'!E25+'KRYCÍ LIST #7'!E25</f>
        <v>0</v>
      </c>
      <c r="F18" s="172"/>
      <c r="G18" s="129" t="s">
        <v>176</v>
      </c>
    </row>
    <row r="19" spans="1:7" s="3" customFormat="1" ht="12.95" customHeight="1">
      <c r="A19" s="171" t="s">
        <v>163</v>
      </c>
      <c r="B19" s="172"/>
      <c r="C19" s="172"/>
      <c r="D19" s="174"/>
      <c r="E19" s="173">
        <f>'KRYCÍ LIST #1'!E26+'KRYCÍ LIST #2'!E26+'KRYCÍ LIST #3'!E26+'KRYCÍ LIST #4'!E26+'KRYCÍ LIST #5'!E26+'KRYCÍ LIST #6'!E26+'KRYCÍ LIST #7'!E26</f>
        <v>0</v>
      </c>
      <c r="F19" s="172"/>
      <c r="G19" s="129" t="s">
        <v>176</v>
      </c>
    </row>
    <row r="20" spans="1:7" s="3" customFormat="1" ht="12.95" customHeight="1">
      <c r="A20" s="171"/>
      <c r="B20" s="172"/>
      <c r="C20" s="172"/>
      <c r="D20" s="172"/>
      <c r="E20" s="172"/>
      <c r="F20" s="172"/>
      <c r="G20" s="175"/>
    </row>
    <row r="21" spans="1:7" s="3" customFormat="1" ht="12.95" customHeight="1">
      <c r="A21" s="176" t="s">
        <v>257</v>
      </c>
      <c r="B21" s="172"/>
      <c r="C21" s="172"/>
      <c r="D21" s="174"/>
      <c r="E21" s="177">
        <f>'KRYCÍ LIST #1'!E27+'KRYCÍ LIST #2'!E27+'KRYCÍ LIST #3'!E27+'KRYCÍ LIST #4'!E27+'KRYCÍ LIST #5'!E27+'KRYCÍ LIST #6'!E27+'KRYCÍ LIST #7'!E27</f>
        <v>0</v>
      </c>
      <c r="F21" s="178"/>
      <c r="G21" s="129" t="s">
        <v>176</v>
      </c>
    </row>
    <row r="22" spans="1:7" s="3" customFormat="1" ht="12.95" customHeight="1">
      <c r="A22" s="171"/>
      <c r="B22" s="172"/>
      <c r="C22" s="172"/>
      <c r="D22" s="172"/>
      <c r="E22" s="172"/>
      <c r="F22" s="172"/>
      <c r="G22" s="175"/>
    </row>
    <row r="23" spans="1:7" s="3" customFormat="1" ht="12.95" customHeight="1">
      <c r="A23" s="171" t="s">
        <v>174</v>
      </c>
      <c r="B23" s="172"/>
      <c r="C23" s="172"/>
      <c r="D23" s="130" t="s">
        <v>258</v>
      </c>
      <c r="E23" s="173">
        <f>'KRYCÍ LIST #1'!H34+'KRYCÍ LIST #2'!H34+'KRYCÍ LIST #3'!H34+'KRYCÍ LIST #4'!H34+'KRYCÍ LIST #5'!H34+'KRYCÍ LIST #6'!H34+'KRYCÍ LIST #7'!H34</f>
        <v>0</v>
      </c>
      <c r="F23" s="172"/>
      <c r="G23" s="129" t="s">
        <v>176</v>
      </c>
    </row>
    <row r="24" spans="1:7" s="3" customFormat="1" ht="12.95" customHeight="1">
      <c r="A24" s="171" t="s">
        <v>177</v>
      </c>
      <c r="B24" s="172"/>
      <c r="C24" s="172"/>
      <c r="D24" s="130" t="s">
        <v>258</v>
      </c>
      <c r="E24" s="173">
        <f>'KRYCÍ LIST #1'!H35+'KRYCÍ LIST #2'!H35+'KRYCÍ LIST #3'!H35+'KRYCÍ LIST #4'!H35+'KRYCÍ LIST #5'!H35+'KRYCÍ LIST #6'!H35+'KRYCÍ LIST #7'!H35</f>
        <v>0</v>
      </c>
      <c r="F24" s="172"/>
      <c r="G24" s="129" t="s">
        <v>176</v>
      </c>
    </row>
    <row r="25" spans="1:7" s="3" customFormat="1" ht="12.95" customHeight="1">
      <c r="A25" s="171" t="s">
        <v>174</v>
      </c>
      <c r="B25" s="172"/>
      <c r="C25" s="172"/>
      <c r="D25" s="130" t="s">
        <v>259</v>
      </c>
      <c r="E25" s="173">
        <f>'KRYCÍ LIST #1'!H36+'KRYCÍ LIST #2'!H36+'KRYCÍ LIST #3'!H36+'KRYCÍ LIST #4'!H36+'KRYCÍ LIST #5'!H36+'KRYCÍ LIST #6'!H36+'KRYCÍ LIST #7'!H36</f>
        <v>0</v>
      </c>
      <c r="F25" s="172"/>
      <c r="G25" s="129" t="s">
        <v>176</v>
      </c>
    </row>
    <row r="26" spans="1:7" s="3" customFormat="1" ht="12.95" customHeight="1" thickBot="1">
      <c r="A26" s="165" t="s">
        <v>177</v>
      </c>
      <c r="B26" s="166"/>
      <c r="C26" s="166"/>
      <c r="D26" s="130" t="s">
        <v>259</v>
      </c>
      <c r="E26" s="167">
        <f>'KRYCÍ LIST #1'!H37+'KRYCÍ LIST #2'!H37+'KRYCÍ LIST #3'!H37+'KRYCÍ LIST #4'!H37+'KRYCÍ LIST #5'!H37+'KRYCÍ LIST #6'!H37+'KRYCÍ LIST #7'!H37</f>
        <v>0</v>
      </c>
      <c r="F26" s="166"/>
      <c r="G26" s="129" t="s">
        <v>176</v>
      </c>
    </row>
    <row r="27" spans="1:7" s="3" customFormat="1" ht="19.5" customHeight="1" thickBot="1">
      <c r="A27" s="168" t="s">
        <v>260</v>
      </c>
      <c r="B27" s="169"/>
      <c r="C27" s="169"/>
      <c r="D27" s="169"/>
      <c r="E27" s="170">
        <f>SUM(E23:E26)</f>
        <v>0</v>
      </c>
      <c r="F27" s="169"/>
      <c r="G27" s="131" t="s">
        <v>176</v>
      </c>
    </row>
    <row r="29" spans="1:7" s="3" customFormat="1" ht="12.75">
      <c r="A29" s="157" t="s">
        <v>123</v>
      </c>
      <c r="B29" s="164"/>
      <c r="D29" s="157" t="s">
        <v>131</v>
      </c>
      <c r="E29" s="158"/>
      <c r="F29" s="158"/>
      <c r="G29" s="159"/>
    </row>
    <row r="30" spans="1:7" s="3" customFormat="1" ht="12.75">
      <c r="A30" s="160"/>
      <c r="B30" s="139"/>
      <c r="D30" s="160"/>
      <c r="E30" s="138"/>
      <c r="F30" s="138"/>
      <c r="G30" s="139"/>
    </row>
    <row r="31" spans="1:7" ht="12.75">
      <c r="A31" s="161"/>
      <c r="B31" s="139"/>
      <c r="D31" s="161"/>
      <c r="E31" s="138"/>
      <c r="F31" s="138"/>
      <c r="G31" s="139"/>
    </row>
    <row r="32" spans="1:7" ht="12.75">
      <c r="A32" s="161"/>
      <c r="B32" s="139"/>
      <c r="D32" s="161"/>
      <c r="E32" s="138"/>
      <c r="F32" s="138"/>
      <c r="G32" s="139"/>
    </row>
    <row r="33" spans="1:7" ht="12.75">
      <c r="A33" s="161"/>
      <c r="B33" s="139"/>
      <c r="D33" s="161"/>
      <c r="E33" s="138"/>
      <c r="F33" s="138"/>
      <c r="G33" s="139"/>
    </row>
    <row r="34" spans="1:7" ht="12.75">
      <c r="A34" s="161"/>
      <c r="B34" s="139"/>
      <c r="D34" s="161"/>
      <c r="E34" s="138"/>
      <c r="F34" s="138"/>
      <c r="G34" s="139"/>
    </row>
    <row r="35" spans="1:7" ht="12.75">
      <c r="A35" s="161"/>
      <c r="B35" s="139"/>
      <c r="D35" s="161"/>
      <c r="E35" s="138"/>
      <c r="F35" s="138"/>
      <c r="G35" s="139"/>
    </row>
    <row r="36" spans="1:7" ht="12.75">
      <c r="A36" s="161"/>
      <c r="B36" s="139"/>
      <c r="D36" s="161"/>
      <c r="E36" s="138"/>
      <c r="F36" s="138"/>
      <c r="G36" s="139"/>
    </row>
    <row r="37" spans="1:7" ht="12.75">
      <c r="A37" s="161"/>
      <c r="B37" s="139"/>
      <c r="D37" s="161"/>
      <c r="E37" s="138"/>
      <c r="F37" s="138"/>
      <c r="G37" s="139"/>
    </row>
    <row r="38" spans="1:7" ht="12.75">
      <c r="A38" s="161"/>
      <c r="B38" s="139"/>
      <c r="D38" s="161"/>
      <c r="E38" s="138"/>
      <c r="F38" s="138"/>
      <c r="G38" s="139"/>
    </row>
    <row r="39" spans="1:7" s="3" customFormat="1" ht="12.75">
      <c r="A39" s="145" t="s">
        <v>261</v>
      </c>
      <c r="B39" s="146"/>
      <c r="D39" s="145" t="s">
        <v>261</v>
      </c>
      <c r="E39" s="162"/>
      <c r="F39" s="162"/>
      <c r="G39" s="163"/>
    </row>
    <row r="41" spans="1:7" s="3" customFormat="1" ht="12.75">
      <c r="A41" s="157" t="s">
        <v>126</v>
      </c>
      <c r="B41" s="164"/>
      <c r="D41" s="147" t="s">
        <v>133</v>
      </c>
      <c r="E41" s="148"/>
      <c r="F41" s="148"/>
      <c r="G41" s="149"/>
    </row>
    <row r="42" spans="1:7" s="3" customFormat="1" ht="12.75">
      <c r="A42" s="160"/>
      <c r="B42" s="139"/>
      <c r="D42" s="150"/>
      <c r="E42" s="151"/>
      <c r="F42" s="151"/>
      <c r="G42" s="152"/>
    </row>
    <row r="43" spans="1:7" ht="12.75">
      <c r="A43" s="161"/>
      <c r="B43" s="139"/>
      <c r="D43" s="153"/>
      <c r="E43" s="151"/>
      <c r="F43" s="151"/>
      <c r="G43" s="152"/>
    </row>
    <row r="44" spans="1:7" ht="12.75">
      <c r="A44" s="161"/>
      <c r="B44" s="139"/>
      <c r="D44" s="153"/>
      <c r="E44" s="151"/>
      <c r="F44" s="151"/>
      <c r="G44" s="152"/>
    </row>
    <row r="45" spans="1:7" ht="12.75">
      <c r="A45" s="161"/>
      <c r="B45" s="139"/>
      <c r="D45" s="153"/>
      <c r="E45" s="151"/>
      <c r="F45" s="151"/>
      <c r="G45" s="152"/>
    </row>
    <row r="46" spans="1:7" ht="12.75">
      <c r="A46" s="161"/>
      <c r="B46" s="139"/>
      <c r="D46" s="153"/>
      <c r="E46" s="151"/>
      <c r="F46" s="151"/>
      <c r="G46" s="152"/>
    </row>
    <row r="47" spans="1:7" ht="12.75">
      <c r="A47" s="161"/>
      <c r="B47" s="139"/>
      <c r="D47" s="153"/>
      <c r="E47" s="151"/>
      <c r="F47" s="151"/>
      <c r="G47" s="152"/>
    </row>
    <row r="48" spans="1:7" ht="12.75">
      <c r="A48" s="161"/>
      <c r="B48" s="139"/>
      <c r="D48" s="153"/>
      <c r="E48" s="151"/>
      <c r="F48" s="151"/>
      <c r="G48" s="152"/>
    </row>
    <row r="49" spans="1:7" ht="12.75">
      <c r="A49" s="161"/>
      <c r="B49" s="139"/>
      <c r="D49" s="153"/>
      <c r="E49" s="151"/>
      <c r="F49" s="151"/>
      <c r="G49" s="152"/>
    </row>
    <row r="50" spans="1:7" ht="12.75">
      <c r="A50" s="161"/>
      <c r="B50" s="139"/>
      <c r="D50" s="153"/>
      <c r="E50" s="151"/>
      <c r="F50" s="151"/>
      <c r="G50" s="152"/>
    </row>
    <row r="51" spans="1:7" s="3" customFormat="1" ht="12.75">
      <c r="A51" s="145" t="s">
        <v>261</v>
      </c>
      <c r="B51" s="146"/>
      <c r="D51" s="154" t="s">
        <v>261</v>
      </c>
      <c r="E51" s="155"/>
      <c r="F51" s="155"/>
      <c r="G51" s="156"/>
    </row>
  </sheetData>
  <sheetProtection password="CC3D" sheet="1" objects="1" scenarios="1"/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180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#6'!G23</f>
        <v>0</v>
      </c>
    </row>
    <row r="10" spans="1:3" s="18" customFormat="1" ht="11.25">
      <c r="A10" s="80">
        <v>96</v>
      </c>
      <c r="B10" s="81" t="s">
        <v>102</v>
      </c>
      <c r="C10" s="82">
        <f>'ROZPOČET #6'!G33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1" sqref="F3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180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0">
        <v>343.34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618.012</v>
      </c>
      <c r="F13" s="136"/>
      <c r="G13" s="41">
        <f>E13*F13</f>
        <v>0</v>
      </c>
      <c r="H13" s="40">
        <v>1</v>
      </c>
      <c r="I13" s="42">
        <f>E13*H13</f>
        <v>618.012</v>
      </c>
    </row>
    <row r="14" spans="1:9" s="1" customFormat="1" ht="9.75" customHeight="1">
      <c r="A14" s="9"/>
      <c r="B14" s="46" t="s">
        <v>31</v>
      </c>
      <c r="C14" s="263" t="s">
        <v>185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188.837</v>
      </c>
      <c r="F15" s="136"/>
      <c r="G15" s="41">
        <f>E15*F15</f>
        <v>0</v>
      </c>
      <c r="H15" s="40">
        <v>1</v>
      </c>
      <c r="I15" s="42">
        <f>E15*H15</f>
        <v>188.837</v>
      </c>
    </row>
    <row r="16" spans="1:9" s="1" customFormat="1" ht="9.75" customHeight="1">
      <c r="A16" s="9"/>
      <c r="B16" s="46" t="s">
        <v>31</v>
      </c>
      <c r="C16" s="263" t="s">
        <v>188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137.36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45.328800000000015</v>
      </c>
      <c r="F18" s="136"/>
      <c r="G18" s="41">
        <f>E18*F18</f>
        <v>0</v>
      </c>
      <c r="H18" s="40">
        <v>1</v>
      </c>
      <c r="I18" s="42">
        <f>E18*H18</f>
        <v>45.328800000000015</v>
      </c>
    </row>
    <row r="19" spans="1:9" s="1" customFormat="1" ht="9.75" customHeight="1">
      <c r="A19" s="9"/>
      <c r="B19" s="46" t="s">
        <v>31</v>
      </c>
      <c r="C19" s="263" t="s">
        <v>193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137.36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4.1208</v>
      </c>
      <c r="F21" s="136"/>
      <c r="G21" s="41">
        <f>E21*F21</f>
        <v>0</v>
      </c>
      <c r="H21" s="40">
        <v>0.001</v>
      </c>
      <c r="I21" s="42">
        <f>E21*H21</f>
        <v>0.0041208</v>
      </c>
    </row>
    <row r="22" spans="1:9" s="1" customFormat="1" ht="9.75" customHeight="1">
      <c r="A22" s="9"/>
      <c r="B22" s="46" t="s">
        <v>31</v>
      </c>
      <c r="C22" s="263" t="s">
        <v>199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852.1819208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2403.94</v>
      </c>
      <c r="F25" s="136"/>
      <c r="G25" s="41">
        <f>E25*F25</f>
        <v>0</v>
      </c>
      <c r="H25" s="40">
        <v>0.5700458399999999</v>
      </c>
      <c r="I25" s="42">
        <f>E25*H25</f>
        <v>1370.3559966095997</v>
      </c>
    </row>
    <row r="26" spans="1:9" s="1" customFormat="1" ht="9.75" customHeight="1">
      <c r="A26" s="9"/>
      <c r="B26" s="46" t="s">
        <v>31</v>
      </c>
      <c r="C26" s="263" t="s">
        <v>203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1370.2458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205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6851.2300000000005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207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1370.2458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205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1370.3559966095997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#6'!E19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P37" sqref="P37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114</v>
      </c>
      <c r="B3" s="162"/>
      <c r="C3" s="162"/>
      <c r="D3" s="163"/>
      <c r="E3" s="205" t="s">
        <v>115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#7'!C13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f>'REKAPITULACE #7'!C17</f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f>'REKAPITULACE #7'!C21</f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#7'!G17</f>
        <v>0</v>
      </c>
    </row>
    <row r="10" spans="1:3" s="18" customFormat="1" ht="11.25">
      <c r="A10" s="80">
        <v>5</v>
      </c>
      <c r="B10" s="81" t="s">
        <v>100</v>
      </c>
      <c r="C10" s="82">
        <f>'ROZPOČET #7'!G25</f>
        <v>0</v>
      </c>
    </row>
    <row r="11" spans="1:3" s="18" customFormat="1" ht="11.25">
      <c r="A11" s="80">
        <v>9</v>
      </c>
      <c r="B11" s="81" t="s">
        <v>101</v>
      </c>
      <c r="C11" s="82">
        <f>'ROZPOČET #7'!G29</f>
        <v>0</v>
      </c>
    </row>
    <row r="12" spans="1:3" s="18" customFormat="1" ht="11.25">
      <c r="A12" s="80">
        <v>96</v>
      </c>
      <c r="B12" s="81" t="s">
        <v>102</v>
      </c>
      <c r="C12" s="82">
        <f>'ROZPOČET #7'!G38</f>
        <v>0</v>
      </c>
    </row>
    <row r="13" spans="1:3" s="18" customFormat="1" ht="12" thickBot="1">
      <c r="A13" s="83"/>
      <c r="B13" s="84" t="s">
        <v>103</v>
      </c>
      <c r="C13" s="85">
        <f>SUM(C9:C12)</f>
        <v>0</v>
      </c>
    </row>
    <row r="14" s="1" customFormat="1" ht="10.5" thickBot="1"/>
    <row r="15" spans="1:3" s="18" customFormat="1" ht="11.25">
      <c r="A15" s="75"/>
      <c r="B15" s="77" t="s">
        <v>75</v>
      </c>
      <c r="C15" s="76"/>
    </row>
    <row r="16" spans="1:3" s="18" customFormat="1" ht="11.25">
      <c r="A16" s="78">
        <v>767</v>
      </c>
      <c r="B16" s="32" t="s">
        <v>104</v>
      </c>
      <c r="C16" s="79">
        <f>'ROZPOČET #7'!G52</f>
        <v>0</v>
      </c>
    </row>
    <row r="17" spans="1:3" s="18" customFormat="1" ht="12" thickBot="1">
      <c r="A17" s="83"/>
      <c r="B17" s="84" t="s">
        <v>105</v>
      </c>
      <c r="C17" s="85">
        <f>SUM(C16:C16)</f>
        <v>0</v>
      </c>
    </row>
    <row r="18" s="1" customFormat="1" ht="10.5" thickBot="1"/>
    <row r="19" spans="1:3" s="18" customFormat="1" ht="11.25">
      <c r="A19" s="75"/>
      <c r="B19" s="77" t="s">
        <v>87</v>
      </c>
      <c r="C19" s="76"/>
    </row>
    <row r="20" spans="1:3" s="18" customFormat="1" ht="11.25">
      <c r="A20" s="78" t="s">
        <v>92</v>
      </c>
      <c r="B20" s="32" t="s">
        <v>106</v>
      </c>
      <c r="C20" s="79">
        <f>'ROZPOČET #7'!G62</f>
        <v>0</v>
      </c>
    </row>
    <row r="21" spans="1:3" s="18" customFormat="1" ht="12" thickBot="1">
      <c r="A21" s="83"/>
      <c r="B21" s="84" t="s">
        <v>107</v>
      </c>
      <c r="C21" s="85">
        <f>SUM(C20:C20)</f>
        <v>0</v>
      </c>
    </row>
    <row r="22" s="1" customFormat="1" ht="10.5" thickBot="1"/>
    <row r="23" spans="1:3" s="18" customFormat="1" ht="12" thickBot="1">
      <c r="A23" s="86"/>
      <c r="B23" s="87" t="s">
        <v>108</v>
      </c>
      <c r="C23" s="88">
        <f>C13+C17+C21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19.5">
      <c r="A12" s="36">
        <v>1</v>
      </c>
      <c r="B12" s="37" t="s">
        <v>28</v>
      </c>
      <c r="C12" s="38" t="s">
        <v>29</v>
      </c>
      <c r="D12" s="39" t="s">
        <v>30</v>
      </c>
      <c r="E12" s="40">
        <v>48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 customHeight="1">
      <c r="A13" s="9"/>
      <c r="B13" s="46" t="s">
        <v>31</v>
      </c>
      <c r="C13" s="263" t="s">
        <v>32</v>
      </c>
      <c r="D13" s="264"/>
      <c r="E13" s="264"/>
      <c r="F13" s="264"/>
      <c r="G13" s="264"/>
      <c r="H13" s="264"/>
      <c r="I13" s="265"/>
    </row>
    <row r="14" spans="1:9" s="1" customFormat="1" ht="9.75">
      <c r="A14" s="36">
        <f>A12+1</f>
        <v>2</v>
      </c>
      <c r="B14" s="37" t="s">
        <v>33</v>
      </c>
      <c r="C14" s="38" t="s">
        <v>34</v>
      </c>
      <c r="D14" s="39" t="s">
        <v>30</v>
      </c>
      <c r="E14" s="47">
        <v>48</v>
      </c>
      <c r="F14" s="136"/>
      <c r="G14" s="41">
        <f>E14*F14</f>
        <v>0</v>
      </c>
      <c r="H14" s="40">
        <v>0</v>
      </c>
      <c r="I14" s="42">
        <f>E14*H14</f>
        <v>0</v>
      </c>
    </row>
    <row r="15" spans="1:9" s="1" customFormat="1" ht="9.75">
      <c r="A15" s="36">
        <f>A14+1</f>
        <v>3</v>
      </c>
      <c r="B15" s="37" t="s">
        <v>35</v>
      </c>
      <c r="C15" s="38" t="s">
        <v>36</v>
      </c>
      <c r="D15" s="39" t="s">
        <v>30</v>
      </c>
      <c r="E15" s="47">
        <v>48</v>
      </c>
      <c r="F15" s="136"/>
      <c r="G15" s="41">
        <f>E15*F15</f>
        <v>0</v>
      </c>
      <c r="H15" s="40">
        <v>0</v>
      </c>
      <c r="I15" s="42">
        <f>E15*H15</f>
        <v>0</v>
      </c>
    </row>
    <row r="16" spans="1:9" s="1" customFormat="1" ht="9.75">
      <c r="A16" s="36">
        <f>A15+1</f>
        <v>4</v>
      </c>
      <c r="B16" s="37" t="s">
        <v>37</v>
      </c>
      <c r="C16" s="38" t="s">
        <v>38</v>
      </c>
      <c r="D16" s="39" t="s">
        <v>30</v>
      </c>
      <c r="E16" s="47">
        <v>48</v>
      </c>
      <c r="F16" s="136"/>
      <c r="G16" s="41">
        <f>E16*F16</f>
        <v>0</v>
      </c>
      <c r="H16" s="40">
        <v>0</v>
      </c>
      <c r="I16" s="42">
        <f>E16*H16</f>
        <v>0</v>
      </c>
    </row>
    <row r="17" spans="1:9" s="19" customFormat="1" ht="11.25">
      <c r="A17" s="55"/>
      <c r="B17" s="56">
        <v>1</v>
      </c>
      <c r="C17" s="57" t="s">
        <v>39</v>
      </c>
      <c r="D17" s="58"/>
      <c r="E17" s="58"/>
      <c r="F17" s="59"/>
      <c r="G17" s="60">
        <f>SUM(G12:G16)</f>
        <v>0</v>
      </c>
      <c r="H17" s="61"/>
      <c r="I17" s="62">
        <f>SUM(I12:I16)</f>
        <v>0</v>
      </c>
    </row>
    <row r="18" spans="1:9" s="19" customFormat="1" ht="11.25">
      <c r="A18" s="30"/>
      <c r="B18" s="31" t="s">
        <v>40</v>
      </c>
      <c r="C18" s="32" t="s">
        <v>41</v>
      </c>
      <c r="D18" s="29"/>
      <c r="E18" s="29"/>
      <c r="F18" s="33"/>
      <c r="G18" s="28"/>
      <c r="H18" s="34"/>
      <c r="I18" s="35"/>
    </row>
    <row r="19" spans="1:9" s="1" customFormat="1" ht="19.5">
      <c r="A19" s="36">
        <f>A16+1</f>
        <v>5</v>
      </c>
      <c r="B19" s="37" t="s">
        <v>42</v>
      </c>
      <c r="C19" s="38" t="s">
        <v>43</v>
      </c>
      <c r="D19" s="39" t="s">
        <v>44</v>
      </c>
      <c r="E19" s="47">
        <v>200</v>
      </c>
      <c r="F19" s="136"/>
      <c r="G19" s="41">
        <f>E19*F19</f>
        <v>0</v>
      </c>
      <c r="H19" s="40">
        <v>0.4475</v>
      </c>
      <c r="I19" s="42">
        <f>E19*H19</f>
        <v>89.5</v>
      </c>
    </row>
    <row r="20" spans="1:9" s="1" customFormat="1" ht="9.75">
      <c r="A20" s="36">
        <f>A19+1</f>
        <v>6</v>
      </c>
      <c r="B20" s="37" t="s">
        <v>45</v>
      </c>
      <c r="C20" s="38" t="s">
        <v>46</v>
      </c>
      <c r="D20" s="39" t="s">
        <v>30</v>
      </c>
      <c r="E20" s="40">
        <v>20</v>
      </c>
      <c r="F20" s="136"/>
      <c r="G20" s="41">
        <f>E20*F20</f>
        <v>0</v>
      </c>
      <c r="H20" s="40">
        <v>1.93</v>
      </c>
      <c r="I20" s="42">
        <f>E20*H20</f>
        <v>38.6</v>
      </c>
    </row>
    <row r="21" spans="1:9" s="1" customFormat="1" ht="9.75" customHeight="1">
      <c r="A21" s="9"/>
      <c r="B21" s="46" t="s">
        <v>31</v>
      </c>
      <c r="C21" s="263" t="s">
        <v>47</v>
      </c>
      <c r="D21" s="264"/>
      <c r="E21" s="264"/>
      <c r="F21" s="264"/>
      <c r="G21" s="264"/>
      <c r="H21" s="264"/>
      <c r="I21" s="265"/>
    </row>
    <row r="22" spans="1:9" s="1" customFormat="1" ht="19.5">
      <c r="A22" s="36">
        <f>A20+1</f>
        <v>7</v>
      </c>
      <c r="B22" s="37" t="s">
        <v>42</v>
      </c>
      <c r="C22" s="38" t="s">
        <v>48</v>
      </c>
      <c r="D22" s="39" t="s">
        <v>44</v>
      </c>
      <c r="E22" s="47">
        <v>8</v>
      </c>
      <c r="F22" s="136"/>
      <c r="G22" s="41">
        <f>E22*F22</f>
        <v>0</v>
      </c>
      <c r="H22" s="40">
        <v>0.4475</v>
      </c>
      <c r="I22" s="42">
        <f>E22*H22</f>
        <v>3.58</v>
      </c>
    </row>
    <row r="23" spans="1:9" s="1" customFormat="1" ht="9.75">
      <c r="A23" s="36">
        <f>A22+1</f>
        <v>8</v>
      </c>
      <c r="B23" s="37" t="s">
        <v>45</v>
      </c>
      <c r="C23" s="38" t="s">
        <v>49</v>
      </c>
      <c r="D23" s="39" t="s">
        <v>30</v>
      </c>
      <c r="E23" s="40">
        <v>0.8</v>
      </c>
      <c r="F23" s="136"/>
      <c r="G23" s="41">
        <f>E23*F23</f>
        <v>0</v>
      </c>
      <c r="H23" s="40">
        <v>1.93</v>
      </c>
      <c r="I23" s="42">
        <f>E23*H23</f>
        <v>1.544</v>
      </c>
    </row>
    <row r="24" spans="1:9" s="1" customFormat="1" ht="9.75" customHeight="1">
      <c r="A24" s="9"/>
      <c r="B24" s="46" t="s">
        <v>31</v>
      </c>
      <c r="C24" s="263" t="s">
        <v>50</v>
      </c>
      <c r="D24" s="264"/>
      <c r="E24" s="264"/>
      <c r="F24" s="264"/>
      <c r="G24" s="264"/>
      <c r="H24" s="264"/>
      <c r="I24" s="265"/>
    </row>
    <row r="25" spans="1:9" s="19" customFormat="1" ht="11.25">
      <c r="A25" s="55"/>
      <c r="B25" s="56">
        <v>5</v>
      </c>
      <c r="C25" s="57" t="s">
        <v>51</v>
      </c>
      <c r="D25" s="58"/>
      <c r="E25" s="58"/>
      <c r="F25" s="59"/>
      <c r="G25" s="60">
        <f>SUM(G19:G24)</f>
        <v>0</v>
      </c>
      <c r="H25" s="61"/>
      <c r="I25" s="62">
        <f>SUM(I19:I24)</f>
        <v>133.22400000000002</v>
      </c>
    </row>
    <row r="26" spans="1:9" s="19" customFormat="1" ht="11.25">
      <c r="A26" s="30"/>
      <c r="B26" s="31" t="s">
        <v>52</v>
      </c>
      <c r="C26" s="32" t="s">
        <v>53</v>
      </c>
      <c r="D26" s="29"/>
      <c r="E26" s="29"/>
      <c r="F26" s="33"/>
      <c r="G26" s="28"/>
      <c r="H26" s="34"/>
      <c r="I26" s="35"/>
    </row>
    <row r="27" spans="1:9" s="1" customFormat="1" ht="9.75">
      <c r="A27" s="36">
        <f>A23+1</f>
        <v>9</v>
      </c>
      <c r="B27" s="37" t="s">
        <v>54</v>
      </c>
      <c r="C27" s="38" t="s">
        <v>55</v>
      </c>
      <c r="D27" s="39" t="s">
        <v>56</v>
      </c>
      <c r="E27" s="47">
        <v>350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19.5">
      <c r="A28" s="36">
        <f>A27+1</f>
        <v>10</v>
      </c>
      <c r="B28" s="37" t="s">
        <v>57</v>
      </c>
      <c r="C28" s="38" t="s">
        <v>58</v>
      </c>
      <c r="D28" s="39" t="s">
        <v>59</v>
      </c>
      <c r="E28" s="47">
        <v>1</v>
      </c>
      <c r="F28" s="136"/>
      <c r="G28" s="41">
        <f>E28*F28</f>
        <v>0</v>
      </c>
      <c r="H28" s="40">
        <v>0</v>
      </c>
      <c r="I28" s="42">
        <f>E28*H28</f>
        <v>0</v>
      </c>
    </row>
    <row r="29" spans="1:9" s="19" customFormat="1" ht="11.25">
      <c r="A29" s="55"/>
      <c r="B29" s="56">
        <v>9</v>
      </c>
      <c r="C29" s="57" t="s">
        <v>60</v>
      </c>
      <c r="D29" s="58"/>
      <c r="E29" s="58"/>
      <c r="F29" s="59"/>
      <c r="G29" s="60">
        <f>SUM(G27:G28)</f>
        <v>0</v>
      </c>
      <c r="H29" s="61"/>
      <c r="I29" s="62">
        <f>SUM(I27:I28)</f>
        <v>0</v>
      </c>
    </row>
    <row r="30" spans="1:9" s="19" customFormat="1" ht="11.25">
      <c r="A30" s="30"/>
      <c r="B30" s="31" t="s">
        <v>61</v>
      </c>
      <c r="C30" s="32" t="s">
        <v>62</v>
      </c>
      <c r="D30" s="29"/>
      <c r="E30" s="29"/>
      <c r="F30" s="33"/>
      <c r="G30" s="28"/>
      <c r="H30" s="34"/>
      <c r="I30" s="35"/>
    </row>
    <row r="31" spans="1:9" s="1" customFormat="1" ht="19.5">
      <c r="A31" s="36">
        <f>A28+1</f>
        <v>11</v>
      </c>
      <c r="B31" s="37" t="s">
        <v>63</v>
      </c>
      <c r="C31" s="38" t="s">
        <v>64</v>
      </c>
      <c r="D31" s="39" t="s">
        <v>30</v>
      </c>
      <c r="E31" s="47">
        <v>173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29.25">
      <c r="A32" s="36">
        <f>A31+1</f>
        <v>12</v>
      </c>
      <c r="B32" s="37" t="s">
        <v>65</v>
      </c>
      <c r="C32" s="38" t="s">
        <v>66</v>
      </c>
      <c r="D32" s="39" t="s">
        <v>67</v>
      </c>
      <c r="E32" s="40">
        <v>190.3</v>
      </c>
      <c r="F32" s="136"/>
      <c r="G32" s="41">
        <f>E32*F32</f>
        <v>0</v>
      </c>
      <c r="H32" s="40">
        <v>0</v>
      </c>
      <c r="I32" s="42">
        <f>E32*H32</f>
        <v>0</v>
      </c>
    </row>
    <row r="33" spans="1:9" s="1" customFormat="1" ht="9.75" customHeight="1">
      <c r="A33" s="9"/>
      <c r="B33" s="46" t="s">
        <v>31</v>
      </c>
      <c r="C33" s="263" t="s">
        <v>68</v>
      </c>
      <c r="D33" s="264"/>
      <c r="E33" s="264"/>
      <c r="F33" s="264"/>
      <c r="G33" s="264"/>
      <c r="H33" s="264"/>
      <c r="I33" s="265"/>
    </row>
    <row r="34" spans="1:9" s="1" customFormat="1" ht="19.5">
      <c r="A34" s="36">
        <f>A32+1</f>
        <v>13</v>
      </c>
      <c r="B34" s="37" t="s">
        <v>69</v>
      </c>
      <c r="C34" s="38" t="s">
        <v>70</v>
      </c>
      <c r="D34" s="39" t="s">
        <v>67</v>
      </c>
      <c r="E34" s="40">
        <v>951.5</v>
      </c>
      <c r="F34" s="136"/>
      <c r="G34" s="41">
        <f>E34*F34</f>
        <v>0</v>
      </c>
      <c r="H34" s="40">
        <v>0</v>
      </c>
      <c r="I34" s="42">
        <f>E34*H34</f>
        <v>0</v>
      </c>
    </row>
    <row r="35" spans="1:9" s="1" customFormat="1" ht="9.75" customHeight="1">
      <c r="A35" s="9"/>
      <c r="B35" s="46" t="s">
        <v>31</v>
      </c>
      <c r="C35" s="263" t="s">
        <v>71</v>
      </c>
      <c r="D35" s="264"/>
      <c r="E35" s="264"/>
      <c r="F35" s="264"/>
      <c r="G35" s="264"/>
      <c r="H35" s="264"/>
      <c r="I35" s="265"/>
    </row>
    <row r="36" spans="1:9" s="1" customFormat="1" ht="19.5">
      <c r="A36" s="36">
        <f>A34+1</f>
        <v>14</v>
      </c>
      <c r="B36" s="37" t="s">
        <v>72</v>
      </c>
      <c r="C36" s="38" t="s">
        <v>73</v>
      </c>
      <c r="D36" s="39" t="s">
        <v>67</v>
      </c>
      <c r="E36" s="40">
        <v>190.3</v>
      </c>
      <c r="F36" s="136"/>
      <c r="G36" s="41">
        <f>E36*F36</f>
        <v>0</v>
      </c>
      <c r="H36" s="40">
        <v>0</v>
      </c>
      <c r="I36" s="42">
        <f>E36*H36</f>
        <v>0</v>
      </c>
    </row>
    <row r="37" spans="1:9" s="1" customFormat="1" ht="9.75" customHeight="1">
      <c r="A37" s="9"/>
      <c r="B37" s="46" t="s">
        <v>31</v>
      </c>
      <c r="C37" s="263" t="s">
        <v>68</v>
      </c>
      <c r="D37" s="264"/>
      <c r="E37" s="264"/>
      <c r="F37" s="264"/>
      <c r="G37" s="264"/>
      <c r="H37" s="264"/>
      <c r="I37" s="265"/>
    </row>
    <row r="38" spans="1:9" s="19" customFormat="1" ht="12" thickBot="1">
      <c r="A38" s="48"/>
      <c r="B38" s="50">
        <v>96</v>
      </c>
      <c r="C38" s="51" t="s">
        <v>74</v>
      </c>
      <c r="D38" s="49"/>
      <c r="E38" s="49"/>
      <c r="F38" s="52"/>
      <c r="G38" s="63">
        <f>SUM(G31:G37)</f>
        <v>0</v>
      </c>
      <c r="H38" s="53"/>
      <c r="I38" s="54">
        <f>SUM(I31:I37)</f>
        <v>0</v>
      </c>
    </row>
    <row r="39" spans="1:9" ht="13.5" thickBot="1">
      <c r="A39" s="64"/>
      <c r="B39" s="64"/>
      <c r="C39" s="64"/>
      <c r="D39" s="64"/>
      <c r="E39" s="64"/>
      <c r="F39" s="64"/>
      <c r="G39" s="64"/>
      <c r="H39" s="64"/>
      <c r="I39" s="64"/>
    </row>
    <row r="40" spans="1:9" s="1" customFormat="1" ht="9.75" customHeight="1" thickTop="1">
      <c r="A40" s="5" t="s">
        <v>5</v>
      </c>
      <c r="B40" s="268" t="s">
        <v>9</v>
      </c>
      <c r="C40" s="268" t="s">
        <v>11</v>
      </c>
      <c r="D40" s="268" t="s">
        <v>13</v>
      </c>
      <c r="E40" s="268" t="s">
        <v>15</v>
      </c>
      <c r="F40" s="269" t="s">
        <v>17</v>
      </c>
      <c r="G40" s="270"/>
      <c r="H40" s="271" t="s">
        <v>22</v>
      </c>
      <c r="I40" s="272"/>
    </row>
    <row r="41" spans="1:9" s="1" customFormat="1" ht="9.75" customHeight="1">
      <c r="A41" s="6" t="s">
        <v>6</v>
      </c>
      <c r="B41" s="161"/>
      <c r="C41" s="161"/>
      <c r="D41" s="161"/>
      <c r="E41" s="161"/>
      <c r="F41" s="226"/>
      <c r="G41" s="138"/>
      <c r="H41" s="161"/>
      <c r="I41" s="273"/>
    </row>
    <row r="42" spans="1:9" s="1" customFormat="1" ht="9.75" customHeight="1">
      <c r="A42" s="6" t="s">
        <v>7</v>
      </c>
      <c r="B42" s="161"/>
      <c r="C42" s="161"/>
      <c r="D42" s="161"/>
      <c r="E42" s="161"/>
      <c r="F42" s="10" t="s">
        <v>18</v>
      </c>
      <c r="G42" s="12" t="s">
        <v>20</v>
      </c>
      <c r="H42" s="14" t="s">
        <v>18</v>
      </c>
      <c r="I42" s="16" t="s">
        <v>20</v>
      </c>
    </row>
    <row r="43" spans="1:9" s="1" customFormat="1" ht="9.75" customHeight="1" thickBot="1">
      <c r="A43" s="7" t="s">
        <v>8</v>
      </c>
      <c r="B43" s="8" t="s">
        <v>10</v>
      </c>
      <c r="C43" s="8" t="s">
        <v>12</v>
      </c>
      <c r="D43" s="8" t="s">
        <v>14</v>
      </c>
      <c r="E43" s="8" t="s">
        <v>16</v>
      </c>
      <c r="F43" s="11" t="s">
        <v>19</v>
      </c>
      <c r="G43" s="13" t="s">
        <v>21</v>
      </c>
      <c r="H43" s="15" t="s">
        <v>23</v>
      </c>
      <c r="I43" s="17" t="s">
        <v>24</v>
      </c>
    </row>
    <row r="44" spans="1:9" s="19" customFormat="1" ht="12" thickTop="1">
      <c r="A44" s="21"/>
      <c r="B44" s="20"/>
      <c r="C44" s="22" t="s">
        <v>75</v>
      </c>
      <c r="D44" s="20"/>
      <c r="E44" s="20"/>
      <c r="F44" s="23"/>
      <c r="H44" s="24"/>
      <c r="I44" s="25"/>
    </row>
    <row r="45" spans="1:9" s="19" customFormat="1" ht="11.25">
      <c r="A45" s="30"/>
      <c r="B45" s="31" t="s">
        <v>76</v>
      </c>
      <c r="C45" s="32" t="s">
        <v>77</v>
      </c>
      <c r="D45" s="29"/>
      <c r="E45" s="29"/>
      <c r="F45" s="33"/>
      <c r="G45" s="28"/>
      <c r="H45" s="34"/>
      <c r="I45" s="35"/>
    </row>
    <row r="46" spans="1:9" s="1" customFormat="1" ht="29.25">
      <c r="A46" s="36">
        <f>A36+1</f>
        <v>15</v>
      </c>
      <c r="B46" s="37" t="s">
        <v>78</v>
      </c>
      <c r="C46" s="38" t="s">
        <v>79</v>
      </c>
      <c r="D46" s="39" t="s">
        <v>67</v>
      </c>
      <c r="E46" s="40">
        <v>4.288</v>
      </c>
      <c r="F46" s="136"/>
      <c r="G46" s="41">
        <f>E46*F46</f>
        <v>0</v>
      </c>
      <c r="H46" s="40">
        <v>0</v>
      </c>
      <c r="I46" s="42">
        <f>E46*H46</f>
        <v>0</v>
      </c>
    </row>
    <row r="47" spans="1:9" s="1" customFormat="1" ht="9.75" customHeight="1">
      <c r="A47" s="9"/>
      <c r="B47" s="46" t="s">
        <v>31</v>
      </c>
      <c r="C47" s="263" t="s">
        <v>80</v>
      </c>
      <c r="D47" s="264"/>
      <c r="E47" s="264"/>
      <c r="F47" s="264"/>
      <c r="G47" s="264"/>
      <c r="H47" s="264"/>
      <c r="I47" s="265"/>
    </row>
    <row r="48" spans="1:9" s="1" customFormat="1" ht="9.75">
      <c r="A48" s="36">
        <f>A46+1</f>
        <v>16</v>
      </c>
      <c r="B48" s="37" t="s">
        <v>81</v>
      </c>
      <c r="C48" s="38" t="s">
        <v>82</v>
      </c>
      <c r="D48" s="39" t="s">
        <v>67</v>
      </c>
      <c r="E48" s="40">
        <v>4.288</v>
      </c>
      <c r="F48" s="136"/>
      <c r="G48" s="41">
        <f>E48*F48</f>
        <v>0</v>
      </c>
      <c r="H48" s="40">
        <v>0</v>
      </c>
      <c r="I48" s="42">
        <f>E48*H48</f>
        <v>0</v>
      </c>
    </row>
    <row r="49" spans="1:9" s="1" customFormat="1" ht="9.75" customHeight="1">
      <c r="A49" s="9"/>
      <c r="B49" s="46" t="s">
        <v>31</v>
      </c>
      <c r="C49" s="263" t="s">
        <v>80</v>
      </c>
      <c r="D49" s="264"/>
      <c r="E49" s="264"/>
      <c r="F49" s="264"/>
      <c r="G49" s="264"/>
      <c r="H49" s="264"/>
      <c r="I49" s="265"/>
    </row>
    <row r="50" spans="1:9" s="1" customFormat="1" ht="19.5">
      <c r="A50" s="36">
        <f>A48+1</f>
        <v>17</v>
      </c>
      <c r="B50" s="37" t="s">
        <v>83</v>
      </c>
      <c r="C50" s="38" t="s">
        <v>84</v>
      </c>
      <c r="D50" s="39" t="s">
        <v>67</v>
      </c>
      <c r="E50" s="40">
        <v>17.152</v>
      </c>
      <c r="F50" s="136"/>
      <c r="G50" s="41">
        <f>E50*F50</f>
        <v>0</v>
      </c>
      <c r="H50" s="40">
        <v>0</v>
      </c>
      <c r="I50" s="42">
        <f>E50*H50</f>
        <v>0</v>
      </c>
    </row>
    <row r="51" spans="1:9" s="1" customFormat="1" ht="9.75" customHeight="1">
      <c r="A51" s="9"/>
      <c r="B51" s="46" t="s">
        <v>31</v>
      </c>
      <c r="C51" s="263" t="s">
        <v>85</v>
      </c>
      <c r="D51" s="264"/>
      <c r="E51" s="264"/>
      <c r="F51" s="264"/>
      <c r="G51" s="264"/>
      <c r="H51" s="264"/>
      <c r="I51" s="265"/>
    </row>
    <row r="52" spans="1:9" s="19" customFormat="1" ht="12" thickBot="1">
      <c r="A52" s="48"/>
      <c r="B52" s="50">
        <v>767</v>
      </c>
      <c r="C52" s="51" t="s">
        <v>86</v>
      </c>
      <c r="D52" s="49"/>
      <c r="E52" s="49"/>
      <c r="F52" s="52"/>
      <c r="G52" s="63">
        <f>SUM(G46:G51)</f>
        <v>0</v>
      </c>
      <c r="H52" s="53"/>
      <c r="I52" s="54">
        <f>SUM(I46:I51)</f>
        <v>0</v>
      </c>
    </row>
    <row r="53" spans="1:9" ht="13.5" thickBot="1">
      <c r="A53" s="64"/>
      <c r="B53" s="64"/>
      <c r="C53" s="64"/>
      <c r="D53" s="64"/>
      <c r="E53" s="64"/>
      <c r="F53" s="64"/>
      <c r="G53" s="64"/>
      <c r="H53" s="64"/>
      <c r="I53" s="64"/>
    </row>
    <row r="54" spans="1:9" s="1" customFormat="1" ht="9.75" customHeight="1" thickTop="1">
      <c r="A54" s="5" t="s">
        <v>5</v>
      </c>
      <c r="B54" s="268" t="s">
        <v>9</v>
      </c>
      <c r="C54" s="268" t="s">
        <v>11</v>
      </c>
      <c r="D54" s="268" t="s">
        <v>13</v>
      </c>
      <c r="E54" s="268" t="s">
        <v>15</v>
      </c>
      <c r="F54" s="269" t="s">
        <v>17</v>
      </c>
      <c r="G54" s="270"/>
      <c r="H54" s="271" t="s">
        <v>22</v>
      </c>
      <c r="I54" s="272"/>
    </row>
    <row r="55" spans="1:9" s="1" customFormat="1" ht="9.75" customHeight="1">
      <c r="A55" s="6" t="s">
        <v>6</v>
      </c>
      <c r="B55" s="161"/>
      <c r="C55" s="161"/>
      <c r="D55" s="161"/>
      <c r="E55" s="161"/>
      <c r="F55" s="226"/>
      <c r="G55" s="138"/>
      <c r="H55" s="161"/>
      <c r="I55" s="273"/>
    </row>
    <row r="56" spans="1:9" s="1" customFormat="1" ht="9.75" customHeight="1">
      <c r="A56" s="6" t="s">
        <v>7</v>
      </c>
      <c r="B56" s="161"/>
      <c r="C56" s="161"/>
      <c r="D56" s="161"/>
      <c r="E56" s="161"/>
      <c r="F56" s="10" t="s">
        <v>18</v>
      </c>
      <c r="G56" s="12" t="s">
        <v>20</v>
      </c>
      <c r="H56" s="14" t="s">
        <v>18</v>
      </c>
      <c r="I56" s="16" t="s">
        <v>20</v>
      </c>
    </row>
    <row r="57" spans="1:9" s="1" customFormat="1" ht="9.75" customHeight="1" thickBot="1">
      <c r="A57" s="7" t="s">
        <v>8</v>
      </c>
      <c r="B57" s="8" t="s">
        <v>10</v>
      </c>
      <c r="C57" s="8" t="s">
        <v>12</v>
      </c>
      <c r="D57" s="8" t="s">
        <v>14</v>
      </c>
      <c r="E57" s="8" t="s">
        <v>16</v>
      </c>
      <c r="F57" s="11" t="s">
        <v>19</v>
      </c>
      <c r="G57" s="13" t="s">
        <v>21</v>
      </c>
      <c r="H57" s="15" t="s">
        <v>23</v>
      </c>
      <c r="I57" s="17" t="s">
        <v>24</v>
      </c>
    </row>
    <row r="58" spans="1:9" s="19" customFormat="1" ht="12" thickTop="1">
      <c r="A58" s="21"/>
      <c r="B58" s="20"/>
      <c r="C58" s="22" t="s">
        <v>87</v>
      </c>
      <c r="D58" s="20"/>
      <c r="E58" s="20"/>
      <c r="F58" s="23"/>
      <c r="H58" s="24"/>
      <c r="I58" s="25"/>
    </row>
    <row r="59" spans="1:9" s="19" customFormat="1" ht="11.25">
      <c r="A59" s="30"/>
      <c r="B59" s="31" t="s">
        <v>88</v>
      </c>
      <c r="C59" s="32" t="s">
        <v>89</v>
      </c>
      <c r="D59" s="29"/>
      <c r="E59" s="29"/>
      <c r="F59" s="33"/>
      <c r="G59" s="28"/>
      <c r="H59" s="34"/>
      <c r="I59" s="35"/>
    </row>
    <row r="60" spans="1:9" s="1" customFormat="1" ht="19.5">
      <c r="A60" s="36">
        <f>A50+1</f>
        <v>18</v>
      </c>
      <c r="B60" s="37" t="s">
        <v>90</v>
      </c>
      <c r="C60" s="38" t="s">
        <v>91</v>
      </c>
      <c r="D60" s="39" t="s">
        <v>67</v>
      </c>
      <c r="E60" s="40">
        <v>4.288</v>
      </c>
      <c r="F60" s="136"/>
      <c r="G60" s="41">
        <f>E60*F60</f>
        <v>0</v>
      </c>
      <c r="H60" s="40">
        <v>0</v>
      </c>
      <c r="I60" s="42">
        <f>E60*H60</f>
        <v>0</v>
      </c>
    </row>
    <row r="61" spans="1:9" s="1" customFormat="1" ht="9.75" customHeight="1">
      <c r="A61" s="9"/>
      <c r="B61" s="46" t="s">
        <v>31</v>
      </c>
      <c r="C61" s="263" t="s">
        <v>80</v>
      </c>
      <c r="D61" s="264"/>
      <c r="E61" s="264"/>
      <c r="F61" s="264"/>
      <c r="G61" s="264"/>
      <c r="H61" s="264"/>
      <c r="I61" s="265"/>
    </row>
    <row r="62" spans="1:9" s="19" customFormat="1" ht="12" thickBot="1">
      <c r="A62" s="48"/>
      <c r="B62" s="50" t="s">
        <v>92</v>
      </c>
      <c r="C62" s="51" t="s">
        <v>93</v>
      </c>
      <c r="D62" s="49"/>
      <c r="E62" s="49"/>
      <c r="F62" s="52"/>
      <c r="G62" s="63">
        <f>SUM(G60:G61)</f>
        <v>0</v>
      </c>
      <c r="H62" s="53"/>
      <c r="I62" s="54">
        <f>SUM(I60:I61)</f>
        <v>0</v>
      </c>
    </row>
    <row r="63" spans="1:9" ht="13.5" thickBot="1">
      <c r="A63" s="64"/>
      <c r="B63" s="64"/>
      <c r="C63" s="64"/>
      <c r="D63" s="64"/>
      <c r="E63" s="64"/>
      <c r="F63" s="64"/>
      <c r="G63" s="64"/>
      <c r="H63" s="64"/>
      <c r="I63" s="64"/>
    </row>
    <row r="64" spans="1:9" s="19" customFormat="1" ht="13.5" thickBot="1">
      <c r="A64" s="67"/>
      <c r="B64" s="68"/>
      <c r="C64" s="70" t="s">
        <v>94</v>
      </c>
      <c r="D64" s="69"/>
      <c r="E64" s="69"/>
      <c r="F64" s="69"/>
      <c r="G64" s="69"/>
      <c r="H64" s="266">
        <f>'KRYCÍ LIST #7'!E19</f>
        <v>0</v>
      </c>
      <c r="I64" s="188"/>
    </row>
  </sheetData>
  <sheetProtection password="CC3D" sheet="1" objects="1" scenarios="1"/>
  <mergeCells count="30">
    <mergeCell ref="A4:I4"/>
    <mergeCell ref="B6:B8"/>
    <mergeCell ref="C6:C8"/>
    <mergeCell ref="D6:D8"/>
    <mergeCell ref="E6:E8"/>
    <mergeCell ref="F6:G7"/>
    <mergeCell ref="H6:I7"/>
    <mergeCell ref="H40:I41"/>
    <mergeCell ref="C13:I13"/>
    <mergeCell ref="C21:I21"/>
    <mergeCell ref="C24:I24"/>
    <mergeCell ref="C33:I33"/>
    <mergeCell ref="C35:I35"/>
    <mergeCell ref="C37:I37"/>
    <mergeCell ref="B40:B42"/>
    <mergeCell ref="C40:C42"/>
    <mergeCell ref="D40:D42"/>
    <mergeCell ref="E40:E42"/>
    <mergeCell ref="F40:G41"/>
    <mergeCell ref="B54:B56"/>
    <mergeCell ref="C54:C56"/>
    <mergeCell ref="D54:D56"/>
    <mergeCell ref="E54:E56"/>
    <mergeCell ref="F54:G55"/>
    <mergeCell ref="C61:I61"/>
    <mergeCell ref="H64:I64"/>
    <mergeCell ref="C47:I47"/>
    <mergeCell ref="C49:I49"/>
    <mergeCell ref="C51:I51"/>
    <mergeCell ref="H54:I55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D35" sqref="D35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99" t="s">
        <v>234</v>
      </c>
      <c r="B1" s="200"/>
      <c r="C1" s="200"/>
      <c r="D1" s="200"/>
      <c r="E1" s="200"/>
    </row>
    <row r="2" spans="1:5" s="3" customFormat="1" ht="12.95" customHeight="1">
      <c r="A2" s="112" t="s">
        <v>235</v>
      </c>
      <c r="B2" s="201" t="s">
        <v>236</v>
      </c>
      <c r="C2" s="202"/>
      <c r="D2" s="203"/>
      <c r="E2" s="72" t="s">
        <v>237</v>
      </c>
    </row>
    <row r="3" spans="1:5" s="3" customFormat="1" ht="12.95" customHeight="1">
      <c r="A3" s="113" t="s">
        <v>116</v>
      </c>
      <c r="B3" s="211" t="s">
        <v>122</v>
      </c>
      <c r="C3" s="138"/>
      <c r="D3" s="139"/>
      <c r="E3" s="114" t="s">
        <v>238</v>
      </c>
    </row>
    <row r="4" spans="1:5" s="3" customFormat="1" ht="12.95" customHeight="1">
      <c r="A4" s="115" t="s">
        <v>239</v>
      </c>
      <c r="B4" s="207" t="s">
        <v>240</v>
      </c>
      <c r="C4" s="158"/>
      <c r="D4" s="158"/>
      <c r="E4" s="198"/>
    </row>
    <row r="5" spans="1:5" s="3" customFormat="1" ht="12.95" customHeight="1">
      <c r="A5" s="115" t="s">
        <v>123</v>
      </c>
      <c r="B5" s="207" t="s">
        <v>124</v>
      </c>
      <c r="C5" s="158"/>
      <c r="D5" s="158"/>
      <c r="E5" s="198"/>
    </row>
    <row r="6" spans="1:5" s="3" customFormat="1" ht="12.95" customHeight="1">
      <c r="A6" s="115" t="s">
        <v>126</v>
      </c>
      <c r="B6" s="207" t="s">
        <v>127</v>
      </c>
      <c r="C6" s="158"/>
      <c r="D6" s="158"/>
      <c r="E6" s="198"/>
    </row>
    <row r="7" spans="1:5" s="3" customFormat="1" ht="12.95" customHeight="1">
      <c r="A7" s="115" t="s">
        <v>131</v>
      </c>
      <c r="B7" s="207" t="s">
        <v>132</v>
      </c>
      <c r="C7" s="158"/>
      <c r="D7" s="158"/>
      <c r="E7" s="198"/>
    </row>
    <row r="8" spans="1:5" s="3" customFormat="1" ht="12.95" customHeight="1" thickBot="1">
      <c r="A8" s="115" t="s">
        <v>133</v>
      </c>
      <c r="B8" s="208" t="s">
        <v>116</v>
      </c>
      <c r="C8" s="148"/>
      <c r="D8" s="148"/>
      <c r="E8" s="181"/>
    </row>
    <row r="9" spans="1:5" s="3" customFormat="1" ht="28.5" customHeight="1" thickBot="1">
      <c r="A9" s="209" t="s">
        <v>241</v>
      </c>
      <c r="B9" s="202"/>
      <c r="C9" s="202"/>
      <c r="D9" s="202"/>
      <c r="E9" s="204"/>
    </row>
    <row r="10" spans="1:5" s="3" customFormat="1" ht="28.5" customHeight="1">
      <c r="A10" s="116" t="s">
        <v>242</v>
      </c>
      <c r="B10" s="117" t="s">
        <v>243</v>
      </c>
      <c r="C10" s="118" t="s">
        <v>244</v>
      </c>
      <c r="D10" s="119" t="s">
        <v>245</v>
      </c>
      <c r="E10" s="120" t="s">
        <v>246</v>
      </c>
    </row>
    <row r="11" spans="1:5" s="3" customFormat="1" ht="12.75">
      <c r="A11" s="121" t="s">
        <v>232</v>
      </c>
      <c r="B11" s="122" t="s">
        <v>233</v>
      </c>
      <c r="C11" s="123"/>
      <c r="D11" s="124">
        <f>'KRYCÍ LIST #1'!E27</f>
        <v>0</v>
      </c>
      <c r="E11" s="125">
        <f>'KRYCÍ LIST #1'!H38</f>
        <v>0</v>
      </c>
    </row>
    <row r="12" spans="1:5" s="3" customFormat="1" ht="12.75">
      <c r="A12" s="121" t="s">
        <v>229</v>
      </c>
      <c r="B12" s="122" t="s">
        <v>230</v>
      </c>
      <c r="C12" s="123"/>
      <c r="D12" s="124">
        <f>'KRYCÍ LIST #2'!E27</f>
        <v>0</v>
      </c>
      <c r="E12" s="125">
        <f>'KRYCÍ LIST #2'!H38</f>
        <v>0</v>
      </c>
    </row>
    <row r="13" spans="1:5" s="3" customFormat="1" ht="12.75">
      <c r="A13" s="121" t="s">
        <v>226</v>
      </c>
      <c r="B13" s="122" t="s">
        <v>227</v>
      </c>
      <c r="C13" s="123"/>
      <c r="D13" s="124">
        <f>'KRYCÍ LIST #3'!E27</f>
        <v>0</v>
      </c>
      <c r="E13" s="125">
        <f>'KRYCÍ LIST #3'!H38</f>
        <v>0</v>
      </c>
    </row>
    <row r="14" spans="1:5" s="3" customFormat="1" ht="12.75">
      <c r="A14" s="121" t="s">
        <v>223</v>
      </c>
      <c r="B14" s="122" t="s">
        <v>224</v>
      </c>
      <c r="C14" s="123"/>
      <c r="D14" s="124">
        <f>'KRYCÍ LIST #4'!E27</f>
        <v>0</v>
      </c>
      <c r="E14" s="125">
        <f>'KRYCÍ LIST #4'!H38</f>
        <v>0</v>
      </c>
    </row>
    <row r="15" spans="1:5" s="3" customFormat="1" ht="12.75">
      <c r="A15" s="121" t="s">
        <v>213</v>
      </c>
      <c r="B15" s="122" t="s">
        <v>214</v>
      </c>
      <c r="C15" s="123"/>
      <c r="D15" s="124">
        <f>'KRYCÍ LIST #5'!E27</f>
        <v>0</v>
      </c>
      <c r="E15" s="125">
        <f>'KRYCÍ LIST #5'!H38</f>
        <v>0</v>
      </c>
    </row>
    <row r="16" spans="1:5" s="3" customFormat="1" ht="12.75">
      <c r="A16" s="121" t="s">
        <v>209</v>
      </c>
      <c r="B16" s="122" t="s">
        <v>210</v>
      </c>
      <c r="C16" s="123"/>
      <c r="D16" s="124">
        <f>'KRYCÍ LIST #6'!E27</f>
        <v>0</v>
      </c>
      <c r="E16" s="125">
        <f>'KRYCÍ LIST #6'!H38</f>
        <v>0</v>
      </c>
    </row>
    <row r="17" spans="1:5" s="3" customFormat="1" ht="13.5" thickBot="1">
      <c r="A17" s="121" t="s">
        <v>114</v>
      </c>
      <c r="B17" s="122" t="s">
        <v>115</v>
      </c>
      <c r="C17" s="123"/>
      <c r="D17" s="124">
        <f>'KRYCÍ LIST #7'!E27</f>
        <v>0</v>
      </c>
      <c r="E17" s="125">
        <f>'KRYCÍ LIST #7'!H38</f>
        <v>0</v>
      </c>
    </row>
    <row r="18" spans="1:5" s="3" customFormat="1" ht="19.5" customHeight="1" thickBot="1">
      <c r="A18" s="168" t="s">
        <v>247</v>
      </c>
      <c r="B18" s="169"/>
      <c r="C18" s="210"/>
      <c r="D18" s="126">
        <f>SUM(D11:D17)</f>
        <v>0</v>
      </c>
      <c r="E18" s="127">
        <f>SUM(E11:E17)</f>
        <v>0</v>
      </c>
    </row>
  </sheetData>
  <sheetProtection password="CC3D" sheet="1" objects="1" scenarios="1"/>
  <mergeCells count="10">
    <mergeCell ref="B7:E7"/>
    <mergeCell ref="B8:E8"/>
    <mergeCell ref="A9:E9"/>
    <mergeCell ref="A18:C18"/>
    <mergeCell ref="A1:E1"/>
    <mergeCell ref="B2:D2"/>
    <mergeCell ref="B3:D3"/>
    <mergeCell ref="B4:E4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7">
      <selection activeCell="O27" sqref="O27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232</v>
      </c>
      <c r="B3" s="162"/>
      <c r="C3" s="162"/>
      <c r="D3" s="163"/>
      <c r="E3" s="205" t="s">
        <v>233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#1'!C11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231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#1'!G23</f>
        <v>0</v>
      </c>
    </row>
    <row r="10" spans="1:3" s="18" customFormat="1" ht="11.25">
      <c r="A10" s="80">
        <v>96</v>
      </c>
      <c r="B10" s="81" t="s">
        <v>102</v>
      </c>
      <c r="C10" s="82">
        <f>'ROZPOČET #1'!G33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7" sqref="F3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231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0">
        <v>343.34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618.012</v>
      </c>
      <c r="F13" s="136"/>
      <c r="G13" s="41">
        <f>E13*F13</f>
        <v>0</v>
      </c>
      <c r="H13" s="40">
        <v>1</v>
      </c>
      <c r="I13" s="42">
        <f>E13*H13</f>
        <v>618.012</v>
      </c>
    </row>
    <row r="14" spans="1:9" s="1" customFormat="1" ht="9.75" customHeight="1">
      <c r="A14" s="9"/>
      <c r="B14" s="46" t="s">
        <v>31</v>
      </c>
      <c r="C14" s="263" t="s">
        <v>185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188.837</v>
      </c>
      <c r="F15" s="136"/>
      <c r="G15" s="41">
        <f>E15*F15</f>
        <v>0</v>
      </c>
      <c r="H15" s="40">
        <v>1</v>
      </c>
      <c r="I15" s="42">
        <f>E15*H15</f>
        <v>188.837</v>
      </c>
    </row>
    <row r="16" spans="1:9" s="1" customFormat="1" ht="9.75" customHeight="1">
      <c r="A16" s="9"/>
      <c r="B16" s="46" t="s">
        <v>31</v>
      </c>
      <c r="C16" s="263" t="s">
        <v>188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137.36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45.328800000000015</v>
      </c>
      <c r="F18" s="136"/>
      <c r="G18" s="41">
        <f>E18*F18</f>
        <v>0</v>
      </c>
      <c r="H18" s="40">
        <v>1</v>
      </c>
      <c r="I18" s="42">
        <f>E18*H18</f>
        <v>45.328800000000015</v>
      </c>
    </row>
    <row r="19" spans="1:9" s="1" customFormat="1" ht="9.75" customHeight="1">
      <c r="A19" s="9"/>
      <c r="B19" s="46" t="s">
        <v>31</v>
      </c>
      <c r="C19" s="263" t="s">
        <v>193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137.36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4.1208</v>
      </c>
      <c r="F21" s="136"/>
      <c r="G21" s="41">
        <f>E21*F21</f>
        <v>0</v>
      </c>
      <c r="H21" s="40">
        <v>0.001</v>
      </c>
      <c r="I21" s="42">
        <f>E21*H21</f>
        <v>0.0041208</v>
      </c>
    </row>
    <row r="22" spans="1:9" s="1" customFormat="1" ht="9.75" customHeight="1">
      <c r="A22" s="9"/>
      <c r="B22" s="46" t="s">
        <v>31</v>
      </c>
      <c r="C22" s="263" t="s">
        <v>199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852.1819208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2403.94</v>
      </c>
      <c r="F25" s="136"/>
      <c r="G25" s="41">
        <f>E25*F25</f>
        <v>0</v>
      </c>
      <c r="H25" s="40">
        <v>0.5700458399999999</v>
      </c>
      <c r="I25" s="42">
        <f>E25*H25</f>
        <v>1370.3559966095997</v>
      </c>
    </row>
    <row r="26" spans="1:9" s="1" customFormat="1" ht="9.75" customHeight="1">
      <c r="A26" s="9"/>
      <c r="B26" s="46" t="s">
        <v>31</v>
      </c>
      <c r="C26" s="263" t="s">
        <v>203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1370.2458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205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6851.2300000000005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207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1370.2458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205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1370.3559966095997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#1'!E19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I29" sqref="I29:M29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89" customFormat="1" ht="28.5" customHeight="1" thickBot="1">
      <c r="A1" s="199" t="s">
        <v>109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3" customFormat="1" ht="12.95" customHeight="1">
      <c r="A2" s="244" t="s">
        <v>110</v>
      </c>
      <c r="B2" s="202"/>
      <c r="C2" s="202"/>
      <c r="D2" s="203"/>
      <c r="E2" s="201" t="s">
        <v>111</v>
      </c>
      <c r="F2" s="202"/>
      <c r="G2" s="202"/>
      <c r="H2" s="202"/>
      <c r="I2" s="202"/>
      <c r="J2" s="203"/>
      <c r="K2" s="201" t="s">
        <v>112</v>
      </c>
      <c r="L2" s="203"/>
      <c r="M2" s="90" t="s">
        <v>113</v>
      </c>
    </row>
    <row r="3" spans="1:13" s="3" customFormat="1" ht="12.95" customHeight="1">
      <c r="A3" s="257" t="s">
        <v>229</v>
      </c>
      <c r="B3" s="162"/>
      <c r="C3" s="162"/>
      <c r="D3" s="163"/>
      <c r="E3" s="205" t="s">
        <v>230</v>
      </c>
      <c r="F3" s="162"/>
      <c r="G3" s="162"/>
      <c r="H3" s="162"/>
      <c r="I3" s="162"/>
      <c r="J3" s="163"/>
      <c r="K3" s="206" t="s">
        <v>116</v>
      </c>
      <c r="L3" s="163"/>
      <c r="M3" s="91" t="s">
        <v>117</v>
      </c>
    </row>
    <row r="4" spans="1:13" s="3" customFormat="1" ht="12.95" customHeight="1">
      <c r="A4" s="196" t="s">
        <v>118</v>
      </c>
      <c r="B4" s="158"/>
      <c r="C4" s="158"/>
      <c r="D4" s="159"/>
      <c r="E4" s="157" t="s">
        <v>119</v>
      </c>
      <c r="F4" s="158"/>
      <c r="G4" s="158"/>
      <c r="H4" s="158"/>
      <c r="I4" s="158"/>
      <c r="J4" s="159"/>
      <c r="K4" s="157" t="s">
        <v>120</v>
      </c>
      <c r="L4" s="159"/>
      <c r="M4" s="92" t="s">
        <v>121</v>
      </c>
    </row>
    <row r="5" spans="1:13" s="3" customFormat="1" ht="12.95" customHeight="1">
      <c r="A5" s="257" t="s">
        <v>116</v>
      </c>
      <c r="B5" s="162"/>
      <c r="C5" s="162"/>
      <c r="D5" s="163"/>
      <c r="E5" s="205" t="s">
        <v>122</v>
      </c>
      <c r="F5" s="162"/>
      <c r="G5" s="162"/>
      <c r="H5" s="162"/>
      <c r="I5" s="162"/>
      <c r="J5" s="163"/>
      <c r="K5" s="206" t="s">
        <v>116</v>
      </c>
      <c r="L5" s="163"/>
      <c r="M5" s="91" t="s">
        <v>116</v>
      </c>
    </row>
    <row r="6" spans="1:13" s="3" customFormat="1" ht="12.95" customHeight="1">
      <c r="A6" s="171" t="s">
        <v>123</v>
      </c>
      <c r="B6" s="172"/>
      <c r="C6" s="172"/>
      <c r="D6" s="246" t="s">
        <v>124</v>
      </c>
      <c r="E6" s="172"/>
      <c r="F6" s="172"/>
      <c r="G6" s="174"/>
      <c r="H6" s="248" t="s">
        <v>125</v>
      </c>
      <c r="I6" s="172"/>
      <c r="J6" s="172"/>
      <c r="K6" s="172"/>
      <c r="L6" s="172"/>
      <c r="M6" s="93"/>
    </row>
    <row r="7" spans="1:13" s="3" customFormat="1" ht="12.95" customHeight="1">
      <c r="A7" s="171" t="s">
        <v>126</v>
      </c>
      <c r="B7" s="172"/>
      <c r="C7" s="172"/>
      <c r="D7" s="246" t="s">
        <v>127</v>
      </c>
      <c r="E7" s="172"/>
      <c r="F7" s="172"/>
      <c r="G7" s="174"/>
      <c r="H7" s="248" t="s">
        <v>128</v>
      </c>
      <c r="I7" s="172"/>
      <c r="J7" s="172"/>
      <c r="K7" s="172"/>
      <c r="L7" s="172"/>
      <c r="M7" s="94" t="str">
        <f>IF(M6=0,"",E27/M6)</f>
        <v/>
      </c>
    </row>
    <row r="8" spans="1:13" s="3" customFormat="1" ht="12.95" customHeight="1">
      <c r="A8" s="171" t="s">
        <v>129</v>
      </c>
      <c r="B8" s="172"/>
      <c r="C8" s="172"/>
      <c r="D8" s="255" t="s">
        <v>116</v>
      </c>
      <c r="E8" s="172"/>
      <c r="F8" s="172"/>
      <c r="G8" s="174"/>
      <c r="H8" s="248" t="s">
        <v>130</v>
      </c>
      <c r="I8" s="172"/>
      <c r="J8" s="172"/>
      <c r="K8" s="256"/>
      <c r="L8" s="172"/>
      <c r="M8" s="175"/>
    </row>
    <row r="9" spans="1:13" s="3" customFormat="1" ht="12.95" customHeight="1">
      <c r="A9" s="196" t="s">
        <v>131</v>
      </c>
      <c r="B9" s="158"/>
      <c r="C9" s="158"/>
      <c r="D9" s="197" t="s">
        <v>132</v>
      </c>
      <c r="E9" s="158"/>
      <c r="F9" s="158"/>
      <c r="G9" s="159"/>
      <c r="H9" s="147" t="s">
        <v>133</v>
      </c>
      <c r="I9" s="148"/>
      <c r="J9" s="180"/>
      <c r="K9" s="148"/>
      <c r="L9" s="148"/>
      <c r="M9" s="181"/>
    </row>
    <row r="10" spans="1:13" s="3" customFormat="1" ht="12.95" customHeight="1" thickBot="1">
      <c r="A10" s="249"/>
      <c r="B10" s="200"/>
      <c r="C10" s="200"/>
      <c r="D10" s="200"/>
      <c r="E10" s="200"/>
      <c r="F10" s="200"/>
      <c r="G10" s="250"/>
      <c r="H10" s="251"/>
      <c r="I10" s="183"/>
      <c r="J10" s="183"/>
      <c r="K10" s="183"/>
      <c r="L10" s="183"/>
      <c r="M10" s="186"/>
    </row>
    <row r="11" spans="1:13" s="95" customFormat="1" ht="28.5" customHeight="1" thickBot="1">
      <c r="A11" s="187" t="s">
        <v>134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8"/>
    </row>
    <row r="12" spans="1:13" s="4" customFormat="1" ht="12.95" customHeight="1">
      <c r="A12" s="240" t="s">
        <v>135</v>
      </c>
      <c r="B12" s="190"/>
      <c r="C12" s="190"/>
      <c r="D12" s="190"/>
      <c r="E12" s="190"/>
      <c r="F12" s="190"/>
      <c r="G12" s="240" t="s">
        <v>136</v>
      </c>
      <c r="H12" s="190"/>
      <c r="I12" s="190"/>
      <c r="J12" s="190"/>
      <c r="K12" s="190"/>
      <c r="L12" s="190"/>
      <c r="M12" s="252"/>
    </row>
    <row r="13" spans="1:13" s="3" customFormat="1" ht="12.95" customHeight="1">
      <c r="A13" s="253"/>
      <c r="B13" s="248" t="s">
        <v>137</v>
      </c>
      <c r="C13" s="246"/>
      <c r="D13" s="247"/>
      <c r="E13" s="173"/>
      <c r="F13" s="246"/>
      <c r="G13" s="171" t="s">
        <v>152</v>
      </c>
      <c r="H13" s="172"/>
      <c r="I13" s="172"/>
      <c r="J13" s="174"/>
      <c r="K13" s="99"/>
      <c r="L13" s="100" t="s">
        <v>153</v>
      </c>
      <c r="M13" s="104">
        <f>E23*K13/100</f>
        <v>0</v>
      </c>
    </row>
    <row r="14" spans="1:13" s="3" customFormat="1" ht="12.95" customHeight="1">
      <c r="A14" s="254"/>
      <c r="B14" s="248" t="s">
        <v>138</v>
      </c>
      <c r="C14" s="246"/>
      <c r="D14" s="247"/>
      <c r="E14" s="173"/>
      <c r="F14" s="246"/>
      <c r="G14" s="171" t="s">
        <v>154</v>
      </c>
      <c r="H14" s="172"/>
      <c r="I14" s="172"/>
      <c r="J14" s="174"/>
      <c r="K14" s="99"/>
      <c r="L14" s="100" t="s">
        <v>153</v>
      </c>
      <c r="M14" s="104">
        <f>E23*K14/100</f>
        <v>0</v>
      </c>
    </row>
    <row r="15" spans="1:13" s="3" customFormat="1" ht="12.95" customHeight="1">
      <c r="A15" s="103" t="s">
        <v>139</v>
      </c>
      <c r="B15" s="248" t="s">
        <v>140</v>
      </c>
      <c r="C15" s="246"/>
      <c r="D15" s="247"/>
      <c r="E15" s="173">
        <f>'REKAPITULACE #2'!C11</f>
        <v>0</v>
      </c>
      <c r="F15" s="246"/>
      <c r="G15" s="171" t="s">
        <v>155</v>
      </c>
      <c r="H15" s="172"/>
      <c r="I15" s="172"/>
      <c r="J15" s="174"/>
      <c r="K15" s="99"/>
      <c r="L15" s="100" t="s">
        <v>153</v>
      </c>
      <c r="M15" s="104">
        <f>E23*K15/100</f>
        <v>0</v>
      </c>
    </row>
    <row r="16" spans="1:13" s="3" customFormat="1" ht="12.95" customHeight="1">
      <c r="A16" s="103" t="s">
        <v>141</v>
      </c>
      <c r="B16" s="248" t="s">
        <v>142</v>
      </c>
      <c r="C16" s="246"/>
      <c r="D16" s="247"/>
      <c r="E16" s="173">
        <v>0</v>
      </c>
      <c r="F16" s="246"/>
      <c r="G16" s="171" t="s">
        <v>156</v>
      </c>
      <c r="H16" s="172"/>
      <c r="I16" s="172"/>
      <c r="J16" s="174"/>
      <c r="K16" s="99"/>
      <c r="L16" s="100" t="s">
        <v>153</v>
      </c>
      <c r="M16" s="104">
        <f>E23*K16/100</f>
        <v>0</v>
      </c>
    </row>
    <row r="17" spans="1:13" s="3" customFormat="1" ht="12.95" customHeight="1">
      <c r="A17" s="103" t="s">
        <v>143</v>
      </c>
      <c r="B17" s="248" t="s">
        <v>144</v>
      </c>
      <c r="C17" s="246"/>
      <c r="D17" s="247"/>
      <c r="E17" s="173">
        <v>0</v>
      </c>
      <c r="F17" s="246"/>
      <c r="G17" s="171" t="s">
        <v>157</v>
      </c>
      <c r="H17" s="172"/>
      <c r="I17" s="172"/>
      <c r="J17" s="174"/>
      <c r="K17" s="99"/>
      <c r="L17" s="100" t="s">
        <v>153</v>
      </c>
      <c r="M17" s="104">
        <f>E23*K17/100</f>
        <v>0</v>
      </c>
    </row>
    <row r="18" spans="1:13" s="3" customFormat="1" ht="12.95" customHeight="1">
      <c r="A18" s="103" t="s">
        <v>145</v>
      </c>
      <c r="B18" s="248" t="s">
        <v>146</v>
      </c>
      <c r="C18" s="246"/>
      <c r="D18" s="247"/>
      <c r="E18" s="173">
        <v>0</v>
      </c>
      <c r="F18" s="246"/>
      <c r="G18" s="171" t="s">
        <v>158</v>
      </c>
      <c r="H18" s="172"/>
      <c r="I18" s="172"/>
      <c r="J18" s="174"/>
      <c r="K18" s="99"/>
      <c r="L18" s="100" t="s">
        <v>153</v>
      </c>
      <c r="M18" s="104">
        <f>E23*K18/100</f>
        <v>0</v>
      </c>
    </row>
    <row r="19" spans="1:13" s="3" customFormat="1" ht="12.95" customHeight="1">
      <c r="A19" s="171" t="s">
        <v>147</v>
      </c>
      <c r="B19" s="246"/>
      <c r="C19" s="246"/>
      <c r="D19" s="247"/>
      <c r="E19" s="173">
        <f>SUM(E15:E18)</f>
        <v>0</v>
      </c>
      <c r="F19" s="246"/>
      <c r="G19" s="171" t="s">
        <v>159</v>
      </c>
      <c r="H19" s="172"/>
      <c r="I19" s="172"/>
      <c r="J19" s="174"/>
      <c r="K19" s="99"/>
      <c r="L19" s="100" t="s">
        <v>153</v>
      </c>
      <c r="M19" s="104">
        <f>E23*K19/100</f>
        <v>0</v>
      </c>
    </row>
    <row r="20" spans="1:13" s="3" customFormat="1" ht="12.95" customHeight="1">
      <c r="A20" s="171" t="s">
        <v>148</v>
      </c>
      <c r="B20" s="246"/>
      <c r="C20" s="246"/>
      <c r="D20" s="247"/>
      <c r="E20" s="173">
        <v>0</v>
      </c>
      <c r="F20" s="246"/>
      <c r="G20" s="171" t="s">
        <v>160</v>
      </c>
      <c r="H20" s="172"/>
      <c r="I20" s="172"/>
      <c r="J20" s="174"/>
      <c r="K20" s="99"/>
      <c r="L20" s="100" t="s">
        <v>153</v>
      </c>
      <c r="M20" s="104">
        <f>E23*K20/100</f>
        <v>0</v>
      </c>
    </row>
    <row r="21" spans="1:13" s="3" customFormat="1" ht="12.95" customHeight="1">
      <c r="A21" s="171" t="s">
        <v>149</v>
      </c>
      <c r="B21" s="246"/>
      <c r="C21" s="246"/>
      <c r="D21" s="247"/>
      <c r="E21" s="173">
        <v>0</v>
      </c>
      <c r="F21" s="246"/>
      <c r="G21" s="171" t="s">
        <v>161</v>
      </c>
      <c r="H21" s="172"/>
      <c r="I21" s="172"/>
      <c r="J21" s="174"/>
      <c r="K21" s="99"/>
      <c r="L21" s="100" t="s">
        <v>153</v>
      </c>
      <c r="M21" s="104">
        <f>E23*K21/100</f>
        <v>0</v>
      </c>
    </row>
    <row r="22" spans="1:13" s="3" customFormat="1" ht="12.95" customHeight="1" thickBot="1">
      <c r="A22" s="171" t="s">
        <v>150</v>
      </c>
      <c r="B22" s="246"/>
      <c r="C22" s="246"/>
      <c r="D22" s="247"/>
      <c r="E22" s="173">
        <v>0</v>
      </c>
      <c r="F22" s="246"/>
      <c r="G22" s="196"/>
      <c r="H22" s="158"/>
      <c r="I22" s="158"/>
      <c r="J22" s="159"/>
      <c r="K22" s="101"/>
      <c r="L22" s="102" t="s">
        <v>153</v>
      </c>
      <c r="M22" s="105">
        <f>E23*K22/100</f>
        <v>0</v>
      </c>
    </row>
    <row r="23" spans="1:13" s="3" customFormat="1" ht="12.95" customHeight="1">
      <c r="A23" s="171" t="s">
        <v>151</v>
      </c>
      <c r="B23" s="246"/>
      <c r="C23" s="246"/>
      <c r="D23" s="246"/>
      <c r="E23" s="173">
        <f>SUM(E19:E22)</f>
        <v>0</v>
      </c>
      <c r="F23" s="246"/>
      <c r="G23" s="240" t="s">
        <v>162</v>
      </c>
      <c r="H23" s="190"/>
      <c r="I23" s="190"/>
      <c r="J23" s="190"/>
      <c r="K23" s="190"/>
      <c r="L23" s="190"/>
      <c r="M23" s="245"/>
    </row>
    <row r="24" spans="1:13" s="3" customFormat="1" ht="12.95" customHeight="1">
      <c r="A24" s="171" t="s">
        <v>164</v>
      </c>
      <c r="B24" s="172"/>
      <c r="C24" s="172"/>
      <c r="D24" s="174"/>
      <c r="E24" s="173">
        <f>SUM(M13:M22)</f>
        <v>0</v>
      </c>
      <c r="F24" s="172"/>
      <c r="G24" s="171"/>
      <c r="H24" s="246"/>
      <c r="I24" s="246"/>
      <c r="J24" s="247"/>
      <c r="K24" s="99"/>
      <c r="L24" s="100" t="s">
        <v>153</v>
      </c>
      <c r="M24" s="104">
        <f>E23*K24/100</f>
        <v>0</v>
      </c>
    </row>
    <row r="25" spans="1:13" s="3" customFormat="1" ht="12.95" customHeight="1" thickBot="1">
      <c r="A25" s="171" t="s">
        <v>165</v>
      </c>
      <c r="B25" s="172"/>
      <c r="C25" s="172"/>
      <c r="D25" s="174"/>
      <c r="E25" s="173">
        <f>SUM(M24:M25)</f>
        <v>0</v>
      </c>
      <c r="F25" s="172"/>
      <c r="G25" s="196"/>
      <c r="H25" s="197"/>
      <c r="I25" s="197"/>
      <c r="J25" s="164"/>
      <c r="K25" s="101"/>
      <c r="L25" s="102" t="s">
        <v>153</v>
      </c>
      <c r="M25" s="105">
        <f>E23*K25/100</f>
        <v>0</v>
      </c>
    </row>
    <row r="26" spans="1:13" s="3" customFormat="1" ht="12.95" customHeight="1" thickBot="1">
      <c r="A26" s="196" t="s">
        <v>166</v>
      </c>
      <c r="B26" s="158"/>
      <c r="C26" s="158"/>
      <c r="D26" s="159"/>
      <c r="E26" s="243">
        <f>SUM(M27:M27)</f>
        <v>0</v>
      </c>
      <c r="F26" s="158"/>
      <c r="G26" s="240" t="s">
        <v>163</v>
      </c>
      <c r="H26" s="241"/>
      <c r="I26" s="241"/>
      <c r="J26" s="241"/>
      <c r="K26" s="241"/>
      <c r="L26" s="241"/>
      <c r="M26" s="242"/>
    </row>
    <row r="27" spans="1:13" s="3" customFormat="1" ht="12.95" customHeight="1" thickBot="1">
      <c r="A27" s="244" t="s">
        <v>167</v>
      </c>
      <c r="B27" s="202"/>
      <c r="C27" s="202"/>
      <c r="D27" s="203"/>
      <c r="E27" s="229">
        <f>SUM(E23:E26)</f>
        <v>0</v>
      </c>
      <c r="F27" s="202"/>
      <c r="G27" s="196"/>
      <c r="H27" s="197"/>
      <c r="I27" s="197"/>
      <c r="J27" s="164"/>
      <c r="K27" s="101"/>
      <c r="L27" s="102" t="s">
        <v>153</v>
      </c>
      <c r="M27" s="105">
        <f>E23*K27/100</f>
        <v>0</v>
      </c>
    </row>
    <row r="28" spans="1:13" s="4" customFormat="1" ht="12.95" customHeight="1">
      <c r="A28" s="230" t="s">
        <v>168</v>
      </c>
      <c r="B28" s="231"/>
      <c r="C28" s="231"/>
      <c r="D28" s="232"/>
      <c r="E28" s="233" t="s">
        <v>169</v>
      </c>
      <c r="F28" s="234"/>
      <c r="G28" s="235"/>
      <c r="H28" s="236" t="s">
        <v>170</v>
      </c>
      <c r="I28" s="231"/>
      <c r="J28" s="231"/>
      <c r="K28" s="231"/>
      <c r="L28" s="231"/>
      <c r="M28" s="237"/>
    </row>
    <row r="29" spans="1:13" s="3" customFormat="1" ht="12.95" customHeight="1">
      <c r="A29" s="238" t="s">
        <v>116</v>
      </c>
      <c r="B29" s="158"/>
      <c r="C29" s="158"/>
      <c r="D29" s="159"/>
      <c r="E29" s="135" t="s">
        <v>171</v>
      </c>
      <c r="F29" s="180"/>
      <c r="G29" s="149"/>
      <c r="H29" s="45" t="s">
        <v>171</v>
      </c>
      <c r="I29" s="197"/>
      <c r="J29" s="158"/>
      <c r="K29" s="158"/>
      <c r="L29" s="158"/>
      <c r="M29" s="239"/>
    </row>
    <row r="30" spans="1:13" s="3" customFormat="1" ht="12.95" customHeight="1">
      <c r="A30" s="222" t="s">
        <v>172</v>
      </c>
      <c r="B30" s="138"/>
      <c r="C30" s="215"/>
      <c r="D30" s="139"/>
      <c r="E30" s="135" t="s">
        <v>172</v>
      </c>
      <c r="F30" s="223"/>
      <c r="G30" s="152"/>
      <c r="H30" s="45" t="s">
        <v>172</v>
      </c>
      <c r="I30" s="215"/>
      <c r="J30" s="138"/>
      <c r="K30" s="138"/>
      <c r="L30" s="138"/>
      <c r="M30" s="224"/>
    </row>
    <row r="31" spans="1:13" s="3" customFormat="1" ht="12.95" customHeight="1">
      <c r="A31" s="225"/>
      <c r="B31" s="138"/>
      <c r="C31" s="138"/>
      <c r="D31" s="139"/>
      <c r="E31" s="227" t="s">
        <v>173</v>
      </c>
      <c r="F31" s="151"/>
      <c r="G31" s="152"/>
      <c r="H31" s="228" t="s">
        <v>173</v>
      </c>
      <c r="I31" s="138"/>
      <c r="J31" s="138"/>
      <c r="K31" s="138"/>
      <c r="L31" s="138"/>
      <c r="M31" s="224"/>
    </row>
    <row r="32" spans="1:13" ht="12.75">
      <c r="A32" s="226"/>
      <c r="B32" s="138"/>
      <c r="C32" s="138"/>
      <c r="D32" s="139"/>
      <c r="E32" s="153"/>
      <c r="F32" s="151"/>
      <c r="G32" s="152"/>
      <c r="H32" s="161"/>
      <c r="I32" s="138"/>
      <c r="J32" s="138"/>
      <c r="K32" s="138"/>
      <c r="L32" s="138"/>
      <c r="M32" s="224"/>
    </row>
    <row r="33" spans="1:13" s="3" customFormat="1" ht="56.25" customHeight="1" thickBot="1">
      <c r="A33" s="226"/>
      <c r="B33" s="138"/>
      <c r="C33" s="138"/>
      <c r="D33" s="139"/>
      <c r="E33" s="153"/>
      <c r="F33" s="151"/>
      <c r="G33" s="152"/>
      <c r="H33" s="161"/>
      <c r="I33" s="138"/>
      <c r="J33" s="138"/>
      <c r="K33" s="138"/>
      <c r="L33" s="138"/>
      <c r="M33" s="224"/>
    </row>
    <row r="34" spans="1:13" s="3" customFormat="1" ht="12.95" customHeight="1">
      <c r="A34" s="189" t="s">
        <v>174</v>
      </c>
      <c r="B34" s="190"/>
      <c r="C34" s="190"/>
      <c r="D34" s="191"/>
      <c r="E34" s="220">
        <v>21</v>
      </c>
      <c r="F34" s="190"/>
      <c r="G34" s="96" t="s">
        <v>175</v>
      </c>
      <c r="H34" s="221">
        <f>ROUND(E27-H36,0)</f>
        <v>0</v>
      </c>
      <c r="I34" s="190"/>
      <c r="J34" s="190"/>
      <c r="K34" s="190"/>
      <c r="L34" s="190"/>
      <c r="M34" s="106" t="s">
        <v>176</v>
      </c>
    </row>
    <row r="35" spans="1:13" s="3" customFormat="1" ht="12.95" customHeight="1">
      <c r="A35" s="171" t="s">
        <v>177</v>
      </c>
      <c r="B35" s="172"/>
      <c r="C35" s="172"/>
      <c r="D35" s="174"/>
      <c r="E35" s="218">
        <v>21</v>
      </c>
      <c r="F35" s="172"/>
      <c r="G35" s="98" t="s">
        <v>175</v>
      </c>
      <c r="H35" s="219">
        <f>ROUND(H34*E35/100,0)</f>
        <v>0</v>
      </c>
      <c r="I35" s="172"/>
      <c r="J35" s="172"/>
      <c r="K35" s="172"/>
      <c r="L35" s="172"/>
      <c r="M35" s="107" t="s">
        <v>176</v>
      </c>
    </row>
    <row r="36" spans="1:13" s="3" customFormat="1" ht="12.95" customHeight="1">
      <c r="A36" s="171" t="s">
        <v>174</v>
      </c>
      <c r="B36" s="172"/>
      <c r="C36" s="172"/>
      <c r="D36" s="174"/>
      <c r="E36" s="218">
        <v>15</v>
      </c>
      <c r="F36" s="172"/>
      <c r="G36" s="98" t="s">
        <v>175</v>
      </c>
      <c r="H36" s="219">
        <v>0</v>
      </c>
      <c r="I36" s="172"/>
      <c r="J36" s="172"/>
      <c r="K36" s="172"/>
      <c r="L36" s="172"/>
      <c r="M36" s="107" t="s">
        <v>176</v>
      </c>
    </row>
    <row r="37" spans="1:13" s="3" customFormat="1" ht="12.95" customHeight="1">
      <c r="A37" s="171" t="s">
        <v>177</v>
      </c>
      <c r="B37" s="172"/>
      <c r="C37" s="172"/>
      <c r="D37" s="174"/>
      <c r="E37" s="218">
        <v>15</v>
      </c>
      <c r="F37" s="172"/>
      <c r="G37" s="98" t="s">
        <v>175</v>
      </c>
      <c r="H37" s="219">
        <f>ROUND(H36*E37/100,0)</f>
        <v>0</v>
      </c>
      <c r="I37" s="172"/>
      <c r="J37" s="172"/>
      <c r="K37" s="172"/>
      <c r="L37" s="172"/>
      <c r="M37" s="107" t="s">
        <v>176</v>
      </c>
    </row>
    <row r="38" spans="1:13" s="108" customFormat="1" ht="19.5" customHeight="1" thickBot="1">
      <c r="A38" s="212" t="s">
        <v>178</v>
      </c>
      <c r="B38" s="213"/>
      <c r="C38" s="213"/>
      <c r="D38" s="213"/>
      <c r="E38" s="213"/>
      <c r="F38" s="213"/>
      <c r="G38" s="213"/>
      <c r="H38" s="214">
        <f>CEILING(SUM(H34:H37),1)</f>
        <v>0</v>
      </c>
      <c r="I38" s="166"/>
      <c r="J38" s="166"/>
      <c r="K38" s="166"/>
      <c r="L38" s="166"/>
      <c r="M38" s="109" t="s">
        <v>176</v>
      </c>
    </row>
    <row r="39" s="3" customFormat="1" ht="12.95" customHeight="1"/>
    <row r="40" spans="1:13" s="3" customFormat="1" ht="12.95" customHeight="1">
      <c r="A40" s="215" t="s">
        <v>179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2:13" s="18" customFormat="1" ht="12.95" customHeight="1">
      <c r="B41" s="216" t="s">
        <v>211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sheetProtection password="CC3D" sheet="1" objects="1" scenarios="1"/>
  <mergeCells count="107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B41:M41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228</v>
      </c>
      <c r="C2" s="2" t="s">
        <v>3</v>
      </c>
    </row>
    <row r="3" s="1" customFormat="1" ht="9.75"/>
    <row r="4" spans="1:3" s="4" customFormat="1" ht="12.75">
      <c r="A4" s="258" t="s">
        <v>95</v>
      </c>
      <c r="B4" s="138"/>
      <c r="C4" s="138"/>
    </row>
    <row r="5" s="1" customFormat="1" ht="10.5" thickBot="1"/>
    <row r="6" spans="1:3" s="1" customFormat="1" ht="9.75" customHeight="1">
      <c r="A6" s="259" t="s">
        <v>96</v>
      </c>
      <c r="B6" s="261" t="s">
        <v>97</v>
      </c>
      <c r="C6" s="73" t="s">
        <v>17</v>
      </c>
    </row>
    <row r="7" spans="1:3" s="1" customFormat="1" ht="9.75" customHeight="1" thickBot="1">
      <c r="A7" s="260"/>
      <c r="B7" s="262"/>
      <c r="C7" s="74" t="s">
        <v>98</v>
      </c>
    </row>
    <row r="8" spans="1:3" s="18" customFormat="1" ht="11.25">
      <c r="A8" s="75"/>
      <c r="B8" s="77" t="s">
        <v>25</v>
      </c>
      <c r="C8" s="76"/>
    </row>
    <row r="9" spans="1:3" s="18" customFormat="1" ht="11.25">
      <c r="A9" s="78">
        <v>1</v>
      </c>
      <c r="B9" s="32" t="s">
        <v>99</v>
      </c>
      <c r="C9" s="79">
        <f>'ROZPOČET #2'!G23</f>
        <v>0</v>
      </c>
    </row>
    <row r="10" spans="1:3" s="18" customFormat="1" ht="11.25">
      <c r="A10" s="80">
        <v>96</v>
      </c>
      <c r="B10" s="81" t="s">
        <v>102</v>
      </c>
      <c r="C10" s="82">
        <f>'ROZPOČET #2'!G33</f>
        <v>0</v>
      </c>
    </row>
    <row r="11" spans="1:3" s="18" customFormat="1" ht="12" thickBot="1">
      <c r="A11" s="83"/>
      <c r="B11" s="84" t="s">
        <v>103</v>
      </c>
      <c r="C11" s="85">
        <f>SUM(C9:C10)</f>
        <v>0</v>
      </c>
    </row>
    <row r="12" s="1" customFormat="1" ht="10.5" thickBot="1"/>
    <row r="13" spans="1:3" s="18" customFormat="1" ht="12" thickBot="1">
      <c r="A13" s="86"/>
      <c r="B13" s="87" t="s">
        <v>108</v>
      </c>
      <c r="C13" s="88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2">
      <selection activeCell="F39" sqref="F3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228</v>
      </c>
      <c r="H2" s="2" t="s">
        <v>3</v>
      </c>
    </row>
    <row r="3" s="1" customFormat="1" ht="9.75"/>
    <row r="4" spans="1:9" s="3" customFormat="1" ht="12.75">
      <c r="A4" s="267" t="s">
        <v>4</v>
      </c>
      <c r="B4" s="138"/>
      <c r="C4" s="138"/>
      <c r="D4" s="138"/>
      <c r="E4" s="138"/>
      <c r="F4" s="138"/>
      <c r="G4" s="138"/>
      <c r="H4" s="138"/>
      <c r="I4" s="138"/>
    </row>
    <row r="5" s="1" customFormat="1" ht="10.5" thickBot="1"/>
    <row r="6" spans="1:9" s="1" customFormat="1" ht="9.75" customHeight="1" thickTop="1">
      <c r="A6" s="5" t="s">
        <v>5</v>
      </c>
      <c r="B6" s="268" t="s">
        <v>9</v>
      </c>
      <c r="C6" s="268" t="s">
        <v>11</v>
      </c>
      <c r="D6" s="268" t="s">
        <v>13</v>
      </c>
      <c r="E6" s="268" t="s">
        <v>15</v>
      </c>
      <c r="F6" s="269" t="s">
        <v>17</v>
      </c>
      <c r="G6" s="270"/>
      <c r="H6" s="271" t="s">
        <v>22</v>
      </c>
      <c r="I6" s="272"/>
    </row>
    <row r="7" spans="1:9" s="1" customFormat="1" ht="9.75" customHeight="1">
      <c r="A7" s="6" t="s">
        <v>6</v>
      </c>
      <c r="B7" s="161"/>
      <c r="C7" s="161"/>
      <c r="D7" s="161"/>
      <c r="E7" s="161"/>
      <c r="F7" s="226"/>
      <c r="G7" s="138"/>
      <c r="H7" s="161"/>
      <c r="I7" s="273"/>
    </row>
    <row r="8" spans="1:9" s="1" customFormat="1" ht="9.75" customHeight="1">
      <c r="A8" s="6" t="s">
        <v>7</v>
      </c>
      <c r="B8" s="161"/>
      <c r="C8" s="161"/>
      <c r="D8" s="161"/>
      <c r="E8" s="161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1.25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9.75">
      <c r="A12" s="36">
        <v>1</v>
      </c>
      <c r="B12" s="37" t="s">
        <v>181</v>
      </c>
      <c r="C12" s="38" t="s">
        <v>182</v>
      </c>
      <c r="D12" s="39" t="s">
        <v>30</v>
      </c>
      <c r="E12" s="110">
        <v>343.34</v>
      </c>
      <c r="F12" s="136"/>
      <c r="G12" s="41">
        <f>E12*F12</f>
        <v>0</v>
      </c>
      <c r="H12" s="40">
        <v>0</v>
      </c>
      <c r="I12" s="42">
        <f>E12*H12</f>
        <v>0</v>
      </c>
    </row>
    <row r="13" spans="1:9" s="1" customFormat="1" ht="9.75">
      <c r="A13" s="36">
        <f>A12+1</f>
        <v>2</v>
      </c>
      <c r="B13" s="37" t="s">
        <v>183</v>
      </c>
      <c r="C13" s="38" t="s">
        <v>184</v>
      </c>
      <c r="D13" s="39" t="s">
        <v>67</v>
      </c>
      <c r="E13" s="40">
        <v>618.012</v>
      </c>
      <c r="F13" s="136"/>
      <c r="G13" s="41">
        <f>E13*F13</f>
        <v>0</v>
      </c>
      <c r="H13" s="40">
        <v>1</v>
      </c>
      <c r="I13" s="42">
        <f>E13*H13</f>
        <v>618.012</v>
      </c>
    </row>
    <row r="14" spans="1:9" s="1" customFormat="1" ht="9.75" customHeight="1">
      <c r="A14" s="9"/>
      <c r="B14" s="46" t="s">
        <v>31</v>
      </c>
      <c r="C14" s="263" t="s">
        <v>185</v>
      </c>
      <c r="D14" s="264"/>
      <c r="E14" s="264"/>
      <c r="F14" s="264"/>
      <c r="G14" s="264"/>
      <c r="H14" s="264"/>
      <c r="I14" s="265"/>
    </row>
    <row r="15" spans="1:9" s="1" customFormat="1" ht="9.75">
      <c r="A15" s="36">
        <f>A13+1</f>
        <v>3</v>
      </c>
      <c r="B15" s="37" t="s">
        <v>186</v>
      </c>
      <c r="C15" s="38" t="s">
        <v>187</v>
      </c>
      <c r="D15" s="39" t="s">
        <v>67</v>
      </c>
      <c r="E15" s="40">
        <v>188.837</v>
      </c>
      <c r="F15" s="136"/>
      <c r="G15" s="41">
        <f>E15*F15</f>
        <v>0</v>
      </c>
      <c r="H15" s="40">
        <v>1</v>
      </c>
      <c r="I15" s="42">
        <f>E15*H15</f>
        <v>188.837</v>
      </c>
    </row>
    <row r="16" spans="1:9" s="1" customFormat="1" ht="9.75" customHeight="1">
      <c r="A16" s="9"/>
      <c r="B16" s="46" t="s">
        <v>31</v>
      </c>
      <c r="C16" s="263" t="s">
        <v>188</v>
      </c>
      <c r="D16" s="264"/>
      <c r="E16" s="264"/>
      <c r="F16" s="264"/>
      <c r="G16" s="264"/>
      <c r="H16" s="264"/>
      <c r="I16" s="265"/>
    </row>
    <row r="17" spans="1:9" s="1" customFormat="1" ht="9.75">
      <c r="A17" s="36">
        <f>A15+1</f>
        <v>4</v>
      </c>
      <c r="B17" s="37" t="s">
        <v>189</v>
      </c>
      <c r="C17" s="38" t="s">
        <v>190</v>
      </c>
      <c r="D17" s="39" t="s">
        <v>44</v>
      </c>
      <c r="E17" s="110">
        <v>137.36</v>
      </c>
      <c r="F17" s="136"/>
      <c r="G17" s="41">
        <f>E17*F17</f>
        <v>0</v>
      </c>
      <c r="H17" s="40">
        <v>0</v>
      </c>
      <c r="I17" s="42">
        <f>E17*H17</f>
        <v>0</v>
      </c>
    </row>
    <row r="18" spans="1:9" s="1" customFormat="1" ht="9.75">
      <c r="A18" s="36">
        <f>A17+1</f>
        <v>5</v>
      </c>
      <c r="B18" s="37" t="s">
        <v>191</v>
      </c>
      <c r="C18" s="38" t="s">
        <v>192</v>
      </c>
      <c r="D18" s="39" t="s">
        <v>67</v>
      </c>
      <c r="E18" s="40">
        <v>45.328800000000015</v>
      </c>
      <c r="F18" s="136"/>
      <c r="G18" s="41">
        <f>E18*F18</f>
        <v>0</v>
      </c>
      <c r="H18" s="40">
        <v>1</v>
      </c>
      <c r="I18" s="42">
        <f>E18*H18</f>
        <v>45.328800000000015</v>
      </c>
    </row>
    <row r="19" spans="1:9" s="1" customFormat="1" ht="9.75" customHeight="1">
      <c r="A19" s="9"/>
      <c r="B19" s="46" t="s">
        <v>31</v>
      </c>
      <c r="C19" s="263" t="s">
        <v>193</v>
      </c>
      <c r="D19" s="264"/>
      <c r="E19" s="264"/>
      <c r="F19" s="264"/>
      <c r="G19" s="264"/>
      <c r="H19" s="264"/>
      <c r="I19" s="265"/>
    </row>
    <row r="20" spans="1:9" s="1" customFormat="1" ht="9.75">
      <c r="A20" s="36">
        <f>A18+1</f>
        <v>6</v>
      </c>
      <c r="B20" s="37" t="s">
        <v>194</v>
      </c>
      <c r="C20" s="38" t="s">
        <v>195</v>
      </c>
      <c r="D20" s="39" t="s">
        <v>44</v>
      </c>
      <c r="E20" s="110">
        <v>137.36</v>
      </c>
      <c r="F20" s="136"/>
      <c r="G20" s="41">
        <f>E20*F20</f>
        <v>0</v>
      </c>
      <c r="H20" s="40">
        <v>0</v>
      </c>
      <c r="I20" s="42">
        <f>E20*H20</f>
        <v>0</v>
      </c>
    </row>
    <row r="21" spans="1:9" s="1" customFormat="1" ht="9.75">
      <c r="A21" s="36">
        <f>A20+1</f>
        <v>7</v>
      </c>
      <c r="B21" s="37" t="s">
        <v>196</v>
      </c>
      <c r="C21" s="38" t="s">
        <v>197</v>
      </c>
      <c r="D21" s="39" t="s">
        <v>198</v>
      </c>
      <c r="E21" s="111">
        <v>4.1208</v>
      </c>
      <c r="F21" s="136"/>
      <c r="G21" s="41">
        <f>E21*F21</f>
        <v>0</v>
      </c>
      <c r="H21" s="40">
        <v>0.001</v>
      </c>
      <c r="I21" s="42">
        <f>E21*H21</f>
        <v>0.0041208</v>
      </c>
    </row>
    <row r="22" spans="1:9" s="1" customFormat="1" ht="9.75" customHeight="1">
      <c r="A22" s="9"/>
      <c r="B22" s="46" t="s">
        <v>31</v>
      </c>
      <c r="C22" s="263" t="s">
        <v>199</v>
      </c>
      <c r="D22" s="264"/>
      <c r="E22" s="264"/>
      <c r="F22" s="264"/>
      <c r="G22" s="264"/>
      <c r="H22" s="264"/>
      <c r="I22" s="265"/>
    </row>
    <row r="23" spans="1:9" s="19" customFormat="1" ht="11.25">
      <c r="A23" s="55"/>
      <c r="B23" s="56">
        <v>1</v>
      </c>
      <c r="C23" s="57" t="s">
        <v>39</v>
      </c>
      <c r="D23" s="58"/>
      <c r="E23" s="58"/>
      <c r="F23" s="59"/>
      <c r="G23" s="60">
        <f>SUM(G12:G22)</f>
        <v>0</v>
      </c>
      <c r="H23" s="61"/>
      <c r="I23" s="62">
        <f>SUM(I12:I22)</f>
        <v>852.1819208</v>
      </c>
    </row>
    <row r="24" spans="1:9" s="19" customFormat="1" ht="11.25">
      <c r="A24" s="30"/>
      <c r="B24" s="31" t="s">
        <v>61</v>
      </c>
      <c r="C24" s="32" t="s">
        <v>62</v>
      </c>
      <c r="D24" s="29"/>
      <c r="E24" s="29"/>
      <c r="F24" s="33"/>
      <c r="G24" s="28"/>
      <c r="H24" s="34"/>
      <c r="I24" s="35"/>
    </row>
    <row r="25" spans="1:9" s="1" customFormat="1" ht="9.75">
      <c r="A25" s="36">
        <f>A21+1</f>
        <v>8</v>
      </c>
      <c r="B25" s="37" t="s">
        <v>200</v>
      </c>
      <c r="C25" s="38" t="s">
        <v>201</v>
      </c>
      <c r="D25" s="39" t="s">
        <v>202</v>
      </c>
      <c r="E25" s="40">
        <v>2403.94</v>
      </c>
      <c r="F25" s="136"/>
      <c r="G25" s="41">
        <f>E25*F25</f>
        <v>0</v>
      </c>
      <c r="H25" s="40">
        <v>0.5700458399999999</v>
      </c>
      <c r="I25" s="42">
        <f>E25*H25</f>
        <v>1370.3559966095997</v>
      </c>
    </row>
    <row r="26" spans="1:9" s="1" customFormat="1" ht="9.75" customHeight="1">
      <c r="A26" s="9"/>
      <c r="B26" s="46" t="s">
        <v>31</v>
      </c>
      <c r="C26" s="263" t="s">
        <v>203</v>
      </c>
      <c r="D26" s="264"/>
      <c r="E26" s="264"/>
      <c r="F26" s="264"/>
      <c r="G26" s="264"/>
      <c r="H26" s="264"/>
      <c r="I26" s="265"/>
    </row>
    <row r="27" spans="1:9" s="1" customFormat="1" ht="9.75">
      <c r="A27" s="36">
        <f>A25+1</f>
        <v>9</v>
      </c>
      <c r="B27" s="37" t="s">
        <v>65</v>
      </c>
      <c r="C27" s="38" t="s">
        <v>204</v>
      </c>
      <c r="D27" s="39" t="s">
        <v>67</v>
      </c>
      <c r="E27" s="40">
        <v>1370.2458</v>
      </c>
      <c r="F27" s="136"/>
      <c r="G27" s="41">
        <f>E27*F27</f>
        <v>0</v>
      </c>
      <c r="H27" s="40">
        <v>0</v>
      </c>
      <c r="I27" s="42">
        <f>E27*H27</f>
        <v>0</v>
      </c>
    </row>
    <row r="28" spans="1:9" s="1" customFormat="1" ht="9.75" customHeight="1">
      <c r="A28" s="9"/>
      <c r="B28" s="46" t="s">
        <v>31</v>
      </c>
      <c r="C28" s="263" t="s">
        <v>205</v>
      </c>
      <c r="D28" s="264"/>
      <c r="E28" s="264"/>
      <c r="F28" s="264"/>
      <c r="G28" s="264"/>
      <c r="H28" s="264"/>
      <c r="I28" s="265"/>
    </row>
    <row r="29" spans="1:9" s="1" customFormat="1" ht="9.75">
      <c r="A29" s="36">
        <f>A27+1</f>
        <v>10</v>
      </c>
      <c r="B29" s="37" t="s">
        <v>69</v>
      </c>
      <c r="C29" s="38" t="s">
        <v>206</v>
      </c>
      <c r="D29" s="39" t="s">
        <v>67</v>
      </c>
      <c r="E29" s="40">
        <v>6851.2300000000005</v>
      </c>
      <c r="F29" s="136"/>
      <c r="G29" s="41">
        <f>E29*F29</f>
        <v>0</v>
      </c>
      <c r="H29" s="40">
        <v>0</v>
      </c>
      <c r="I29" s="42">
        <f>E29*H29</f>
        <v>0</v>
      </c>
    </row>
    <row r="30" spans="1:9" s="1" customFormat="1" ht="9.75" customHeight="1">
      <c r="A30" s="9"/>
      <c r="B30" s="46" t="s">
        <v>31</v>
      </c>
      <c r="C30" s="263" t="s">
        <v>207</v>
      </c>
      <c r="D30" s="264"/>
      <c r="E30" s="264"/>
      <c r="F30" s="264"/>
      <c r="G30" s="264"/>
      <c r="H30" s="264"/>
      <c r="I30" s="265"/>
    </row>
    <row r="31" spans="1:9" s="1" customFormat="1" ht="9.75">
      <c r="A31" s="36">
        <f>A29+1</f>
        <v>11</v>
      </c>
      <c r="B31" s="37" t="s">
        <v>72</v>
      </c>
      <c r="C31" s="38" t="s">
        <v>208</v>
      </c>
      <c r="D31" s="39" t="s">
        <v>67</v>
      </c>
      <c r="E31" s="40">
        <v>1370.2458</v>
      </c>
      <c r="F31" s="136"/>
      <c r="G31" s="41">
        <f>E31*F31</f>
        <v>0</v>
      </c>
      <c r="H31" s="40">
        <v>0</v>
      </c>
      <c r="I31" s="42">
        <f>E31*H31</f>
        <v>0</v>
      </c>
    </row>
    <row r="32" spans="1:9" s="1" customFormat="1" ht="9.75" customHeight="1">
      <c r="A32" s="9"/>
      <c r="B32" s="46" t="s">
        <v>31</v>
      </c>
      <c r="C32" s="263" t="s">
        <v>205</v>
      </c>
      <c r="D32" s="264"/>
      <c r="E32" s="264"/>
      <c r="F32" s="264"/>
      <c r="G32" s="264"/>
      <c r="H32" s="264"/>
      <c r="I32" s="265"/>
    </row>
    <row r="33" spans="1:9" s="19" customFormat="1" ht="12" thickBot="1">
      <c r="A33" s="48"/>
      <c r="B33" s="50">
        <v>96</v>
      </c>
      <c r="C33" s="51" t="s">
        <v>74</v>
      </c>
      <c r="D33" s="49"/>
      <c r="E33" s="49"/>
      <c r="F33" s="52"/>
      <c r="G33" s="63">
        <f>SUM(G25:G32)</f>
        <v>0</v>
      </c>
      <c r="H33" s="53"/>
      <c r="I33" s="54">
        <f>SUM(I25:I32)</f>
        <v>1370.3559966095997</v>
      </c>
    </row>
    <row r="34" spans="1:9" ht="13.5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s="19" customFormat="1" ht="13.5" thickBot="1">
      <c r="A35" s="67"/>
      <c r="B35" s="68"/>
      <c r="C35" s="70" t="s">
        <v>94</v>
      </c>
      <c r="D35" s="69"/>
      <c r="E35" s="69"/>
      <c r="F35" s="69"/>
      <c r="G35" s="69"/>
      <c r="H35" s="266">
        <f>'KRYCÍ LIST #2'!E19</f>
        <v>0</v>
      </c>
      <c r="I35" s="188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Marešová Kateřina, Ing.</cp:lastModifiedBy>
  <dcterms:created xsi:type="dcterms:W3CDTF">2018-09-18T15:23:22Z</dcterms:created>
  <dcterms:modified xsi:type="dcterms:W3CDTF">2018-09-19T14:13:55Z</dcterms:modified>
  <cp:category/>
  <cp:version/>
  <cp:contentType/>
  <cp:contentStatus/>
</cp:coreProperties>
</file>