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.06 - Tréninková plocha..." sheetId="2" r:id="rId2"/>
    <sheet name="SO.08-II - Oplocení (II.e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'SO.06 - Tréninková plocha...'!$C$84:$K$205</definedName>
    <definedName name="_xlnm.Print_Area" localSheetId="1">'SO.06 - Tréninková plocha...'!$C$4:$J$36,'SO.06 - Tréninková plocha...'!$C$42:$J$66,'SO.06 - Tréninková plocha...'!$C$72:$K$205</definedName>
    <definedName name="_xlnm.Print_Titles" localSheetId="1">'SO.06 - Tréninková plocha...'!$84:$84</definedName>
    <definedName name="_xlnm._FilterDatabase" localSheetId="2" hidden="1">'SO.08-II - Oplocení (II.e...'!$C$84:$K$214</definedName>
    <definedName name="_xlnm.Print_Area" localSheetId="2">'SO.08-II - Oplocení (II.e...'!$C$4:$J$36,'SO.08-II - Oplocení (II.e...'!$C$42:$J$66,'SO.08-II - Oplocení (II.e...'!$C$72:$K$214</definedName>
    <definedName name="_xlnm.Print_Titles" localSheetId="2">'SO.08-II - Oplocení (II.e...'!$84:$84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4"/>
  <c r="BH204"/>
  <c r="BG204"/>
  <c r="BF204"/>
  <c r="T204"/>
  <c r="T203"/>
  <c r="R204"/>
  <c r="R203"/>
  <c r="P204"/>
  <c r="P203"/>
  <c r="BK204"/>
  <c r="BK203"/>
  <c r="J203"/>
  <c r="J204"/>
  <c r="BE204"/>
  <c r="J65"/>
  <c r="BI201"/>
  <c r="BH201"/>
  <c r="BG201"/>
  <c r="BF201"/>
  <c r="T201"/>
  <c r="R201"/>
  <c r="P201"/>
  <c r="BK201"/>
  <c r="J201"/>
  <c r="BE201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3"/>
  <c r="BH183"/>
  <c r="BG183"/>
  <c r="BF183"/>
  <c r="T183"/>
  <c r="T182"/>
  <c r="T181"/>
  <c r="R183"/>
  <c r="R182"/>
  <c r="R181"/>
  <c r="P183"/>
  <c r="P182"/>
  <c r="P181"/>
  <c r="BK183"/>
  <c r="BK182"/>
  <c r="J182"/>
  <c r="BK181"/>
  <c r="J181"/>
  <c r="J183"/>
  <c r="BE183"/>
  <c r="J64"/>
  <c r="J63"/>
  <c r="BI179"/>
  <c r="BH179"/>
  <c r="BG179"/>
  <c r="BF179"/>
  <c r="T179"/>
  <c r="T178"/>
  <c r="R179"/>
  <c r="R178"/>
  <c r="P179"/>
  <c r="P178"/>
  <c r="BK179"/>
  <c r="BK178"/>
  <c r="J178"/>
  <c r="J179"/>
  <c r="BE179"/>
  <c r="J62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/>
  <c r="J155"/>
  <c r="BE155"/>
  <c r="J61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6"/>
  <c r="BH136"/>
  <c r="BG136"/>
  <c r="BF136"/>
  <c r="T136"/>
  <c r="R136"/>
  <c r="P136"/>
  <c r="BK136"/>
  <c r="J136"/>
  <c r="BE136"/>
  <c r="BI131"/>
  <c r="BH131"/>
  <c r="BG131"/>
  <c r="BF131"/>
  <c r="T131"/>
  <c r="R131"/>
  <c r="P131"/>
  <c r="BK131"/>
  <c r="J131"/>
  <c r="BE131"/>
  <c r="BI129"/>
  <c r="BH129"/>
  <c r="BG129"/>
  <c r="BF129"/>
  <c r="T129"/>
  <c r="T128"/>
  <c r="R129"/>
  <c r="R128"/>
  <c r="P129"/>
  <c r="P128"/>
  <c r="BK129"/>
  <c r="BK128"/>
  <c r="J128"/>
  <c r="J129"/>
  <c r="BE129"/>
  <c r="J60"/>
  <c r="BI122"/>
  <c r="BH122"/>
  <c r="BG122"/>
  <c r="BF122"/>
  <c r="T122"/>
  <c r="T121"/>
  <c r="R122"/>
  <c r="R121"/>
  <c r="P122"/>
  <c r="P121"/>
  <c r="BK122"/>
  <c r="BK121"/>
  <c r="J121"/>
  <c r="J122"/>
  <c r="BE122"/>
  <c r="J59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89"/>
  <c r="BH89"/>
  <c r="BG89"/>
  <c r="BF89"/>
  <c r="T89"/>
  <c r="R89"/>
  <c r="P89"/>
  <c r="BK89"/>
  <c r="J89"/>
  <c r="BE89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52"/>
  <c r="AX52"/>
  <c i="2"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8"/>
  <c r="BH198"/>
  <c r="BG198"/>
  <c r="BF198"/>
  <c r="T198"/>
  <c r="T197"/>
  <c r="T196"/>
  <c r="R198"/>
  <c r="R197"/>
  <c r="R196"/>
  <c r="P198"/>
  <c r="P197"/>
  <c r="P196"/>
  <c r="BK198"/>
  <c r="BK197"/>
  <c r="J197"/>
  <c r="BK196"/>
  <c r="J196"/>
  <c r="J198"/>
  <c r="BE198"/>
  <c r="J65"/>
  <c r="J64"/>
  <c r="BI194"/>
  <c r="BH194"/>
  <c r="BG194"/>
  <c r="BF194"/>
  <c r="T194"/>
  <c r="T193"/>
  <c r="R194"/>
  <c r="R193"/>
  <c r="P194"/>
  <c r="P193"/>
  <c r="BK194"/>
  <c r="BK193"/>
  <c r="J193"/>
  <c r="J194"/>
  <c r="BE194"/>
  <c r="J6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T164"/>
  <c r="R165"/>
  <c r="R164"/>
  <c r="P165"/>
  <c r="P164"/>
  <c r="BK165"/>
  <c r="BK164"/>
  <c r="J164"/>
  <c r="J165"/>
  <c r="BE165"/>
  <c r="J62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T151"/>
  <c r="R152"/>
  <c r="R151"/>
  <c r="P152"/>
  <c r="P151"/>
  <c r="BK152"/>
  <c r="BK151"/>
  <c r="J151"/>
  <c r="J152"/>
  <c r="BE152"/>
  <c r="J61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6"/>
  <c r="BH126"/>
  <c r="BG126"/>
  <c r="BF126"/>
  <c r="T126"/>
  <c r="T125"/>
  <c r="R126"/>
  <c r="R125"/>
  <c r="P126"/>
  <c r="P125"/>
  <c r="BK126"/>
  <c r="BK125"/>
  <c r="J125"/>
  <c r="J126"/>
  <c r="BE126"/>
  <c r="J60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T116"/>
  <c r="R117"/>
  <c r="R116"/>
  <c r="P117"/>
  <c r="P116"/>
  <c r="BK117"/>
  <c r="BK116"/>
  <c r="J116"/>
  <c r="J117"/>
  <c r="BE117"/>
  <c r="J59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89"/>
  <c r="BH89"/>
  <c r="BG89"/>
  <c r="BF89"/>
  <c r="T89"/>
  <c r="R89"/>
  <c r="P89"/>
  <c r="BK89"/>
  <c r="J89"/>
  <c r="BE89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<sst xmlns="http://schemas.openxmlformats.org/spreadsheetml/2006/main">
  <si>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</si>
  <si>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</si>
  <si>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</si>
  <si>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</si>
  <si>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</si>
  <si>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</si>
  <si>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</si>
  <si>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{463abeb1-7103-4026-957a-79084dec0930}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</si>
  <si>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</si>
  <si>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</si>
  <si>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</si>
  <si>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</si>
  <si>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</si>
  <si>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</si>
  <si>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</si>
  <si>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</si>
  <si>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PROV489II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</si>
  <si>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</si>
  <si>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</si>
  <si>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Městský stadion Ústí nad Labem, dovybudování areálu - II.etapa</t>
  </si>
  <si>
    <t>KSO:</t>
  </si>
  <si>
    <t/>
  </si>
  <si>
    <t>CC-CZ:</t>
  </si>
  <si>
    <t>Místo:</t>
  </si>
  <si>
    <t xml:space="preserve"> </t>
  </si>
  <si>
    <t>Datum:</t>
  </si>
  <si>
    <t>28. 7. 2018</t>
  </si>
  <si>
    <t>Zadavatel:</t>
  </si>
  <si>
    <t>IČ:</t>
  </si>
  <si>
    <t>Statutární město Ústí nad Labem</t>
  </si>
  <si>
    <t>DIČ:</t>
  </si>
  <si>
    <t>Uchazeč:</t>
  </si>
  <si>
    <t>Vyplň údaj</t>
  </si>
  <si>
    <t>Projektant:</t>
  </si>
  <si>
    <t>PROVOD s.r.o.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</si>
  <si>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</si>
  <si>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</si>
  <si>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</si>
  <si>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</si>
  <si>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</si>
  <si>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</si>
  <si>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</si>
  <si>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</si>
  <si>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</si>
  <si>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</si>
  <si>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</si>
  <si>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</si>
  <si>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</si>
  <si>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</si>
  <si>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</si>
  <si>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</si>
  <si>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</si>
  <si>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</si>
  <si>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</si>
  <si>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</si>
  <si>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</si>
  <si>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</si>
  <si>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</si>
  <si>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</si>
  <si>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</si>
  <si>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</si>
  <si>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</si>
  <si>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</si>
  <si>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</si>
  <si>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</si>
  <si>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</si>
  <si>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</si>
  <si>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</si>
  <si>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</si>
  <si>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</si>
  <si>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</si>
  <si>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</si>
  <si>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</si>
  <si>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</si>
  <si>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</si>
  <si>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</si>
  <si>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</si>
  <si>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SO.06</t>
  </si>
  <si>
    <t>Tréninková plocha (II.etapa)</t>
  </si>
  <si>
    <t>STA</t>
  </si>
  <si>
    <t>1</t>
  </si>
  <si>
    <t>{4e574648-4833-42d6-8a88-3fe1051ea95e}</t>
  </si>
  <si>
    <t>2</t>
  </si>
  <si>
    <t>SO.08-II</t>
  </si>
  <si>
    <t>Oplocení (II.etapa)</t>
  </si>
  <si>
    <t>{3f9dfbb7-2a0a-4014-8039-3ac82181a325}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</si>
  <si>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</si>
  <si>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</si>
  <si>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</si>
  <si>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</si>
  <si>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</si>
  <si>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</si>
  <si>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</si>
  <si>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SO.06 - Tréninková plocha (II.etapa)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</si>
  <si>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</si>
  <si>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</si>
  <si>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</si>
  <si>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</si>
  <si>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</si>
  <si>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</si>
  <si>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</si>
  <si>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</si>
  <si>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</si>
  <si>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63 - Podlahy a podlahové konstrukce</t>
  </si>
  <si>
    <t xml:space="preserve">    96 - Bourání konstrukcí</t>
  </si>
  <si>
    <t xml:space="preserve">    99 - Přesun hmot</t>
  </si>
  <si>
    <t>PSV - Práce a dodávky PSV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</si>
  <si>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</si>
  <si>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</si>
  <si>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</si>
  <si>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</si>
  <si>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</si>
  <si>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</si>
  <si>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</si>
  <si>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</si>
  <si>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</si>
  <si>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</si>
  <si>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</si>
  <si>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</si>
  <si>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</si>
  <si>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</si>
  <si>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</si>
  <si>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</si>
  <si>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</si>
  <si>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</si>
  <si>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</si>
  <si>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</si>
  <si>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1-vyt</t>
  </si>
  <si>
    <t>Vytýčení stávajících podzemních inženýrských sítí</t>
  </si>
  <si>
    <t>kmpl</t>
  </si>
  <si>
    <t>4</t>
  </si>
  <si>
    <t>-1020680616</t>
  </si>
  <si>
    <t>131201101</t>
  </si>
  <si>
    <t>Hloubení jam nezapažených v hornině tř. 3 objemu do 100 m3</t>
  </si>
  <si>
    <t>m3</t>
  </si>
  <si>
    <t>CS ÚRS 2018 02</t>
  </si>
  <si>
    <t>409230522</t>
  </si>
  <si>
    <t>PP</t>
  </si>
  <si>
    <t>Hloubení nezapažených jam a zářezů s urovnáním dna do předepsaného profilu a spádu v hornině tř. 3 do 100 m3</t>
  </si>
  <si>
    <t>VV</t>
  </si>
  <si>
    <t>"hod oštěpem" 100,60*0,45 *0,50</t>
  </si>
  <si>
    <t>"hod koulí, kladivem" 29,45*0,45 *0,50</t>
  </si>
  <si>
    <t>"obrubníky" 83,20*0,30*0,30 *0,50</t>
  </si>
  <si>
    <t>"hod koulí, kladivem" 0,80*0,80*0,80*8 *0,50</t>
  </si>
  <si>
    <t>Součet</t>
  </si>
  <si>
    <t>3</t>
  </si>
  <si>
    <t>131201109</t>
  </si>
  <si>
    <t>Příplatek za lepivost u hloubení jam nezapažených v hornině tř. 3</t>
  </si>
  <si>
    <t>1409905444</t>
  </si>
  <si>
    <t>Hloubení nezapažených jam a zářezů s urovnáním dna do předepsaného profilu a spádu Příplatek k cenám za lepivost horniny tř. 3</t>
  </si>
  <si>
    <t>131301101</t>
  </si>
  <si>
    <t>Hloubení jam nezapažených v hornině tř. 4 objemu do 100 m3</t>
  </si>
  <si>
    <t>-88105723</t>
  </si>
  <si>
    <t>Hloubení nezapažených jam a zářezů s urovnáním dna do předepsaného profilu a spádu v hornině tř. 4 do 100 m3</t>
  </si>
  <si>
    <t>5</t>
  </si>
  <si>
    <t>131301109</t>
  </si>
  <si>
    <t>Příplatek za lepivost u hloubení jam nezapažených v hornině tř. 4</t>
  </si>
  <si>
    <t>-1855563770</t>
  </si>
  <si>
    <t>Hloubení nezapažených jam a zářezů s urovnáním dna do předepsaného profilu a spádu Příplatek k cenám za lepivost horniny tř. 4</t>
  </si>
  <si>
    <t>6</t>
  </si>
  <si>
    <t>162701102</t>
  </si>
  <si>
    <t>Vodorovné přemístění do 7000 m výkopku/sypaniny z horniny tř. 1 až 4</t>
  </si>
  <si>
    <t>-1262728807</t>
  </si>
  <si>
    <t xml:space="preserve">Vodorovné přemístění výkopku nebo sypaniny po suchu  na obvyklém dopravním prostředku, bez naložení výkopku, avšak se složením bez rozhrnutí z horniny tř. 1 až 4 na vzdálenost přes 6 000 do 7000 m</t>
  </si>
  <si>
    <t>7</t>
  </si>
  <si>
    <t>167101101</t>
  </si>
  <si>
    <t>Nakládání výkopku z hornin tř. 1 až 4 do 100 m3</t>
  </si>
  <si>
    <t>1914144819</t>
  </si>
  <si>
    <t xml:space="preserve">Nakládání, skládání a překládání neulehlého výkopku nebo sypaniny  nakládání, množství do 100 m3, z hornin tř. 1 až 4</t>
  </si>
  <si>
    <t>8</t>
  </si>
  <si>
    <t>171201201</t>
  </si>
  <si>
    <t>Uložení sypaniny na skládky</t>
  </si>
  <si>
    <t>-1228894248</t>
  </si>
  <si>
    <t xml:space="preserve">Uložení sypaniny  na skládky</t>
  </si>
  <si>
    <t>9</t>
  </si>
  <si>
    <t>171201211.1</t>
  </si>
  <si>
    <t>Poplatek za uložení stavebního odpadu - zeminy a kameniva na skládce</t>
  </si>
  <si>
    <t>t</t>
  </si>
  <si>
    <t>1957761065</t>
  </si>
  <si>
    <t>Poplatek za uložení stavebního odpadu na skládce (skládkovné) zeminy a kameniva zatříděného do Katalogu odpadů pod kódem 170 504</t>
  </si>
  <si>
    <t>70,107*2,00</t>
  </si>
  <si>
    <t>Zakládání</t>
  </si>
  <si>
    <t>10</t>
  </si>
  <si>
    <t>275313611</t>
  </si>
  <si>
    <t>Základové patky z betonu tř. C 16/20</t>
  </si>
  <si>
    <t>-1322579393</t>
  </si>
  <si>
    <t>Základy z betonu prostého patky a bloky z betonu kamenem neprokládaného tř. C 16/20</t>
  </si>
  <si>
    <t>"hod koulí, kladivem" 0,80*0,80*0,80*8</t>
  </si>
  <si>
    <t>11</t>
  </si>
  <si>
    <t>275351121</t>
  </si>
  <si>
    <t>Zřízení bednění základových patek</t>
  </si>
  <si>
    <t>m2</t>
  </si>
  <si>
    <t>1855452040</t>
  </si>
  <si>
    <t>Bednění základů patek zřízení</t>
  </si>
  <si>
    <t>"hod koulí, kladivem" 0,80*4*0,20*8</t>
  </si>
  <si>
    <t>12</t>
  </si>
  <si>
    <t>275351122</t>
  </si>
  <si>
    <t>Odstranění bednění základových patek</t>
  </si>
  <si>
    <t>1176240876</t>
  </si>
  <si>
    <t>Bednění základů patek odstranění</t>
  </si>
  <si>
    <t>Komunikace pozemní</t>
  </si>
  <si>
    <t>13</t>
  </si>
  <si>
    <t>181102302</t>
  </si>
  <si>
    <t>Úprava pláně v zářezech se zhutněním</t>
  </si>
  <si>
    <t>-1237509888</t>
  </si>
  <si>
    <t>Úprava pláně na stavbách dálnic strojně v zářezech mimo skalních se zhutněním</t>
  </si>
  <si>
    <t>"hod oštěpem" 100,60</t>
  </si>
  <si>
    <t>"hod koulí, kladivem" 29,45</t>
  </si>
  <si>
    <t>14</t>
  </si>
  <si>
    <t>564751113</t>
  </si>
  <si>
    <t>Podklad z kameniva hrubého drceného vel. 32-63 mm tl 170 mm</t>
  </si>
  <si>
    <t>1831776004</t>
  </si>
  <si>
    <t xml:space="preserve">Podklad nebo kryt z kameniva hrubého drceného  vel. 32-63 mm s rozprostřením a zhutněním, po zhutnění tl. 170 mm</t>
  </si>
  <si>
    <t>564801112</t>
  </si>
  <si>
    <t>Podklad ze štěrkodrtě ŠD tl 40 mm</t>
  </si>
  <si>
    <t>841044040</t>
  </si>
  <si>
    <t xml:space="preserve">Podklad ze štěrkodrti ŠD  s rozprostřením a zhutněním, po zhutnění tl. 40 mm</t>
  </si>
  <si>
    <t>16</t>
  </si>
  <si>
    <t>564710011</t>
  </si>
  <si>
    <t>Podklad z kameniva hrubého drceného vel. 8-16 mm tl. 50 mm</t>
  </si>
  <si>
    <t>-440290572</t>
  </si>
  <si>
    <t xml:space="preserve">Podklad nebo kryt z kameniva hrubého drceného  vel. 8-16 mm s rozprostřením a zhutněním, po zhutnění tl. 50 mm</t>
  </si>
  <si>
    <t>17</t>
  </si>
  <si>
    <t>564201111</t>
  </si>
  <si>
    <t>Podklad nebo podsyp ze štěrkopísku ŠP tl 40 mm</t>
  </si>
  <si>
    <t>1368830707</t>
  </si>
  <si>
    <t xml:space="preserve">Podklad nebo podsyp ze štěrkopísku ŠP  s rozprostřením, vlhčením a zhutněním, po zhutnění tl. 40 mm</t>
  </si>
  <si>
    <t>18</t>
  </si>
  <si>
    <t>576146321.01</t>
  </si>
  <si>
    <t>Asfaltový koberec otevřený AKO 11 tl 50 mm š přes 3 m z nemodifikovaného asfaltu (dodávka+montáž)</t>
  </si>
  <si>
    <t>1106178440</t>
  </si>
  <si>
    <t xml:space="preserve">Asfaltový koberec otevřený AKO 11  s rozprostřením a se zhutněním z nemodifikovaného asfaltu v pruhu šířky přes 3 m, po zhutnění tl. 50 mm (dodávka+montáž)</t>
  </si>
  <si>
    <t>19</t>
  </si>
  <si>
    <t>576136121</t>
  </si>
  <si>
    <t>Asfaltový koberec otevřený AKO 8 (AKOJ) tl 40 mm š přes 3 m z modifikovaného asfaltu</t>
  </si>
  <si>
    <t>1883795052</t>
  </si>
  <si>
    <t xml:space="preserve">Asfaltový koberec otevřený AKO 8 (AKOJ)  s rozprostřením a se zhutněním z modifikovaného asfaltu v pruhu šířky přes 3 m, po zhutnění tl. 40 mm</t>
  </si>
  <si>
    <t>20</t>
  </si>
  <si>
    <t>57sportne</t>
  </si>
  <si>
    <t>Vodonepropustný PUR povrch (dodávka+montáž)</t>
  </si>
  <si>
    <t>455136463</t>
  </si>
  <si>
    <t>916231113</t>
  </si>
  <si>
    <t>Osazení chodníkového obrubníku betonového ležatého s boční opěrou do lože z betonu prostého</t>
  </si>
  <si>
    <t>m</t>
  </si>
  <si>
    <t>-1567846241</t>
  </si>
  <si>
    <t>Osazení chodníkového obrubníku betonového se zřízením lože, s vyplněním a zatřením spár cementovou maltou ležatého s boční opěrou z betonu prostého, do lože z betonu prostého</t>
  </si>
  <si>
    <t>"hod oštěpem" 58,20</t>
  </si>
  <si>
    <t>"hod koulí, kladivem" 25,00</t>
  </si>
  <si>
    <t>22</t>
  </si>
  <si>
    <t>M</t>
  </si>
  <si>
    <t>59217017</t>
  </si>
  <si>
    <t>obrubník betonový chodníkový 100x10x25 cm</t>
  </si>
  <si>
    <t>1495456736</t>
  </si>
  <si>
    <t>63</t>
  </si>
  <si>
    <t>Podlahy a podlahové konstrukce</t>
  </si>
  <si>
    <t>23</t>
  </si>
  <si>
    <t>631311124</t>
  </si>
  <si>
    <t>Mazanina tl do 120 mm z betonu prostého bez zvýšených nároků na prostředí tř. C 16/20</t>
  </si>
  <si>
    <t>-1831080870</t>
  </si>
  <si>
    <t xml:space="preserve">Mazanina z betonu  prostého bez zvýšených nároků na prostředí tl. přes 80 do 120 mm tř. C 16/20</t>
  </si>
  <si>
    <t>"hod koulí, kladivem" 3,14*1,10*1,10*0,10*2</t>
  </si>
  <si>
    <t>24</t>
  </si>
  <si>
    <t>631319012</t>
  </si>
  <si>
    <t>Příplatek k mazanině tl do 120 mm za přehlazení povrchu</t>
  </si>
  <si>
    <t>-326080008</t>
  </si>
  <si>
    <t xml:space="preserve">Příplatek k cenám mazanin  za úpravu povrchu mazaniny přehlazením, mazanina tl. přes 80 do 120 mm</t>
  </si>
  <si>
    <t>25</t>
  </si>
  <si>
    <t>635111215</t>
  </si>
  <si>
    <t>Násyp pod podlahy ze štěrkopísku se zhutněním</t>
  </si>
  <si>
    <t>1439841394</t>
  </si>
  <si>
    <t xml:space="preserve">Násyp ze štěrkopísku, písku nebo kameniva pod podlahy  se zhutněním ze štěrkopísku</t>
  </si>
  <si>
    <t>"hod koulí, kladivem" 3,14*1,10*1,10*0,20*2</t>
  </si>
  <si>
    <t>26</t>
  </si>
  <si>
    <t>916331112</t>
  </si>
  <si>
    <t>Osazení zahradního obrubníku betonového do lože z betonu s boční opěrou</t>
  </si>
  <si>
    <t>1280039440</t>
  </si>
  <si>
    <t>Osazení zahradního obrubníku betonového s ložem tl. od 50 do 100 mm z betonu prostého tř. C 12/15 s boční opěrou z betonu prostého tř. C 12/15</t>
  </si>
  <si>
    <t>"hod koulí, kladivem - osazení lemovacího ocelového pásu do betonu" 3,14*2,20*2</t>
  </si>
  <si>
    <t>96</t>
  </si>
  <si>
    <t>Bourání konstrukcí</t>
  </si>
  <si>
    <t>27</t>
  </si>
  <si>
    <t>113106024.01</t>
  </si>
  <si>
    <t>Demontáž rozběhové plochy z gumových pásů</t>
  </si>
  <si>
    <t>-402144138</t>
  </si>
  <si>
    <t>"hod oštěpem" 15,00*3,00</t>
  </si>
  <si>
    <t>28</t>
  </si>
  <si>
    <t>965042131</t>
  </si>
  <si>
    <t>Bourání podkladů pod dlažby nebo mazanin betonových nebo z litého asfaltu tl do 100 mm pl do 4 m2</t>
  </si>
  <si>
    <t>-529653978</t>
  </si>
  <si>
    <t>Bourání mazanin betonových nebo z litého asfaltu tl. do 100 mm, plochy do 4 m2</t>
  </si>
  <si>
    <t>29</t>
  </si>
  <si>
    <t>965082933</t>
  </si>
  <si>
    <t>Odstranění násypů pod podlahami tl do 200 mm pl přes 2 m2</t>
  </si>
  <si>
    <t>1538427630</t>
  </si>
  <si>
    <t>Odstranění násypu pod podlahami nebo ochranného násypu na střechách tl. do 200 mm, plochy přes 2 m2</t>
  </si>
  <si>
    <t>30</t>
  </si>
  <si>
    <t>966071823</t>
  </si>
  <si>
    <t>Rozebrání oplocení z drátěného pletiva se čtvercovými oky výšky přes 2,0 m</t>
  </si>
  <si>
    <t>2081821298</t>
  </si>
  <si>
    <t xml:space="preserve">Rozebrání oplocení z pletiva  drátěného se čtvercovými oky, výšky přes 2,0 do 4,0 m</t>
  </si>
  <si>
    <t>"hod koulí, kladivem" 35,00</t>
  </si>
  <si>
    <t>31</t>
  </si>
  <si>
    <t>966071711.01</t>
  </si>
  <si>
    <t>Bourání sloupků a vzpěr plotových ocelových přes 2,5 m zabetonovaných</t>
  </si>
  <si>
    <t>kus</t>
  </si>
  <si>
    <t>-1403828777</t>
  </si>
  <si>
    <t>Bourání plotových sloupků a vzpěr ocelových trubkových nebo profilovaných výšky přes 2,50 m zabetonovaných</t>
  </si>
  <si>
    <t>"hod koulí, kladivem" 10</t>
  </si>
  <si>
    <t>32</t>
  </si>
  <si>
    <t>966071721</t>
  </si>
  <si>
    <t>Bourání sloupků a vzpěr plotových ocelových do 2,5 m odřezáním</t>
  </si>
  <si>
    <t>-493971410</t>
  </si>
  <si>
    <t>Bourání plotových sloupků a vzpěr ocelových trubkových nebo profilovaných výšky do 2,50 m odřezáním</t>
  </si>
  <si>
    <t>33</t>
  </si>
  <si>
    <t>997013111</t>
  </si>
  <si>
    <t>Vnitrostaveništní doprava suti a vybouraných hmot pro budovy v do 6 m s použitím mechanizace</t>
  </si>
  <si>
    <t>-769430577</t>
  </si>
  <si>
    <t xml:space="preserve">Vnitrostaveništní doprava suti a vybouraných hmot  vodorovně do 50 m svisle s použitím mechanizace pro budovy a haly výšky do 6 m</t>
  </si>
  <si>
    <t>34</t>
  </si>
  <si>
    <t>997013511</t>
  </si>
  <si>
    <t>Odvoz suti a vybouraných hmot z meziskládky na skládku do 1 km s naložením a se složením</t>
  </si>
  <si>
    <t>59327936</t>
  </si>
  <si>
    <t xml:space="preserve">Odvoz suti a vybouraných hmot z meziskládky na skládku  s naložením a se složením, na vzdálenost do 1 km</t>
  </si>
  <si>
    <t>35</t>
  </si>
  <si>
    <t>997013509</t>
  </si>
  <si>
    <t>Příplatek k odvozu suti a vybouraných hmot na skládku ZKD 1 km přes 1 km</t>
  </si>
  <si>
    <t>-1559675906</t>
  </si>
  <si>
    <t xml:space="preserve">Odvoz suti a vybouraných hmot na skládku nebo meziskládku  se složením, na vzdálenost Příplatek k ceně za každý další i započatý 1 km přes 1 km</t>
  </si>
  <si>
    <t>5,1*6 'Přepočtené koeficientem množství</t>
  </si>
  <si>
    <t>36</t>
  </si>
  <si>
    <t>997013831.1</t>
  </si>
  <si>
    <t>Poplatek za uložení na skládce (skládkovné) stavebního odpadu směsného kód odpadu 170 904</t>
  </si>
  <si>
    <t>-1522248662</t>
  </si>
  <si>
    <t>Poplatek za uložení stavebního odpadu na skládce (skládkovné) směsného stavebního a demoličního zatříděného do Katalogu odpadů pod kódem 170 904</t>
  </si>
  <si>
    <t>37</t>
  </si>
  <si>
    <t>997013814.1</t>
  </si>
  <si>
    <t>Poplatek za uložení na skládce (skládkovné) stavebního odpadu - guma/pryž</t>
  </si>
  <si>
    <t>-735864628</t>
  </si>
  <si>
    <t>Poplatek za uložení stavebního odpadu na skládce (skládkovné) - guma/pryž</t>
  </si>
  <si>
    <t>99</t>
  </si>
  <si>
    <t>Přesun hmot</t>
  </si>
  <si>
    <t>38</t>
  </si>
  <si>
    <t>998222012</t>
  </si>
  <si>
    <t>Přesun hmot pro tělovýchovné plochy</t>
  </si>
  <si>
    <t>1820723225</t>
  </si>
  <si>
    <t xml:space="preserve">Přesun hmot pro tělovýchovné plochy  dopravní vzdálenost do 200 m</t>
  </si>
  <si>
    <t>PSV</t>
  </si>
  <si>
    <t>Práce a dodávky PSV</t>
  </si>
  <si>
    <t>767</t>
  </si>
  <si>
    <t>Konstrukce zámečnické</t>
  </si>
  <si>
    <t>39</t>
  </si>
  <si>
    <t>767132812</t>
  </si>
  <si>
    <t>Demontáž příček svařovaných</t>
  </si>
  <si>
    <t>-394577982</t>
  </si>
  <si>
    <t xml:space="preserve">Demontáž stěn a příček z plechu  svařovaných</t>
  </si>
  <si>
    <t>"hod koulí, kladivem-lemování betonových ploch" 3,14*2,10*0,20*2</t>
  </si>
  <si>
    <t>40</t>
  </si>
  <si>
    <t>767-klec</t>
  </si>
  <si>
    <t>Tréninková klec osmnistožárová s otevíravými křídly v. 7,0m, celkové výšky 5,0m, včetně sítě (dodávka+výroba+montáž+kotvení do betonu+přesun hmot)</t>
  </si>
  <si>
    <t>ks</t>
  </si>
  <si>
    <t>894492328</t>
  </si>
  <si>
    <t>41</t>
  </si>
  <si>
    <t>767-lem</t>
  </si>
  <si>
    <t>Lemovací profil betonových kruhů pro hod koulí, kladivem - ocelový ohnutý pozinkovaný pás 70/5mm (dodávka+výroba+přesun hmot)</t>
  </si>
  <si>
    <t>kg</t>
  </si>
  <si>
    <t>2055995288</t>
  </si>
  <si>
    <t>přesné provedení dle Technické zprávy a výkresu D.1.1_06-03</t>
  </si>
  <si>
    <t>(osazení do betonu viz položka 916331112)</t>
  </si>
  <si>
    <t>3,14*2,20*2*2,80</t>
  </si>
  <si>
    <t>SO.08-II - Oplocení (II.etapa)</t>
  </si>
  <si>
    <t xml:space="preserve">    3 - Svislé a kompletní konstrukce</t>
  </si>
  <si>
    <t xml:space="preserve">    783 - Dokončovací práce - nátěry</t>
  </si>
  <si>
    <t>-850974030</t>
  </si>
  <si>
    <t>133201101</t>
  </si>
  <si>
    <t>Hloubení šachet v hornině tř. 3 objemu do 100 m3</t>
  </si>
  <si>
    <t>1749563449</t>
  </si>
  <si>
    <t xml:space="preserve">Hloubení zapažených i nezapažených šachet  s případným nutným přemístěním výkopku ve výkopišti v hornině tř. 3 do 100 m3</t>
  </si>
  <si>
    <t>"typ A" 0,50*0,50*1,10*15 *0,50</t>
  </si>
  <si>
    <t>"branky" 0,60*0,60*1,10*2 *0,50</t>
  </si>
  <si>
    <t>"typ C" (0,50*0,50*1,10*18+1,20*1,20*1,20*9) *0,50</t>
  </si>
  <si>
    <t>133201109</t>
  </si>
  <si>
    <t>Příplatek za lepivost u hloubení šachet v hornině tř. 3</t>
  </si>
  <si>
    <t>-2060526989</t>
  </si>
  <si>
    <t xml:space="preserve">Hloubení zapažených i nezapažených šachet  s případným nutným přemístěním výkopku ve výkopišti v hornině tř. 3 Příplatek k cenám za lepivost horniny tř. 3</t>
  </si>
  <si>
    <t>133301101</t>
  </si>
  <si>
    <t>Hloubení šachet v hornině tř. 4 objemu do 100 m3</t>
  </si>
  <si>
    <t>-723473591</t>
  </si>
  <si>
    <t xml:space="preserve">Hloubení zapažených i nezapažených šachet  s případným nutným přemístěním výkopku ve výkopišti v hornině tř. 4 do 100 m3</t>
  </si>
  <si>
    <t>133301109</t>
  </si>
  <si>
    <t>Příplatek za lepivost u hloubení šachet v hornině tř. 4</t>
  </si>
  <si>
    <t>782801949</t>
  </si>
  <si>
    <t xml:space="preserve">Hloubení zapažených i nezapažených šachet  s případným nutným přemístěním výkopku ve výkopišti v hornině tř. 4 Příplatek k cenám za lepivost horniny tř. 4</t>
  </si>
  <si>
    <t>"výkop" 12,71+12,71</t>
  </si>
  <si>
    <t>25,42*2,00</t>
  </si>
  <si>
    <t>181301112</t>
  </si>
  <si>
    <t>Rozprostření ornice tl vrstvy do 150 mm pl přes 500 m2 v rovině nebo ve svahu do 1:5</t>
  </si>
  <si>
    <t>1732875547</t>
  </si>
  <si>
    <t>Rozprostření a urovnání ornice v rovině nebo ve svahu sklonu do 1:5 při souvislé ploše přes 500 m2, tl. vrstvy přes 100 do 150 mm</t>
  </si>
  <si>
    <t>103715</t>
  </si>
  <si>
    <t>dodávka ornice vč.dovozu</t>
  </si>
  <si>
    <t>41424477</t>
  </si>
  <si>
    <t>"náhrada nevyužitelné původní ornice" 30,00*0,15</t>
  </si>
  <si>
    <t>18141</t>
  </si>
  <si>
    <t>Založení trávníku vč.dodávky travního semene (25g/m2), vč.ošetření a zalití vodou (vč.dodávky vody)</t>
  </si>
  <si>
    <t>1240290670</t>
  </si>
  <si>
    <t>Založení trávníku vč.dodávky travního semene, vč.ošetření a zalití vodou (vč.dodávky vody)</t>
  </si>
  <si>
    <t>275313711</t>
  </si>
  <si>
    <t>Základové patky z betonu tř. C 20/25</t>
  </si>
  <si>
    <t>1738486787</t>
  </si>
  <si>
    <t>Základy z betonu prostého patky a bloky z betonu kamenem neprokládaného tř. C 20/25</t>
  </si>
  <si>
    <t>"typ A" 0,50*0,50*1,10*15</t>
  </si>
  <si>
    <t>"branky" 0,60*0,60*1,10*2</t>
  </si>
  <si>
    <t>"typ C" 0,50*0,50*1,10*18+1,20*1,20*1,00*9</t>
  </si>
  <si>
    <t>Svislé a kompletní konstrukce</t>
  </si>
  <si>
    <t>348101250</t>
  </si>
  <si>
    <t>Osazení vrat a vrátek k oplocení na ocelové sloupky do 10 m2</t>
  </si>
  <si>
    <t>1199341209</t>
  </si>
  <si>
    <t>Osazení vrat a vrátek k oplocení na sloupky ocelové, plochy jednotlivě přes 8 do 10 m2</t>
  </si>
  <si>
    <t>348171340</t>
  </si>
  <si>
    <t>Osazení průběžného pletiva z profilové oceli do 70 kg na 1 m oplocení ve sklonu svahu do 15°</t>
  </si>
  <si>
    <t>401294047</t>
  </si>
  <si>
    <t xml:space="preserve">Osazení oplocení z dílců  kovových z profilové oceli, trubek nebo tenkostěnných profilů do 15° sklonu svahu, hmotnosti 1 m oplocení přes 50 do 70 kg</t>
  </si>
  <si>
    <t>"typ A - v terénu" 45,30</t>
  </si>
  <si>
    <t>"typ C - v terénu" 51,00</t>
  </si>
  <si>
    <t>953943125</t>
  </si>
  <si>
    <t>Osazování výrobků do 120 kg/kus do betonu bez jejich dodání</t>
  </si>
  <si>
    <t>-360724782</t>
  </si>
  <si>
    <t xml:space="preserve">Osazování drobných kovových předmětů  výrobků ostatních jinde neuvedených do betonu se zajištěním polohy k bednění či k výztuži před zabetonováním hmotnosti přes 30 do 120 kg/kus</t>
  </si>
  <si>
    <t>sloupky oplocení</t>
  </si>
  <si>
    <t>"typ A - v terénu" 15</t>
  </si>
  <si>
    <t>"branky" 2</t>
  </si>
  <si>
    <t>"typ C - v terénu" 18</t>
  </si>
  <si>
    <t>337171121</t>
  </si>
  <si>
    <t xml:space="preserve">Montáž nosné ocelové kce v do 12 m </t>
  </si>
  <si>
    <t>-1871220311</t>
  </si>
  <si>
    <t>Montáž nosné ocelové konstrukce výšky přes 6 do 12 m</t>
  </si>
  <si>
    <t>sloupky oplocení - typ C</t>
  </si>
  <si>
    <t>"TR pr.245/6" (10,30*3+8,30*2)*35,37*0,001</t>
  </si>
  <si>
    <t>337171131</t>
  </si>
  <si>
    <t>Montáž nosné ocelové kce v do 24 m</t>
  </si>
  <si>
    <t>-1200204322</t>
  </si>
  <si>
    <t>Montáž nosné ocelové konstrukce výšky přes 12 do 24 m</t>
  </si>
  <si>
    <t>"TR pr.245/6" (12,60*4)*35,37*0,001</t>
  </si>
  <si>
    <t>944976090</t>
  </si>
  <si>
    <t>Ochranná síť z polypropylenu, oko 4,5cm, šňůrka průměr 5mm (dodávka+montáž+lešení)</t>
  </si>
  <si>
    <t>74719538</t>
  </si>
  <si>
    <t>"typ C - v terénu" 51,00*10,00</t>
  </si>
  <si>
    <t>-1908897270</t>
  </si>
  <si>
    <t>966072811</t>
  </si>
  <si>
    <t>Rozebrání rámového oplocení na ocelové sloupky výšky do 2m</t>
  </si>
  <si>
    <t>1193930866</t>
  </si>
  <si>
    <t xml:space="preserve">Rozebrání oplocení z dílců  rámových na ocelové sloupky, výšky přes 1 do 2 m</t>
  </si>
  <si>
    <t>966073811</t>
  </si>
  <si>
    <t>Rozebrání vrat a vrátek k oplocení plochy do 6 m2</t>
  </si>
  <si>
    <t>1998335757</t>
  </si>
  <si>
    <t xml:space="preserve">Rozebrání vrat a vrátek k oplocení  plochy jednotlivě přes 2 do 6 m2</t>
  </si>
  <si>
    <t>961044111</t>
  </si>
  <si>
    <t>Bourání základů z betonu prostého</t>
  </si>
  <si>
    <t>-1073518744</t>
  </si>
  <si>
    <t xml:space="preserve">Bourání základů z betonu  prostého</t>
  </si>
  <si>
    <t>0,50*0,50*0,90*25</t>
  </si>
  <si>
    <t>962042321</t>
  </si>
  <si>
    <t>Bourání zdiva nadzákladového z betonu prostého přes 1 m3</t>
  </si>
  <si>
    <t>1784205164</t>
  </si>
  <si>
    <t xml:space="preserve">Bourání zdiva z betonu prostého  nadzákladového objemu přes 1 m3</t>
  </si>
  <si>
    <t>8,00*0,50*0,50</t>
  </si>
  <si>
    <t>113107322</t>
  </si>
  <si>
    <t>Odstranění podkladu z kameniva drceného tl 200 mm strojně pl do 50 m2</t>
  </si>
  <si>
    <t>1193609572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</si>
  <si>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</si>
  <si>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-1045887537</t>
  </si>
  <si>
    <t>-1404613610</t>
  </si>
  <si>
    <t>-1166851562</t>
  </si>
  <si>
    <t>25,494*6</t>
  </si>
  <si>
    <t>1282602093</t>
  </si>
  <si>
    <t>998232110</t>
  </si>
  <si>
    <t>Přesun hmot pro oplocení zděné z cihel nebo tvárnic v do 3 m</t>
  </si>
  <si>
    <t>1300292400</t>
  </si>
  <si>
    <t xml:space="preserve">Přesun hmot pro oplocení  se svislou nosnou konstrukcí zděnou z cihel, tvárnic, bloků, popř. kovovou nebo dřevěnou vodorovná dopravní vzdálenost do 50 m, pro oplocení výšky do 3 m</t>
  </si>
  <si>
    <t>767-SO08-II.Ater</t>
  </si>
  <si>
    <t>Oplocení typ A - z ocelových profilů v terénu, vč.sloupků (dodávka+výroba)</t>
  </si>
  <si>
    <t>-146465909</t>
  </si>
  <si>
    <t>přesné provedení dle Technické zprávy a výkresu D.1.1_08-02</t>
  </si>
  <si>
    <t>typ A - v terénu (délka 45,3m):</t>
  </si>
  <si>
    <t>"uzavřený profil 100/100/8mm" 3,91*15*21,814</t>
  </si>
  <si>
    <t>"uzavřený profil 60/40/3mm" 45,30*2*4,347</t>
  </si>
  <si>
    <t>"L 25/25/3mm" 2,81*313*1,12</t>
  </si>
  <si>
    <t>767-SO08-II.Abran</t>
  </si>
  <si>
    <t>Branka dvoukřídlá otevíravá z ocelových profilů, vč.sloupků, vč.kování (dodávka+výroba)</t>
  </si>
  <si>
    <t>2112445930</t>
  </si>
  <si>
    <t>767-SO08-II.Cter</t>
  </si>
  <si>
    <t>Oplocení typ C - z ocelových profilů v terénu, vč.sloupků (dodávka+výroba)</t>
  </si>
  <si>
    <t>1636019122</t>
  </si>
  <si>
    <t>přesné provedení dle Technické zprávy a výkresu D.1.1_08-03</t>
  </si>
  <si>
    <t>typ C - v terénu (délka 51,0m):</t>
  </si>
  <si>
    <t>"uzavřený profil 100/100/8mm" 3,91*18*21,814</t>
  </si>
  <si>
    <t>"uzavřený profil 60/40/3mm" 51,00*2*4,347</t>
  </si>
  <si>
    <t>"L 25/25/3mm" 2,81*352*1,12</t>
  </si>
  <si>
    <t>"TR pr.245/6" (12,60*4+10,30*3+8,30*2)*35,37</t>
  </si>
  <si>
    <t>998767101</t>
  </si>
  <si>
    <t>Přesun hmot tonážní pro zámečnické konstrukce v objektech v do 6 m</t>
  </si>
  <si>
    <t>-1063005081</t>
  </si>
  <si>
    <t xml:space="preserve">Přesun hmot pro zámečnické konstrukce  stanovený z hmotnosti přesunovaného materiálu vodorovná dopravní vzdálenost do 50 m v objektech výšky do 6 m</t>
  </si>
  <si>
    <t>783</t>
  </si>
  <si>
    <t>Dokončovací práce - nátěry</t>
  </si>
  <si>
    <t>783314201</t>
  </si>
  <si>
    <t>Základní antikorozní jednonásobný syntetický standardní nátěr zámečnických konstrukcí</t>
  </si>
  <si>
    <t>888125522</t>
  </si>
  <si>
    <t>Základní antikorozní nátěr zámečnických konstrukcí jednonásobný syntetický standardní</t>
  </si>
  <si>
    <t>"typ A - v terénu (délka 45,3m)" 45,30*2,81*2</t>
  </si>
  <si>
    <t>"branky" 3,30*2,00*1*2</t>
  </si>
  <si>
    <t>"typ C - v terénu (délka 51,0m)" 51,00*2,81*2</t>
  </si>
  <si>
    <t>"typ C - TR pr.245/6" (12,60*4+10,30*3+8,30*2)*3,14*0,245</t>
  </si>
  <si>
    <t>783315101</t>
  </si>
  <si>
    <t>Mezinátěr jednonásobný syntetický standardní zámečnických konstrukcí</t>
  </si>
  <si>
    <t>-1891282856</t>
  </si>
  <si>
    <t>Mezinátěr zámečnických konstrukcí jednonásobný syntetický standardní</t>
  </si>
  <si>
    <t>783317101</t>
  </si>
  <si>
    <t>Krycí jednonásobný syntetický standardní nátěr zámečnických konstrukcí</t>
  </si>
  <si>
    <t>1537340123</t>
  </si>
  <si>
    <t>Krycí nátěr (email) zámečnických konstrukcí jednonásobný syntetický standardní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</si>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</sst>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42.75" customHeight="1">
      <c r="B20" s="27"/>
      <c r="C20" s="28"/>
      <c r="D20" s="28"/>
      <c r="E20" s="43" t="s">
        <v>37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PROV489II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Městský stadion Ústí nad Labem, dovybudování areálu - II.etapa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28. 7. 2018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Statutární město Ústí nad Labem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PROVOD s.r.o.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16.5" customHeight="1">
      <c r="A52" s="118" t="s">
        <v>76</v>
      </c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'SO.06 - Tréninková plocha...'!J27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79</v>
      </c>
      <c r="AR52" s="125"/>
      <c r="AS52" s="126">
        <v>0</v>
      </c>
      <c r="AT52" s="127">
        <f>ROUND(SUM(AV52:AW52),2)</f>
        <v>0</v>
      </c>
      <c r="AU52" s="128">
        <f>'SO.06 - Tréninková plocha...'!P85</f>
        <v>0</v>
      </c>
      <c r="AV52" s="127">
        <f>'SO.06 - Tréninková plocha...'!J30</f>
        <v>0</v>
      </c>
      <c r="AW52" s="127">
        <f>'SO.06 - Tréninková plocha...'!J31</f>
        <v>0</v>
      </c>
      <c r="AX52" s="127">
        <f>'SO.06 - Tréninková plocha...'!J32</f>
        <v>0</v>
      </c>
      <c r="AY52" s="127">
        <f>'SO.06 - Tréninková plocha...'!J33</f>
        <v>0</v>
      </c>
      <c r="AZ52" s="127">
        <f>'SO.06 - Tréninková plocha...'!F30</f>
        <v>0</v>
      </c>
      <c r="BA52" s="127">
        <f>'SO.06 - Tréninková plocha...'!F31</f>
        <v>0</v>
      </c>
      <c r="BB52" s="127">
        <f>'SO.06 - Tréninková plocha...'!F32</f>
        <v>0</v>
      </c>
      <c r="BC52" s="127">
        <f>'SO.06 - Tréninková plocha...'!F33</f>
        <v>0</v>
      </c>
      <c r="BD52" s="129">
        <f>'SO.06 - Tréninková plocha...'!F34</f>
        <v>0</v>
      </c>
      <c r="BT52" s="130" t="s">
        <v>80</v>
      </c>
      <c r="BV52" s="130" t="s">
        <v>74</v>
      </c>
      <c r="BW52" s="130" t="s">
        <v>81</v>
      </c>
      <c r="BX52" s="130" t="s">
        <v>7</v>
      </c>
      <c r="CL52" s="130" t="s">
        <v>21</v>
      </c>
      <c r="CM52" s="130" t="s">
        <v>82</v>
      </c>
    </row>
    <row r="53" s="5" customFormat="1" ht="16.5" customHeight="1">
      <c r="A53" s="118" t="s">
        <v>76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'SO.08-II - Oplocení (II.e...'!J27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79</v>
      </c>
      <c r="AR53" s="125"/>
      <c r="AS53" s="131">
        <v>0</v>
      </c>
      <c r="AT53" s="132">
        <f>ROUND(SUM(AV53:AW53),2)</f>
        <v>0</v>
      </c>
      <c r="AU53" s="133">
        <f>'SO.08-II - Oplocení (II.e...'!P85</f>
        <v>0</v>
      </c>
      <c r="AV53" s="132">
        <f>'SO.08-II - Oplocení (II.e...'!J30</f>
        <v>0</v>
      </c>
      <c r="AW53" s="132">
        <f>'SO.08-II - Oplocení (II.e...'!J31</f>
        <v>0</v>
      </c>
      <c r="AX53" s="132">
        <f>'SO.08-II - Oplocení (II.e...'!J32</f>
        <v>0</v>
      </c>
      <c r="AY53" s="132">
        <f>'SO.08-II - Oplocení (II.e...'!J33</f>
        <v>0</v>
      </c>
      <c r="AZ53" s="132">
        <f>'SO.08-II - Oplocení (II.e...'!F30</f>
        <v>0</v>
      </c>
      <c r="BA53" s="132">
        <f>'SO.08-II - Oplocení (II.e...'!F31</f>
        <v>0</v>
      </c>
      <c r="BB53" s="132">
        <f>'SO.08-II - Oplocení (II.e...'!F32</f>
        <v>0</v>
      </c>
      <c r="BC53" s="132">
        <f>'SO.08-II - Oplocení (II.e...'!F33</f>
        <v>0</v>
      </c>
      <c r="BD53" s="134">
        <f>'SO.08-II - Oplocení (II.e...'!F34</f>
        <v>0</v>
      </c>
      <c r="BT53" s="130" t="s">
        <v>80</v>
      </c>
      <c r="BV53" s="130" t="s">
        <v>74</v>
      </c>
      <c r="BW53" s="130" t="s">
        <v>85</v>
      </c>
      <c r="BX53" s="130" t="s">
        <v>7</v>
      </c>
      <c r="CL53" s="130" t="s">
        <v>21</v>
      </c>
      <c r="CM53" s="130" t="s">
        <v>82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svmRBi4qJN+vXB/T/k/ETHos7xZxFP+mZtnS0n6Iq6CCVEqz2iq0HKrjZ6fGOBs5Z7nJthfdbW+LYb/gYo3uzw==" hashValue="NI30u4LCA+Rd/OWWFIY1Vtd9Iyo/bh8OY8utzuQWpepynOk+iByEOphNd4oF9f9KwaEm7G6le/MX3l/zDa49HQ==" algorithmName="SHA-512" password="CC35"/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SO.06 - Tréninková plocha...'!C2" display="/"/>
    <hyperlink ref="A53" location="'SO.08-II - Oplocení (II.e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82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Městský stadion Ústí nad Labem, dovybudování areálu - II.etapa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28. 7. 2018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57" customHeight="1">
      <c r="B24" s="147"/>
      <c r="C24" s="148"/>
      <c r="D24" s="148"/>
      <c r="E24" s="43" t="s">
        <v>37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ROUND(SUM(BE85:BE205), 2)</f>
        <v>0</v>
      </c>
      <c r="G30" s="46"/>
      <c r="H30" s="46"/>
      <c r="I30" s="157">
        <v>0.20999999999999999</v>
      </c>
      <c r="J30" s="156">
        <f>ROUND(ROUND((SUM(BE85:BE205)),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ROUND(SUM(BF85:BF205), 2)</f>
        <v>0</v>
      </c>
      <c r="G31" s="46"/>
      <c r="H31" s="46"/>
      <c r="I31" s="157">
        <v>0.14999999999999999</v>
      </c>
      <c r="J31" s="156">
        <f>ROUND(ROUND((SUM(BF85:BF205)),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ROUND(SUM(BG85:BG205),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ROUND(SUM(BH85:BH205),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ROUND(SUM(BI85:BI205),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Městský stadion Ústí nad Labem, dovybudování areálu - II.etapa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SO.06 - Tréninková plocha (II.etapa)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28. 7. 2018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Statutární město Ústí nad Labem</v>
      </c>
      <c r="G51" s="46"/>
      <c r="H51" s="46"/>
      <c r="I51" s="145" t="s">
        <v>33</v>
      </c>
      <c r="J51" s="43" t="str">
        <f>E21</f>
        <v>PROVOD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J85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J86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J87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J116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J125</f>
        <v>0</v>
      </c>
      <c r="K60" s="189"/>
    </row>
    <row r="61" s="8" customFormat="1" ht="19.92" customHeight="1">
      <c r="B61" s="183"/>
      <c r="C61" s="184"/>
      <c r="D61" s="185" t="s">
        <v>103</v>
      </c>
      <c r="E61" s="186"/>
      <c r="F61" s="186"/>
      <c r="G61" s="186"/>
      <c r="H61" s="186"/>
      <c r="I61" s="187"/>
      <c r="J61" s="188">
        <f>J151</f>
        <v>0</v>
      </c>
      <c r="K61" s="189"/>
    </row>
    <row r="62" s="8" customFormat="1" ht="19.92" customHeight="1">
      <c r="B62" s="183"/>
      <c r="C62" s="184"/>
      <c r="D62" s="185" t="s">
        <v>104</v>
      </c>
      <c r="E62" s="186"/>
      <c r="F62" s="186"/>
      <c r="G62" s="186"/>
      <c r="H62" s="186"/>
      <c r="I62" s="187"/>
      <c r="J62" s="188">
        <f>J164</f>
        <v>0</v>
      </c>
      <c r="K62" s="189"/>
    </row>
    <row r="63" s="8" customFormat="1" ht="19.92" customHeight="1">
      <c r="B63" s="183"/>
      <c r="C63" s="184"/>
      <c r="D63" s="185" t="s">
        <v>105</v>
      </c>
      <c r="E63" s="186"/>
      <c r="F63" s="186"/>
      <c r="G63" s="186"/>
      <c r="H63" s="186"/>
      <c r="I63" s="187"/>
      <c r="J63" s="188">
        <f>J193</f>
        <v>0</v>
      </c>
      <c r="K63" s="189"/>
    </row>
    <row r="64" s="7" customFormat="1" ht="24.96" customHeight="1">
      <c r="B64" s="176"/>
      <c r="C64" s="177"/>
      <c r="D64" s="178" t="s">
        <v>106</v>
      </c>
      <c r="E64" s="179"/>
      <c r="F64" s="179"/>
      <c r="G64" s="179"/>
      <c r="H64" s="179"/>
      <c r="I64" s="180"/>
      <c r="J64" s="181">
        <f>J196</f>
        <v>0</v>
      </c>
      <c r="K64" s="182"/>
    </row>
    <row r="65" s="8" customFormat="1" ht="19.92" customHeight="1">
      <c r="B65" s="183"/>
      <c r="C65" s="184"/>
      <c r="D65" s="185" t="s">
        <v>107</v>
      </c>
      <c r="E65" s="186"/>
      <c r="F65" s="186"/>
      <c r="G65" s="186"/>
      <c r="H65" s="186"/>
      <c r="I65" s="187"/>
      <c r="J65" s="188">
        <f>J197</f>
        <v>0</v>
      </c>
      <c r="K65" s="189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43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5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68"/>
      <c r="J71" s="70"/>
      <c r="K71" s="70"/>
      <c r="L71" s="71"/>
    </row>
    <row r="72" s="1" customFormat="1" ht="36.96" customHeight="1">
      <c r="B72" s="45"/>
      <c r="C72" s="72" t="s">
        <v>108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6.5" customHeight="1">
      <c r="B75" s="45"/>
      <c r="C75" s="73"/>
      <c r="D75" s="73"/>
      <c r="E75" s="191" t="str">
        <f>E7</f>
        <v>Městský stadion Ústí nad Labem, dovybudování areálu - II.etapa</v>
      </c>
      <c r="F75" s="75"/>
      <c r="G75" s="75"/>
      <c r="H75" s="75"/>
      <c r="I75" s="190"/>
      <c r="J75" s="73"/>
      <c r="K75" s="73"/>
      <c r="L75" s="71"/>
    </row>
    <row r="76" s="1" customFormat="1" ht="14.4" customHeight="1">
      <c r="B76" s="45"/>
      <c r="C76" s="75" t="s">
        <v>92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7.25" customHeight="1">
      <c r="B77" s="45"/>
      <c r="C77" s="73"/>
      <c r="D77" s="73"/>
      <c r="E77" s="81" t="str">
        <f>E9</f>
        <v>SO.06 - Tréninková plocha (II.etapa)</v>
      </c>
      <c r="F77" s="73"/>
      <c r="G77" s="73"/>
      <c r="H77" s="73"/>
      <c r="I77" s="190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8" customHeight="1">
      <c r="B79" s="45"/>
      <c r="C79" s="75" t="s">
        <v>23</v>
      </c>
      <c r="D79" s="73"/>
      <c r="E79" s="73"/>
      <c r="F79" s="192" t="str">
        <f>F12</f>
        <v xml:space="preserve"> </v>
      </c>
      <c r="G79" s="73"/>
      <c r="H79" s="73"/>
      <c r="I79" s="193" t="s">
        <v>25</v>
      </c>
      <c r="J79" s="84" t="str">
        <f>IF(J12="","",J12)</f>
        <v>28. 7. 2018</v>
      </c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>
      <c r="B81" s="45"/>
      <c r="C81" s="75" t="s">
        <v>27</v>
      </c>
      <c r="D81" s="73"/>
      <c r="E81" s="73"/>
      <c r="F81" s="192" t="str">
        <f>E15</f>
        <v>Statutární město Ústí nad Labem</v>
      </c>
      <c r="G81" s="73"/>
      <c r="H81" s="73"/>
      <c r="I81" s="193" t="s">
        <v>33</v>
      </c>
      <c r="J81" s="192" t="str">
        <f>E21</f>
        <v>PROVOD s.r.o.</v>
      </c>
      <c r="K81" s="73"/>
      <c r="L81" s="71"/>
    </row>
    <row r="82" s="1" customFormat="1" ht="14.4" customHeight="1">
      <c r="B82" s="45"/>
      <c r="C82" s="75" t="s">
        <v>31</v>
      </c>
      <c r="D82" s="73"/>
      <c r="E82" s="73"/>
      <c r="F82" s="192" t="str">
        <f>IF(E18="","",E18)</f>
        <v/>
      </c>
      <c r="G82" s="73"/>
      <c r="H82" s="73"/>
      <c r="I82" s="190"/>
      <c r="J82" s="73"/>
      <c r="K82" s="73"/>
      <c r="L82" s="71"/>
    </row>
    <row r="83" s="1" customFormat="1" ht="10.32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9" customFormat="1" ht="29.28" customHeight="1">
      <c r="B84" s="194"/>
      <c r="C84" s="195" t="s">
        <v>109</v>
      </c>
      <c r="D84" s="196" t="s">
        <v>57</v>
      </c>
      <c r="E84" s="196" t="s">
        <v>53</v>
      </c>
      <c r="F84" s="196" t="s">
        <v>110</v>
      </c>
      <c r="G84" s="196" t="s">
        <v>111</v>
      </c>
      <c r="H84" s="196" t="s">
        <v>112</v>
      </c>
      <c r="I84" s="197" t="s">
        <v>113</v>
      </c>
      <c r="J84" s="196" t="s">
        <v>96</v>
      </c>
      <c r="K84" s="198" t="s">
        <v>114</v>
      </c>
      <c r="L84" s="199"/>
      <c r="M84" s="101" t="s">
        <v>115</v>
      </c>
      <c r="N84" s="102" t="s">
        <v>42</v>
      </c>
      <c r="O84" s="102" t="s">
        <v>116</v>
      </c>
      <c r="P84" s="102" t="s">
        <v>117</v>
      </c>
      <c r="Q84" s="102" t="s">
        <v>118</v>
      </c>
      <c r="R84" s="102" t="s">
        <v>119</v>
      </c>
      <c r="S84" s="102" t="s">
        <v>120</v>
      </c>
      <c r="T84" s="103" t="s">
        <v>121</v>
      </c>
    </row>
    <row r="85" s="1" customFormat="1" ht="29.28" customHeight="1">
      <c r="B85" s="45"/>
      <c r="C85" s="107" t="s">
        <v>97</v>
      </c>
      <c r="D85" s="73"/>
      <c r="E85" s="73"/>
      <c r="F85" s="73"/>
      <c r="G85" s="73"/>
      <c r="H85" s="73"/>
      <c r="I85" s="190"/>
      <c r="J85" s="200">
        <f>BK85</f>
        <v>0</v>
      </c>
      <c r="K85" s="73"/>
      <c r="L85" s="71"/>
      <c r="M85" s="104"/>
      <c r="N85" s="105"/>
      <c r="O85" s="105"/>
      <c r="P85" s="201">
        <f>P86+P196</f>
        <v>0</v>
      </c>
      <c r="Q85" s="105"/>
      <c r="R85" s="201">
        <f>R86+R196</f>
        <v>139.99490703999999</v>
      </c>
      <c r="S85" s="105"/>
      <c r="T85" s="202">
        <f>T86+T196</f>
        <v>5.1002840000000003</v>
      </c>
      <c r="AT85" s="23" t="s">
        <v>71</v>
      </c>
      <c r="AU85" s="23" t="s">
        <v>98</v>
      </c>
      <c r="BK85" s="203">
        <f>BK86+BK196</f>
        <v>0</v>
      </c>
    </row>
    <row r="86" s="10" customFormat="1" ht="37.44001" customHeight="1">
      <c r="B86" s="204"/>
      <c r="C86" s="205"/>
      <c r="D86" s="206" t="s">
        <v>71</v>
      </c>
      <c r="E86" s="207" t="s">
        <v>122</v>
      </c>
      <c r="F86" s="207" t="s">
        <v>123</v>
      </c>
      <c r="G86" s="205"/>
      <c r="H86" s="205"/>
      <c r="I86" s="208"/>
      <c r="J86" s="209">
        <f>BK86</f>
        <v>0</v>
      </c>
      <c r="K86" s="205"/>
      <c r="L86" s="210"/>
      <c r="M86" s="211"/>
      <c r="N86" s="212"/>
      <c r="O86" s="212"/>
      <c r="P86" s="213">
        <f>P87+P116+P125+P151+P164+P193</f>
        <v>0</v>
      </c>
      <c r="Q86" s="212"/>
      <c r="R86" s="213">
        <f>R87+R116+R125+R151+R164+R193</f>
        <v>139.95622204</v>
      </c>
      <c r="S86" s="212"/>
      <c r="T86" s="214">
        <f>T87+T116+T125+T151+T164+T193</f>
        <v>5.0528000000000004</v>
      </c>
      <c r="AR86" s="215" t="s">
        <v>80</v>
      </c>
      <c r="AT86" s="216" t="s">
        <v>71</v>
      </c>
      <c r="AU86" s="216" t="s">
        <v>72</v>
      </c>
      <c r="AY86" s="215" t="s">
        <v>124</v>
      </c>
      <c r="BK86" s="217">
        <f>BK87+BK116+BK125+BK151+BK164+BK193</f>
        <v>0</v>
      </c>
    </row>
    <row r="87" s="10" customFormat="1" ht="19.92" customHeight="1">
      <c r="B87" s="204"/>
      <c r="C87" s="205"/>
      <c r="D87" s="206" t="s">
        <v>71</v>
      </c>
      <c r="E87" s="218" t="s">
        <v>80</v>
      </c>
      <c r="F87" s="218" t="s">
        <v>125</v>
      </c>
      <c r="G87" s="205"/>
      <c r="H87" s="205"/>
      <c r="I87" s="208"/>
      <c r="J87" s="219">
        <f>BK87</f>
        <v>0</v>
      </c>
      <c r="K87" s="205"/>
      <c r="L87" s="210"/>
      <c r="M87" s="211"/>
      <c r="N87" s="212"/>
      <c r="O87" s="212"/>
      <c r="P87" s="213">
        <f>SUM(P88:P115)</f>
        <v>0</v>
      </c>
      <c r="Q87" s="212"/>
      <c r="R87" s="213">
        <f>SUM(R88:R115)</f>
        <v>0</v>
      </c>
      <c r="S87" s="212"/>
      <c r="T87" s="214">
        <f>SUM(T88:T115)</f>
        <v>0</v>
      </c>
      <c r="AR87" s="215" t="s">
        <v>80</v>
      </c>
      <c r="AT87" s="216" t="s">
        <v>71</v>
      </c>
      <c r="AU87" s="216" t="s">
        <v>80</v>
      </c>
      <c r="AY87" s="215" t="s">
        <v>124</v>
      </c>
      <c r="BK87" s="217">
        <f>SUM(BK88:BK115)</f>
        <v>0</v>
      </c>
    </row>
    <row r="88" s="1" customFormat="1" ht="16.5" customHeight="1">
      <c r="B88" s="45"/>
      <c r="C88" s="220" t="s">
        <v>80</v>
      </c>
      <c r="D88" s="220" t="s">
        <v>126</v>
      </c>
      <c r="E88" s="221" t="s">
        <v>127</v>
      </c>
      <c r="F88" s="222" t="s">
        <v>128</v>
      </c>
      <c r="G88" s="223" t="s">
        <v>129</v>
      </c>
      <c r="H88" s="224">
        <v>1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43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130</v>
      </c>
      <c r="AT88" s="23" t="s">
        <v>126</v>
      </c>
      <c r="AU88" s="23" t="s">
        <v>82</v>
      </c>
      <c r="AY88" s="23" t="s">
        <v>124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80</v>
      </c>
      <c r="BK88" s="231">
        <f>ROUND(I88*H88,2)</f>
        <v>0</v>
      </c>
      <c r="BL88" s="23" t="s">
        <v>130</v>
      </c>
      <c r="BM88" s="23" t="s">
        <v>131</v>
      </c>
    </row>
    <row r="89" s="1" customFormat="1" ht="16.5" customHeight="1">
      <c r="B89" s="45"/>
      <c r="C89" s="220" t="s">
        <v>82</v>
      </c>
      <c r="D89" s="220" t="s">
        <v>126</v>
      </c>
      <c r="E89" s="221" t="s">
        <v>132</v>
      </c>
      <c r="F89" s="222" t="s">
        <v>133</v>
      </c>
      <c r="G89" s="223" t="s">
        <v>134</v>
      </c>
      <c r="H89" s="224">
        <v>35.052999999999997</v>
      </c>
      <c r="I89" s="225"/>
      <c r="J89" s="226">
        <f>ROUND(I89*H89,2)</f>
        <v>0</v>
      </c>
      <c r="K89" s="222" t="s">
        <v>135</v>
      </c>
      <c r="L89" s="71"/>
      <c r="M89" s="227" t="s">
        <v>21</v>
      </c>
      <c r="N89" s="228" t="s">
        <v>43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130</v>
      </c>
      <c r="AT89" s="23" t="s">
        <v>126</v>
      </c>
      <c r="AU89" s="23" t="s">
        <v>82</v>
      </c>
      <c r="AY89" s="23" t="s">
        <v>124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80</v>
      </c>
      <c r="BK89" s="231">
        <f>ROUND(I89*H89,2)</f>
        <v>0</v>
      </c>
      <c r="BL89" s="23" t="s">
        <v>130</v>
      </c>
      <c r="BM89" s="23" t="s">
        <v>136</v>
      </c>
    </row>
    <row r="90" s="1" customFormat="1">
      <c r="B90" s="45"/>
      <c r="C90" s="73"/>
      <c r="D90" s="232" t="s">
        <v>137</v>
      </c>
      <c r="E90" s="73"/>
      <c r="F90" s="233" t="s">
        <v>138</v>
      </c>
      <c r="G90" s="73"/>
      <c r="H90" s="73"/>
      <c r="I90" s="190"/>
      <c r="J90" s="73"/>
      <c r="K90" s="73"/>
      <c r="L90" s="71"/>
      <c r="M90" s="234"/>
      <c r="N90" s="46"/>
      <c r="O90" s="46"/>
      <c r="P90" s="46"/>
      <c r="Q90" s="46"/>
      <c r="R90" s="46"/>
      <c r="S90" s="46"/>
      <c r="T90" s="94"/>
      <c r="AT90" s="23" t="s">
        <v>137</v>
      </c>
      <c r="AU90" s="23" t="s">
        <v>82</v>
      </c>
    </row>
    <row r="91" s="11" customFormat="1">
      <c r="B91" s="235"/>
      <c r="C91" s="236"/>
      <c r="D91" s="232" t="s">
        <v>139</v>
      </c>
      <c r="E91" s="237" t="s">
        <v>21</v>
      </c>
      <c r="F91" s="238" t="s">
        <v>140</v>
      </c>
      <c r="G91" s="236"/>
      <c r="H91" s="239">
        <v>22.635000000000002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AT91" s="245" t="s">
        <v>139</v>
      </c>
      <c r="AU91" s="245" t="s">
        <v>82</v>
      </c>
      <c r="AV91" s="11" t="s">
        <v>82</v>
      </c>
      <c r="AW91" s="11" t="s">
        <v>35</v>
      </c>
      <c r="AX91" s="11" t="s">
        <v>72</v>
      </c>
      <c r="AY91" s="245" t="s">
        <v>124</v>
      </c>
    </row>
    <row r="92" s="11" customFormat="1">
      <c r="B92" s="235"/>
      <c r="C92" s="236"/>
      <c r="D92" s="232" t="s">
        <v>139</v>
      </c>
      <c r="E92" s="237" t="s">
        <v>21</v>
      </c>
      <c r="F92" s="238" t="s">
        <v>141</v>
      </c>
      <c r="G92" s="236"/>
      <c r="H92" s="239">
        <v>6.6260000000000003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AT92" s="245" t="s">
        <v>139</v>
      </c>
      <c r="AU92" s="245" t="s">
        <v>82</v>
      </c>
      <c r="AV92" s="11" t="s">
        <v>82</v>
      </c>
      <c r="AW92" s="11" t="s">
        <v>35</v>
      </c>
      <c r="AX92" s="11" t="s">
        <v>72</v>
      </c>
      <c r="AY92" s="245" t="s">
        <v>124</v>
      </c>
    </row>
    <row r="93" s="11" customFormat="1">
      <c r="B93" s="235"/>
      <c r="C93" s="236"/>
      <c r="D93" s="232" t="s">
        <v>139</v>
      </c>
      <c r="E93" s="237" t="s">
        <v>21</v>
      </c>
      <c r="F93" s="238" t="s">
        <v>142</v>
      </c>
      <c r="G93" s="236"/>
      <c r="H93" s="239">
        <v>3.7440000000000002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AT93" s="245" t="s">
        <v>139</v>
      </c>
      <c r="AU93" s="245" t="s">
        <v>82</v>
      </c>
      <c r="AV93" s="11" t="s">
        <v>82</v>
      </c>
      <c r="AW93" s="11" t="s">
        <v>35</v>
      </c>
      <c r="AX93" s="11" t="s">
        <v>72</v>
      </c>
      <c r="AY93" s="245" t="s">
        <v>124</v>
      </c>
    </row>
    <row r="94" s="11" customFormat="1">
      <c r="B94" s="235"/>
      <c r="C94" s="236"/>
      <c r="D94" s="232" t="s">
        <v>139</v>
      </c>
      <c r="E94" s="237" t="s">
        <v>21</v>
      </c>
      <c r="F94" s="238" t="s">
        <v>143</v>
      </c>
      <c r="G94" s="236"/>
      <c r="H94" s="239">
        <v>2.048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139</v>
      </c>
      <c r="AU94" s="245" t="s">
        <v>82</v>
      </c>
      <c r="AV94" s="11" t="s">
        <v>82</v>
      </c>
      <c r="AW94" s="11" t="s">
        <v>35</v>
      </c>
      <c r="AX94" s="11" t="s">
        <v>72</v>
      </c>
      <c r="AY94" s="245" t="s">
        <v>124</v>
      </c>
    </row>
    <row r="95" s="12" customFormat="1">
      <c r="B95" s="246"/>
      <c r="C95" s="247"/>
      <c r="D95" s="232" t="s">
        <v>139</v>
      </c>
      <c r="E95" s="248" t="s">
        <v>21</v>
      </c>
      <c r="F95" s="249" t="s">
        <v>144</v>
      </c>
      <c r="G95" s="247"/>
      <c r="H95" s="250">
        <v>35.052999999999997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AT95" s="256" t="s">
        <v>139</v>
      </c>
      <c r="AU95" s="256" t="s">
        <v>82</v>
      </c>
      <c r="AV95" s="12" t="s">
        <v>130</v>
      </c>
      <c r="AW95" s="12" t="s">
        <v>35</v>
      </c>
      <c r="AX95" s="12" t="s">
        <v>80</v>
      </c>
      <c r="AY95" s="256" t="s">
        <v>124</v>
      </c>
    </row>
    <row r="96" s="1" customFormat="1" ht="16.5" customHeight="1">
      <c r="B96" s="45"/>
      <c r="C96" s="220" t="s">
        <v>145</v>
      </c>
      <c r="D96" s="220" t="s">
        <v>126</v>
      </c>
      <c r="E96" s="221" t="s">
        <v>146</v>
      </c>
      <c r="F96" s="222" t="s">
        <v>147</v>
      </c>
      <c r="G96" s="223" t="s">
        <v>134</v>
      </c>
      <c r="H96" s="224">
        <v>35.052999999999997</v>
      </c>
      <c r="I96" s="225"/>
      <c r="J96" s="226">
        <f>ROUND(I96*H96,2)</f>
        <v>0</v>
      </c>
      <c r="K96" s="222" t="s">
        <v>135</v>
      </c>
      <c r="L96" s="71"/>
      <c r="M96" s="227" t="s">
        <v>21</v>
      </c>
      <c r="N96" s="228" t="s">
        <v>43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130</v>
      </c>
      <c r="AT96" s="23" t="s">
        <v>126</v>
      </c>
      <c r="AU96" s="23" t="s">
        <v>82</v>
      </c>
      <c r="AY96" s="23" t="s">
        <v>124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80</v>
      </c>
      <c r="BK96" s="231">
        <f>ROUND(I96*H96,2)</f>
        <v>0</v>
      </c>
      <c r="BL96" s="23" t="s">
        <v>130</v>
      </c>
      <c r="BM96" s="23" t="s">
        <v>148</v>
      </c>
    </row>
    <row r="97" s="1" customFormat="1">
      <c r="B97" s="45"/>
      <c r="C97" s="73"/>
      <c r="D97" s="232" t="s">
        <v>137</v>
      </c>
      <c r="E97" s="73"/>
      <c r="F97" s="233" t="s">
        <v>149</v>
      </c>
      <c r="G97" s="73"/>
      <c r="H97" s="73"/>
      <c r="I97" s="190"/>
      <c r="J97" s="73"/>
      <c r="K97" s="73"/>
      <c r="L97" s="71"/>
      <c r="M97" s="234"/>
      <c r="N97" s="46"/>
      <c r="O97" s="46"/>
      <c r="P97" s="46"/>
      <c r="Q97" s="46"/>
      <c r="R97" s="46"/>
      <c r="S97" s="46"/>
      <c r="T97" s="94"/>
      <c r="AT97" s="23" t="s">
        <v>137</v>
      </c>
      <c r="AU97" s="23" t="s">
        <v>82</v>
      </c>
    </row>
    <row r="98" s="1" customFormat="1" ht="16.5" customHeight="1">
      <c r="B98" s="45"/>
      <c r="C98" s="220" t="s">
        <v>130</v>
      </c>
      <c r="D98" s="220" t="s">
        <v>126</v>
      </c>
      <c r="E98" s="221" t="s">
        <v>150</v>
      </c>
      <c r="F98" s="222" t="s">
        <v>151</v>
      </c>
      <c r="G98" s="223" t="s">
        <v>134</v>
      </c>
      <c r="H98" s="224">
        <v>35.052999999999997</v>
      </c>
      <c r="I98" s="225"/>
      <c r="J98" s="226">
        <f>ROUND(I98*H98,2)</f>
        <v>0</v>
      </c>
      <c r="K98" s="222" t="s">
        <v>135</v>
      </c>
      <c r="L98" s="71"/>
      <c r="M98" s="227" t="s">
        <v>21</v>
      </c>
      <c r="N98" s="228" t="s">
        <v>43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130</v>
      </c>
      <c r="AT98" s="23" t="s">
        <v>126</v>
      </c>
      <c r="AU98" s="23" t="s">
        <v>82</v>
      </c>
      <c r="AY98" s="23" t="s">
        <v>124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80</v>
      </c>
      <c r="BK98" s="231">
        <f>ROUND(I98*H98,2)</f>
        <v>0</v>
      </c>
      <c r="BL98" s="23" t="s">
        <v>130</v>
      </c>
      <c r="BM98" s="23" t="s">
        <v>152</v>
      </c>
    </row>
    <row r="99" s="1" customFormat="1">
      <c r="B99" s="45"/>
      <c r="C99" s="73"/>
      <c r="D99" s="232" t="s">
        <v>137</v>
      </c>
      <c r="E99" s="73"/>
      <c r="F99" s="233" t="s">
        <v>153</v>
      </c>
      <c r="G99" s="73"/>
      <c r="H99" s="73"/>
      <c r="I99" s="190"/>
      <c r="J99" s="73"/>
      <c r="K99" s="73"/>
      <c r="L99" s="71"/>
      <c r="M99" s="234"/>
      <c r="N99" s="46"/>
      <c r="O99" s="46"/>
      <c r="P99" s="46"/>
      <c r="Q99" s="46"/>
      <c r="R99" s="46"/>
      <c r="S99" s="46"/>
      <c r="T99" s="94"/>
      <c r="AT99" s="23" t="s">
        <v>137</v>
      </c>
      <c r="AU99" s="23" t="s">
        <v>82</v>
      </c>
    </row>
    <row r="100" s="11" customFormat="1">
      <c r="B100" s="235"/>
      <c r="C100" s="236"/>
      <c r="D100" s="232" t="s">
        <v>139</v>
      </c>
      <c r="E100" s="237" t="s">
        <v>21</v>
      </c>
      <c r="F100" s="238" t="s">
        <v>140</v>
      </c>
      <c r="G100" s="236"/>
      <c r="H100" s="239">
        <v>22.635000000000002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139</v>
      </c>
      <c r="AU100" s="245" t="s">
        <v>82</v>
      </c>
      <c r="AV100" s="11" t="s">
        <v>82</v>
      </c>
      <c r="AW100" s="11" t="s">
        <v>35</v>
      </c>
      <c r="AX100" s="11" t="s">
        <v>72</v>
      </c>
      <c r="AY100" s="245" t="s">
        <v>124</v>
      </c>
    </row>
    <row r="101" s="11" customFormat="1">
      <c r="B101" s="235"/>
      <c r="C101" s="236"/>
      <c r="D101" s="232" t="s">
        <v>139</v>
      </c>
      <c r="E101" s="237" t="s">
        <v>21</v>
      </c>
      <c r="F101" s="238" t="s">
        <v>141</v>
      </c>
      <c r="G101" s="236"/>
      <c r="H101" s="239">
        <v>6.6260000000000003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139</v>
      </c>
      <c r="AU101" s="245" t="s">
        <v>82</v>
      </c>
      <c r="AV101" s="11" t="s">
        <v>82</v>
      </c>
      <c r="AW101" s="11" t="s">
        <v>35</v>
      </c>
      <c r="AX101" s="11" t="s">
        <v>72</v>
      </c>
      <c r="AY101" s="245" t="s">
        <v>124</v>
      </c>
    </row>
    <row r="102" s="11" customFormat="1">
      <c r="B102" s="235"/>
      <c r="C102" s="236"/>
      <c r="D102" s="232" t="s">
        <v>139</v>
      </c>
      <c r="E102" s="237" t="s">
        <v>21</v>
      </c>
      <c r="F102" s="238" t="s">
        <v>142</v>
      </c>
      <c r="G102" s="236"/>
      <c r="H102" s="239">
        <v>3.7440000000000002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139</v>
      </c>
      <c r="AU102" s="245" t="s">
        <v>82</v>
      </c>
      <c r="AV102" s="11" t="s">
        <v>82</v>
      </c>
      <c r="AW102" s="11" t="s">
        <v>35</v>
      </c>
      <c r="AX102" s="11" t="s">
        <v>72</v>
      </c>
      <c r="AY102" s="245" t="s">
        <v>124</v>
      </c>
    </row>
    <row r="103" s="11" customFormat="1">
      <c r="B103" s="235"/>
      <c r="C103" s="236"/>
      <c r="D103" s="232" t="s">
        <v>139</v>
      </c>
      <c r="E103" s="237" t="s">
        <v>21</v>
      </c>
      <c r="F103" s="238" t="s">
        <v>143</v>
      </c>
      <c r="G103" s="236"/>
      <c r="H103" s="239">
        <v>2.048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AT103" s="245" t="s">
        <v>139</v>
      </c>
      <c r="AU103" s="245" t="s">
        <v>82</v>
      </c>
      <c r="AV103" s="11" t="s">
        <v>82</v>
      </c>
      <c r="AW103" s="11" t="s">
        <v>35</v>
      </c>
      <c r="AX103" s="11" t="s">
        <v>72</v>
      </c>
      <c r="AY103" s="245" t="s">
        <v>124</v>
      </c>
    </row>
    <row r="104" s="12" customFormat="1">
      <c r="B104" s="246"/>
      <c r="C104" s="247"/>
      <c r="D104" s="232" t="s">
        <v>139</v>
      </c>
      <c r="E104" s="248" t="s">
        <v>21</v>
      </c>
      <c r="F104" s="249" t="s">
        <v>144</v>
      </c>
      <c r="G104" s="247"/>
      <c r="H104" s="250">
        <v>35.052999999999997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AT104" s="256" t="s">
        <v>139</v>
      </c>
      <c r="AU104" s="256" t="s">
        <v>82</v>
      </c>
      <c r="AV104" s="12" t="s">
        <v>130</v>
      </c>
      <c r="AW104" s="12" t="s">
        <v>35</v>
      </c>
      <c r="AX104" s="12" t="s">
        <v>80</v>
      </c>
      <c r="AY104" s="256" t="s">
        <v>124</v>
      </c>
    </row>
    <row r="105" s="1" customFormat="1" ht="16.5" customHeight="1">
      <c r="B105" s="45"/>
      <c r="C105" s="220" t="s">
        <v>154</v>
      </c>
      <c r="D105" s="220" t="s">
        <v>126</v>
      </c>
      <c r="E105" s="221" t="s">
        <v>155</v>
      </c>
      <c r="F105" s="222" t="s">
        <v>156</v>
      </c>
      <c r="G105" s="223" t="s">
        <v>134</v>
      </c>
      <c r="H105" s="224">
        <v>35.052999999999997</v>
      </c>
      <c r="I105" s="225"/>
      <c r="J105" s="226">
        <f>ROUND(I105*H105,2)</f>
        <v>0</v>
      </c>
      <c r="K105" s="222" t="s">
        <v>135</v>
      </c>
      <c r="L105" s="71"/>
      <c r="M105" s="227" t="s">
        <v>21</v>
      </c>
      <c r="N105" s="228" t="s">
        <v>43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130</v>
      </c>
      <c r="AT105" s="23" t="s">
        <v>126</v>
      </c>
      <c r="AU105" s="23" t="s">
        <v>82</v>
      </c>
      <c r="AY105" s="23" t="s">
        <v>124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80</v>
      </c>
      <c r="BK105" s="231">
        <f>ROUND(I105*H105,2)</f>
        <v>0</v>
      </c>
      <c r="BL105" s="23" t="s">
        <v>130</v>
      </c>
      <c r="BM105" s="23" t="s">
        <v>157</v>
      </c>
    </row>
    <row r="106" s="1" customFormat="1">
      <c r="B106" s="45"/>
      <c r="C106" s="73"/>
      <c r="D106" s="232" t="s">
        <v>137</v>
      </c>
      <c r="E106" s="73"/>
      <c r="F106" s="233" t="s">
        <v>158</v>
      </c>
      <c r="G106" s="73"/>
      <c r="H106" s="73"/>
      <c r="I106" s="190"/>
      <c r="J106" s="73"/>
      <c r="K106" s="73"/>
      <c r="L106" s="71"/>
      <c r="M106" s="234"/>
      <c r="N106" s="46"/>
      <c r="O106" s="46"/>
      <c r="P106" s="46"/>
      <c r="Q106" s="46"/>
      <c r="R106" s="46"/>
      <c r="S106" s="46"/>
      <c r="T106" s="94"/>
      <c r="AT106" s="23" t="s">
        <v>137</v>
      </c>
      <c r="AU106" s="23" t="s">
        <v>82</v>
      </c>
    </row>
    <row r="107" s="1" customFormat="1" ht="16.5" customHeight="1">
      <c r="B107" s="45"/>
      <c r="C107" s="220" t="s">
        <v>159</v>
      </c>
      <c r="D107" s="220" t="s">
        <v>126</v>
      </c>
      <c r="E107" s="221" t="s">
        <v>160</v>
      </c>
      <c r="F107" s="222" t="s">
        <v>161</v>
      </c>
      <c r="G107" s="223" t="s">
        <v>134</v>
      </c>
      <c r="H107" s="224">
        <v>70.106999999999999</v>
      </c>
      <c r="I107" s="225"/>
      <c r="J107" s="226">
        <f>ROUND(I107*H107,2)</f>
        <v>0</v>
      </c>
      <c r="K107" s="222" t="s">
        <v>135</v>
      </c>
      <c r="L107" s="71"/>
      <c r="M107" s="227" t="s">
        <v>21</v>
      </c>
      <c r="N107" s="228" t="s">
        <v>43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130</v>
      </c>
      <c r="AT107" s="23" t="s">
        <v>126</v>
      </c>
      <c r="AU107" s="23" t="s">
        <v>82</v>
      </c>
      <c r="AY107" s="23" t="s">
        <v>124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80</v>
      </c>
      <c r="BK107" s="231">
        <f>ROUND(I107*H107,2)</f>
        <v>0</v>
      </c>
      <c r="BL107" s="23" t="s">
        <v>130</v>
      </c>
      <c r="BM107" s="23" t="s">
        <v>162</v>
      </c>
    </row>
    <row r="108" s="1" customFormat="1">
      <c r="B108" s="45"/>
      <c r="C108" s="73"/>
      <c r="D108" s="232" t="s">
        <v>137</v>
      </c>
      <c r="E108" s="73"/>
      <c r="F108" s="233" t="s">
        <v>163</v>
      </c>
      <c r="G108" s="73"/>
      <c r="H108" s="73"/>
      <c r="I108" s="190"/>
      <c r="J108" s="73"/>
      <c r="K108" s="73"/>
      <c r="L108" s="71"/>
      <c r="M108" s="234"/>
      <c r="N108" s="46"/>
      <c r="O108" s="46"/>
      <c r="P108" s="46"/>
      <c r="Q108" s="46"/>
      <c r="R108" s="46"/>
      <c r="S108" s="46"/>
      <c r="T108" s="94"/>
      <c r="AT108" s="23" t="s">
        <v>137</v>
      </c>
      <c r="AU108" s="23" t="s">
        <v>82</v>
      </c>
    </row>
    <row r="109" s="1" customFormat="1" ht="16.5" customHeight="1">
      <c r="B109" s="45"/>
      <c r="C109" s="220" t="s">
        <v>164</v>
      </c>
      <c r="D109" s="220" t="s">
        <v>126</v>
      </c>
      <c r="E109" s="221" t="s">
        <v>165</v>
      </c>
      <c r="F109" s="222" t="s">
        <v>166</v>
      </c>
      <c r="G109" s="223" t="s">
        <v>134</v>
      </c>
      <c r="H109" s="224">
        <v>70.106999999999999</v>
      </c>
      <c r="I109" s="225"/>
      <c r="J109" s="226">
        <f>ROUND(I109*H109,2)</f>
        <v>0</v>
      </c>
      <c r="K109" s="222" t="s">
        <v>135</v>
      </c>
      <c r="L109" s="71"/>
      <c r="M109" s="227" t="s">
        <v>21</v>
      </c>
      <c r="N109" s="228" t="s">
        <v>43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130</v>
      </c>
      <c r="AT109" s="23" t="s">
        <v>126</v>
      </c>
      <c r="AU109" s="23" t="s">
        <v>82</v>
      </c>
      <c r="AY109" s="23" t="s">
        <v>124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80</v>
      </c>
      <c r="BK109" s="231">
        <f>ROUND(I109*H109,2)</f>
        <v>0</v>
      </c>
      <c r="BL109" s="23" t="s">
        <v>130</v>
      </c>
      <c r="BM109" s="23" t="s">
        <v>167</v>
      </c>
    </row>
    <row r="110" s="1" customFormat="1">
      <c r="B110" s="45"/>
      <c r="C110" s="73"/>
      <c r="D110" s="232" t="s">
        <v>137</v>
      </c>
      <c r="E110" s="73"/>
      <c r="F110" s="233" t="s">
        <v>168</v>
      </c>
      <c r="G110" s="73"/>
      <c r="H110" s="73"/>
      <c r="I110" s="190"/>
      <c r="J110" s="73"/>
      <c r="K110" s="73"/>
      <c r="L110" s="71"/>
      <c r="M110" s="234"/>
      <c r="N110" s="46"/>
      <c r="O110" s="46"/>
      <c r="P110" s="46"/>
      <c r="Q110" s="46"/>
      <c r="R110" s="46"/>
      <c r="S110" s="46"/>
      <c r="T110" s="94"/>
      <c r="AT110" s="23" t="s">
        <v>137</v>
      </c>
      <c r="AU110" s="23" t="s">
        <v>82</v>
      </c>
    </row>
    <row r="111" s="1" customFormat="1" ht="16.5" customHeight="1">
      <c r="B111" s="45"/>
      <c r="C111" s="220" t="s">
        <v>169</v>
      </c>
      <c r="D111" s="220" t="s">
        <v>126</v>
      </c>
      <c r="E111" s="221" t="s">
        <v>170</v>
      </c>
      <c r="F111" s="222" t="s">
        <v>171</v>
      </c>
      <c r="G111" s="223" t="s">
        <v>134</v>
      </c>
      <c r="H111" s="224">
        <v>70.106999999999999</v>
      </c>
      <c r="I111" s="225"/>
      <c r="J111" s="226">
        <f>ROUND(I111*H111,2)</f>
        <v>0</v>
      </c>
      <c r="K111" s="222" t="s">
        <v>135</v>
      </c>
      <c r="L111" s="71"/>
      <c r="M111" s="227" t="s">
        <v>21</v>
      </c>
      <c r="N111" s="228" t="s">
        <v>43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130</v>
      </c>
      <c r="AT111" s="23" t="s">
        <v>126</v>
      </c>
      <c r="AU111" s="23" t="s">
        <v>82</v>
      </c>
      <c r="AY111" s="23" t="s">
        <v>124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80</v>
      </c>
      <c r="BK111" s="231">
        <f>ROUND(I111*H111,2)</f>
        <v>0</v>
      </c>
      <c r="BL111" s="23" t="s">
        <v>130</v>
      </c>
      <c r="BM111" s="23" t="s">
        <v>172</v>
      </c>
    </row>
    <row r="112" s="1" customFormat="1">
      <c r="B112" s="45"/>
      <c r="C112" s="73"/>
      <c r="D112" s="232" t="s">
        <v>137</v>
      </c>
      <c r="E112" s="73"/>
      <c r="F112" s="233" t="s">
        <v>173</v>
      </c>
      <c r="G112" s="73"/>
      <c r="H112" s="73"/>
      <c r="I112" s="190"/>
      <c r="J112" s="73"/>
      <c r="K112" s="73"/>
      <c r="L112" s="71"/>
      <c r="M112" s="234"/>
      <c r="N112" s="46"/>
      <c r="O112" s="46"/>
      <c r="P112" s="46"/>
      <c r="Q112" s="46"/>
      <c r="R112" s="46"/>
      <c r="S112" s="46"/>
      <c r="T112" s="94"/>
      <c r="AT112" s="23" t="s">
        <v>137</v>
      </c>
      <c r="AU112" s="23" t="s">
        <v>82</v>
      </c>
    </row>
    <row r="113" s="1" customFormat="1" ht="16.5" customHeight="1">
      <c r="B113" s="45"/>
      <c r="C113" s="220" t="s">
        <v>174</v>
      </c>
      <c r="D113" s="220" t="s">
        <v>126</v>
      </c>
      <c r="E113" s="221" t="s">
        <v>175</v>
      </c>
      <c r="F113" s="222" t="s">
        <v>176</v>
      </c>
      <c r="G113" s="223" t="s">
        <v>177</v>
      </c>
      <c r="H113" s="224">
        <v>140.214</v>
      </c>
      <c r="I113" s="225"/>
      <c r="J113" s="226">
        <f>ROUND(I113*H113,2)</f>
        <v>0</v>
      </c>
      <c r="K113" s="222" t="s">
        <v>21</v>
      </c>
      <c r="L113" s="71"/>
      <c r="M113" s="227" t="s">
        <v>21</v>
      </c>
      <c r="N113" s="228" t="s">
        <v>43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130</v>
      </c>
      <c r="AT113" s="23" t="s">
        <v>126</v>
      </c>
      <c r="AU113" s="23" t="s">
        <v>82</v>
      </c>
      <c r="AY113" s="23" t="s">
        <v>124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80</v>
      </c>
      <c r="BK113" s="231">
        <f>ROUND(I113*H113,2)</f>
        <v>0</v>
      </c>
      <c r="BL113" s="23" t="s">
        <v>130</v>
      </c>
      <c r="BM113" s="23" t="s">
        <v>178</v>
      </c>
    </row>
    <row r="114" s="1" customFormat="1">
      <c r="B114" s="45"/>
      <c r="C114" s="73"/>
      <c r="D114" s="232" t="s">
        <v>137</v>
      </c>
      <c r="E114" s="73"/>
      <c r="F114" s="233" t="s">
        <v>179</v>
      </c>
      <c r="G114" s="73"/>
      <c r="H114" s="73"/>
      <c r="I114" s="190"/>
      <c r="J114" s="73"/>
      <c r="K114" s="73"/>
      <c r="L114" s="71"/>
      <c r="M114" s="234"/>
      <c r="N114" s="46"/>
      <c r="O114" s="46"/>
      <c r="P114" s="46"/>
      <c r="Q114" s="46"/>
      <c r="R114" s="46"/>
      <c r="S114" s="46"/>
      <c r="T114" s="94"/>
      <c r="AT114" s="23" t="s">
        <v>137</v>
      </c>
      <c r="AU114" s="23" t="s">
        <v>82</v>
      </c>
    </row>
    <row r="115" s="11" customFormat="1">
      <c r="B115" s="235"/>
      <c r="C115" s="236"/>
      <c r="D115" s="232" t="s">
        <v>139</v>
      </c>
      <c r="E115" s="237" t="s">
        <v>21</v>
      </c>
      <c r="F115" s="238" t="s">
        <v>180</v>
      </c>
      <c r="G115" s="236"/>
      <c r="H115" s="239">
        <v>140.214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139</v>
      </c>
      <c r="AU115" s="245" t="s">
        <v>82</v>
      </c>
      <c r="AV115" s="11" t="s">
        <v>82</v>
      </c>
      <c r="AW115" s="11" t="s">
        <v>35</v>
      </c>
      <c r="AX115" s="11" t="s">
        <v>80</v>
      </c>
      <c r="AY115" s="245" t="s">
        <v>124</v>
      </c>
    </row>
    <row r="116" s="10" customFormat="1" ht="29.88" customHeight="1">
      <c r="B116" s="204"/>
      <c r="C116" s="205"/>
      <c r="D116" s="206" t="s">
        <v>71</v>
      </c>
      <c r="E116" s="218" t="s">
        <v>82</v>
      </c>
      <c r="F116" s="218" t="s">
        <v>181</v>
      </c>
      <c r="G116" s="205"/>
      <c r="H116" s="205"/>
      <c r="I116" s="208"/>
      <c r="J116" s="219">
        <f>BK116</f>
        <v>0</v>
      </c>
      <c r="K116" s="205"/>
      <c r="L116" s="210"/>
      <c r="M116" s="211"/>
      <c r="N116" s="212"/>
      <c r="O116" s="212"/>
      <c r="P116" s="213">
        <f>SUM(P117:P124)</f>
        <v>0</v>
      </c>
      <c r="Q116" s="212"/>
      <c r="R116" s="213">
        <f>SUM(R117:R124)</f>
        <v>9.2554854399999993</v>
      </c>
      <c r="S116" s="212"/>
      <c r="T116" s="214">
        <f>SUM(T117:T124)</f>
        <v>0</v>
      </c>
      <c r="AR116" s="215" t="s">
        <v>80</v>
      </c>
      <c r="AT116" s="216" t="s">
        <v>71</v>
      </c>
      <c r="AU116" s="216" t="s">
        <v>80</v>
      </c>
      <c r="AY116" s="215" t="s">
        <v>124</v>
      </c>
      <c r="BK116" s="217">
        <f>SUM(BK117:BK124)</f>
        <v>0</v>
      </c>
    </row>
    <row r="117" s="1" customFormat="1" ht="16.5" customHeight="1">
      <c r="B117" s="45"/>
      <c r="C117" s="220" t="s">
        <v>182</v>
      </c>
      <c r="D117" s="220" t="s">
        <v>126</v>
      </c>
      <c r="E117" s="221" t="s">
        <v>183</v>
      </c>
      <c r="F117" s="222" t="s">
        <v>184</v>
      </c>
      <c r="G117" s="223" t="s">
        <v>134</v>
      </c>
      <c r="H117" s="224">
        <v>4.0960000000000001</v>
      </c>
      <c r="I117" s="225"/>
      <c r="J117" s="226">
        <f>ROUND(I117*H117,2)</f>
        <v>0</v>
      </c>
      <c r="K117" s="222" t="s">
        <v>135</v>
      </c>
      <c r="L117" s="71"/>
      <c r="M117" s="227" t="s">
        <v>21</v>
      </c>
      <c r="N117" s="228" t="s">
        <v>43</v>
      </c>
      <c r="O117" s="46"/>
      <c r="P117" s="229">
        <f>O117*H117</f>
        <v>0</v>
      </c>
      <c r="Q117" s="229">
        <v>2.2563399999999998</v>
      </c>
      <c r="R117" s="229">
        <f>Q117*H117</f>
        <v>9.2419686399999996</v>
      </c>
      <c r="S117" s="229">
        <v>0</v>
      </c>
      <c r="T117" s="230">
        <f>S117*H117</f>
        <v>0</v>
      </c>
      <c r="AR117" s="23" t="s">
        <v>130</v>
      </c>
      <c r="AT117" s="23" t="s">
        <v>126</v>
      </c>
      <c r="AU117" s="23" t="s">
        <v>82</v>
      </c>
      <c r="AY117" s="23" t="s">
        <v>124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80</v>
      </c>
      <c r="BK117" s="231">
        <f>ROUND(I117*H117,2)</f>
        <v>0</v>
      </c>
      <c r="BL117" s="23" t="s">
        <v>130</v>
      </c>
      <c r="BM117" s="23" t="s">
        <v>185</v>
      </c>
    </row>
    <row r="118" s="1" customFormat="1">
      <c r="B118" s="45"/>
      <c r="C118" s="73"/>
      <c r="D118" s="232" t="s">
        <v>137</v>
      </c>
      <c r="E118" s="73"/>
      <c r="F118" s="233" t="s">
        <v>186</v>
      </c>
      <c r="G118" s="73"/>
      <c r="H118" s="73"/>
      <c r="I118" s="190"/>
      <c r="J118" s="73"/>
      <c r="K118" s="73"/>
      <c r="L118" s="71"/>
      <c r="M118" s="234"/>
      <c r="N118" s="46"/>
      <c r="O118" s="46"/>
      <c r="P118" s="46"/>
      <c r="Q118" s="46"/>
      <c r="R118" s="46"/>
      <c r="S118" s="46"/>
      <c r="T118" s="94"/>
      <c r="AT118" s="23" t="s">
        <v>137</v>
      </c>
      <c r="AU118" s="23" t="s">
        <v>82</v>
      </c>
    </row>
    <row r="119" s="11" customFormat="1">
      <c r="B119" s="235"/>
      <c r="C119" s="236"/>
      <c r="D119" s="232" t="s">
        <v>139</v>
      </c>
      <c r="E119" s="237" t="s">
        <v>21</v>
      </c>
      <c r="F119" s="238" t="s">
        <v>187</v>
      </c>
      <c r="G119" s="236"/>
      <c r="H119" s="239">
        <v>4.0960000000000001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AT119" s="245" t="s">
        <v>139</v>
      </c>
      <c r="AU119" s="245" t="s">
        <v>82</v>
      </c>
      <c r="AV119" s="11" t="s">
        <v>82</v>
      </c>
      <c r="AW119" s="11" t="s">
        <v>35</v>
      </c>
      <c r="AX119" s="11" t="s">
        <v>80</v>
      </c>
      <c r="AY119" s="245" t="s">
        <v>124</v>
      </c>
    </row>
    <row r="120" s="1" customFormat="1" ht="16.5" customHeight="1">
      <c r="B120" s="45"/>
      <c r="C120" s="220" t="s">
        <v>188</v>
      </c>
      <c r="D120" s="220" t="s">
        <v>126</v>
      </c>
      <c r="E120" s="221" t="s">
        <v>189</v>
      </c>
      <c r="F120" s="222" t="s">
        <v>190</v>
      </c>
      <c r="G120" s="223" t="s">
        <v>191</v>
      </c>
      <c r="H120" s="224">
        <v>5.1200000000000001</v>
      </c>
      <c r="I120" s="225"/>
      <c r="J120" s="226">
        <f>ROUND(I120*H120,2)</f>
        <v>0</v>
      </c>
      <c r="K120" s="222" t="s">
        <v>135</v>
      </c>
      <c r="L120" s="71"/>
      <c r="M120" s="227" t="s">
        <v>21</v>
      </c>
      <c r="N120" s="228" t="s">
        <v>43</v>
      </c>
      <c r="O120" s="46"/>
      <c r="P120" s="229">
        <f>O120*H120</f>
        <v>0</v>
      </c>
      <c r="Q120" s="229">
        <v>0.00264</v>
      </c>
      <c r="R120" s="229">
        <f>Q120*H120</f>
        <v>0.013516800000000001</v>
      </c>
      <c r="S120" s="229">
        <v>0</v>
      </c>
      <c r="T120" s="230">
        <f>S120*H120</f>
        <v>0</v>
      </c>
      <c r="AR120" s="23" t="s">
        <v>130</v>
      </c>
      <c r="AT120" s="23" t="s">
        <v>126</v>
      </c>
      <c r="AU120" s="23" t="s">
        <v>82</v>
      </c>
      <c r="AY120" s="23" t="s">
        <v>124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80</v>
      </c>
      <c r="BK120" s="231">
        <f>ROUND(I120*H120,2)</f>
        <v>0</v>
      </c>
      <c r="BL120" s="23" t="s">
        <v>130</v>
      </c>
      <c r="BM120" s="23" t="s">
        <v>192</v>
      </c>
    </row>
    <row r="121" s="1" customFormat="1">
      <c r="B121" s="45"/>
      <c r="C121" s="73"/>
      <c r="D121" s="232" t="s">
        <v>137</v>
      </c>
      <c r="E121" s="73"/>
      <c r="F121" s="233" t="s">
        <v>193</v>
      </c>
      <c r="G121" s="73"/>
      <c r="H121" s="73"/>
      <c r="I121" s="190"/>
      <c r="J121" s="73"/>
      <c r="K121" s="73"/>
      <c r="L121" s="71"/>
      <c r="M121" s="234"/>
      <c r="N121" s="46"/>
      <c r="O121" s="46"/>
      <c r="P121" s="46"/>
      <c r="Q121" s="46"/>
      <c r="R121" s="46"/>
      <c r="S121" s="46"/>
      <c r="T121" s="94"/>
      <c r="AT121" s="23" t="s">
        <v>137</v>
      </c>
      <c r="AU121" s="23" t="s">
        <v>82</v>
      </c>
    </row>
    <row r="122" s="11" customFormat="1">
      <c r="B122" s="235"/>
      <c r="C122" s="236"/>
      <c r="D122" s="232" t="s">
        <v>139</v>
      </c>
      <c r="E122" s="237" t="s">
        <v>21</v>
      </c>
      <c r="F122" s="238" t="s">
        <v>194</v>
      </c>
      <c r="G122" s="236"/>
      <c r="H122" s="239">
        <v>5.1200000000000001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139</v>
      </c>
      <c r="AU122" s="245" t="s">
        <v>82</v>
      </c>
      <c r="AV122" s="11" t="s">
        <v>82</v>
      </c>
      <c r="AW122" s="11" t="s">
        <v>35</v>
      </c>
      <c r="AX122" s="11" t="s">
        <v>80</v>
      </c>
      <c r="AY122" s="245" t="s">
        <v>124</v>
      </c>
    </row>
    <row r="123" s="1" customFormat="1" ht="16.5" customHeight="1">
      <c r="B123" s="45"/>
      <c r="C123" s="220" t="s">
        <v>195</v>
      </c>
      <c r="D123" s="220" t="s">
        <v>126</v>
      </c>
      <c r="E123" s="221" t="s">
        <v>196</v>
      </c>
      <c r="F123" s="222" t="s">
        <v>197</v>
      </c>
      <c r="G123" s="223" t="s">
        <v>191</v>
      </c>
      <c r="H123" s="224">
        <v>5.1200000000000001</v>
      </c>
      <c r="I123" s="225"/>
      <c r="J123" s="226">
        <f>ROUND(I123*H123,2)</f>
        <v>0</v>
      </c>
      <c r="K123" s="222" t="s">
        <v>135</v>
      </c>
      <c r="L123" s="71"/>
      <c r="M123" s="227" t="s">
        <v>21</v>
      </c>
      <c r="N123" s="228" t="s">
        <v>43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130</v>
      </c>
      <c r="AT123" s="23" t="s">
        <v>126</v>
      </c>
      <c r="AU123" s="23" t="s">
        <v>82</v>
      </c>
      <c r="AY123" s="23" t="s">
        <v>124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80</v>
      </c>
      <c r="BK123" s="231">
        <f>ROUND(I123*H123,2)</f>
        <v>0</v>
      </c>
      <c r="BL123" s="23" t="s">
        <v>130</v>
      </c>
      <c r="BM123" s="23" t="s">
        <v>198</v>
      </c>
    </row>
    <row r="124" s="1" customFormat="1">
      <c r="B124" s="45"/>
      <c r="C124" s="73"/>
      <c r="D124" s="232" t="s">
        <v>137</v>
      </c>
      <c r="E124" s="73"/>
      <c r="F124" s="233" t="s">
        <v>199</v>
      </c>
      <c r="G124" s="73"/>
      <c r="H124" s="73"/>
      <c r="I124" s="190"/>
      <c r="J124" s="73"/>
      <c r="K124" s="73"/>
      <c r="L124" s="71"/>
      <c r="M124" s="234"/>
      <c r="N124" s="46"/>
      <c r="O124" s="46"/>
      <c r="P124" s="46"/>
      <c r="Q124" s="46"/>
      <c r="R124" s="46"/>
      <c r="S124" s="46"/>
      <c r="T124" s="94"/>
      <c r="AT124" s="23" t="s">
        <v>137</v>
      </c>
      <c r="AU124" s="23" t="s">
        <v>82</v>
      </c>
    </row>
    <row r="125" s="10" customFormat="1" ht="29.88" customHeight="1">
      <c r="B125" s="204"/>
      <c r="C125" s="205"/>
      <c r="D125" s="206" t="s">
        <v>71</v>
      </c>
      <c r="E125" s="218" t="s">
        <v>154</v>
      </c>
      <c r="F125" s="218" t="s">
        <v>200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SUM(P126:P150)</f>
        <v>0</v>
      </c>
      <c r="Q125" s="212"/>
      <c r="R125" s="213">
        <f>SUM(R126:R150)</f>
        <v>124.581593</v>
      </c>
      <c r="S125" s="212"/>
      <c r="T125" s="214">
        <f>SUM(T126:T150)</f>
        <v>0</v>
      </c>
      <c r="AR125" s="215" t="s">
        <v>80</v>
      </c>
      <c r="AT125" s="216" t="s">
        <v>71</v>
      </c>
      <c r="AU125" s="216" t="s">
        <v>80</v>
      </c>
      <c r="AY125" s="215" t="s">
        <v>124</v>
      </c>
      <c r="BK125" s="217">
        <f>SUM(BK126:BK150)</f>
        <v>0</v>
      </c>
    </row>
    <row r="126" s="1" customFormat="1" ht="16.5" customHeight="1">
      <c r="B126" s="45"/>
      <c r="C126" s="220" t="s">
        <v>201</v>
      </c>
      <c r="D126" s="220" t="s">
        <v>126</v>
      </c>
      <c r="E126" s="221" t="s">
        <v>202</v>
      </c>
      <c r="F126" s="222" t="s">
        <v>203</v>
      </c>
      <c r="G126" s="223" t="s">
        <v>191</v>
      </c>
      <c r="H126" s="224">
        <v>130.05000000000001</v>
      </c>
      <c r="I126" s="225"/>
      <c r="J126" s="226">
        <f>ROUND(I126*H126,2)</f>
        <v>0</v>
      </c>
      <c r="K126" s="222" t="s">
        <v>135</v>
      </c>
      <c r="L126" s="71"/>
      <c r="M126" s="227" t="s">
        <v>21</v>
      </c>
      <c r="N126" s="228" t="s">
        <v>43</v>
      </c>
      <c r="O126" s="4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" t="s">
        <v>130</v>
      </c>
      <c r="AT126" s="23" t="s">
        <v>126</v>
      </c>
      <c r="AU126" s="23" t="s">
        <v>82</v>
      </c>
      <c r="AY126" s="23" t="s">
        <v>124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80</v>
      </c>
      <c r="BK126" s="231">
        <f>ROUND(I126*H126,2)</f>
        <v>0</v>
      </c>
      <c r="BL126" s="23" t="s">
        <v>130</v>
      </c>
      <c r="BM126" s="23" t="s">
        <v>204</v>
      </c>
    </row>
    <row r="127" s="1" customFormat="1">
      <c r="B127" s="45"/>
      <c r="C127" s="73"/>
      <c r="D127" s="232" t="s">
        <v>137</v>
      </c>
      <c r="E127" s="73"/>
      <c r="F127" s="233" t="s">
        <v>205</v>
      </c>
      <c r="G127" s="73"/>
      <c r="H127" s="73"/>
      <c r="I127" s="190"/>
      <c r="J127" s="73"/>
      <c r="K127" s="73"/>
      <c r="L127" s="71"/>
      <c r="M127" s="234"/>
      <c r="N127" s="46"/>
      <c r="O127" s="46"/>
      <c r="P127" s="46"/>
      <c r="Q127" s="46"/>
      <c r="R127" s="46"/>
      <c r="S127" s="46"/>
      <c r="T127" s="94"/>
      <c r="AT127" s="23" t="s">
        <v>137</v>
      </c>
      <c r="AU127" s="23" t="s">
        <v>82</v>
      </c>
    </row>
    <row r="128" s="11" customFormat="1">
      <c r="B128" s="235"/>
      <c r="C128" s="236"/>
      <c r="D128" s="232" t="s">
        <v>139</v>
      </c>
      <c r="E128" s="237" t="s">
        <v>21</v>
      </c>
      <c r="F128" s="238" t="s">
        <v>206</v>
      </c>
      <c r="G128" s="236"/>
      <c r="H128" s="239">
        <v>100.59999999999999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139</v>
      </c>
      <c r="AU128" s="245" t="s">
        <v>82</v>
      </c>
      <c r="AV128" s="11" t="s">
        <v>82</v>
      </c>
      <c r="AW128" s="11" t="s">
        <v>35</v>
      </c>
      <c r="AX128" s="11" t="s">
        <v>72</v>
      </c>
      <c r="AY128" s="245" t="s">
        <v>124</v>
      </c>
    </row>
    <row r="129" s="11" customFormat="1">
      <c r="B129" s="235"/>
      <c r="C129" s="236"/>
      <c r="D129" s="232" t="s">
        <v>139</v>
      </c>
      <c r="E129" s="237" t="s">
        <v>21</v>
      </c>
      <c r="F129" s="238" t="s">
        <v>207</v>
      </c>
      <c r="G129" s="236"/>
      <c r="H129" s="239">
        <v>29.449999999999999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AT129" s="245" t="s">
        <v>139</v>
      </c>
      <c r="AU129" s="245" t="s">
        <v>82</v>
      </c>
      <c r="AV129" s="11" t="s">
        <v>82</v>
      </c>
      <c r="AW129" s="11" t="s">
        <v>35</v>
      </c>
      <c r="AX129" s="11" t="s">
        <v>72</v>
      </c>
      <c r="AY129" s="245" t="s">
        <v>124</v>
      </c>
    </row>
    <row r="130" s="12" customFormat="1">
      <c r="B130" s="246"/>
      <c r="C130" s="247"/>
      <c r="D130" s="232" t="s">
        <v>139</v>
      </c>
      <c r="E130" s="248" t="s">
        <v>21</v>
      </c>
      <c r="F130" s="249" t="s">
        <v>144</v>
      </c>
      <c r="G130" s="247"/>
      <c r="H130" s="250">
        <v>130.05000000000001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AT130" s="256" t="s">
        <v>139</v>
      </c>
      <c r="AU130" s="256" t="s">
        <v>82</v>
      </c>
      <c r="AV130" s="12" t="s">
        <v>130</v>
      </c>
      <c r="AW130" s="12" t="s">
        <v>35</v>
      </c>
      <c r="AX130" s="12" t="s">
        <v>80</v>
      </c>
      <c r="AY130" s="256" t="s">
        <v>124</v>
      </c>
    </row>
    <row r="131" s="1" customFormat="1" ht="16.5" customHeight="1">
      <c r="B131" s="45"/>
      <c r="C131" s="220" t="s">
        <v>208</v>
      </c>
      <c r="D131" s="220" t="s">
        <v>126</v>
      </c>
      <c r="E131" s="221" t="s">
        <v>209</v>
      </c>
      <c r="F131" s="222" t="s">
        <v>210</v>
      </c>
      <c r="G131" s="223" t="s">
        <v>191</v>
      </c>
      <c r="H131" s="224">
        <v>130.5</v>
      </c>
      <c r="I131" s="225"/>
      <c r="J131" s="226">
        <f>ROUND(I131*H131,2)</f>
        <v>0</v>
      </c>
      <c r="K131" s="222" t="s">
        <v>135</v>
      </c>
      <c r="L131" s="71"/>
      <c r="M131" s="227" t="s">
        <v>21</v>
      </c>
      <c r="N131" s="228" t="s">
        <v>43</v>
      </c>
      <c r="O131" s="46"/>
      <c r="P131" s="229">
        <f>O131*H131</f>
        <v>0</v>
      </c>
      <c r="Q131" s="229">
        <v>0.32945999999999998</v>
      </c>
      <c r="R131" s="229">
        <f>Q131*H131</f>
        <v>42.994529999999997</v>
      </c>
      <c r="S131" s="229">
        <v>0</v>
      </c>
      <c r="T131" s="230">
        <f>S131*H131</f>
        <v>0</v>
      </c>
      <c r="AR131" s="23" t="s">
        <v>130</v>
      </c>
      <c r="AT131" s="23" t="s">
        <v>126</v>
      </c>
      <c r="AU131" s="23" t="s">
        <v>82</v>
      </c>
      <c r="AY131" s="23" t="s">
        <v>124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80</v>
      </c>
      <c r="BK131" s="231">
        <f>ROUND(I131*H131,2)</f>
        <v>0</v>
      </c>
      <c r="BL131" s="23" t="s">
        <v>130</v>
      </c>
      <c r="BM131" s="23" t="s">
        <v>211</v>
      </c>
    </row>
    <row r="132" s="1" customFormat="1">
      <c r="B132" s="45"/>
      <c r="C132" s="73"/>
      <c r="D132" s="232" t="s">
        <v>137</v>
      </c>
      <c r="E132" s="73"/>
      <c r="F132" s="233" t="s">
        <v>212</v>
      </c>
      <c r="G132" s="73"/>
      <c r="H132" s="73"/>
      <c r="I132" s="190"/>
      <c r="J132" s="73"/>
      <c r="K132" s="73"/>
      <c r="L132" s="71"/>
      <c r="M132" s="234"/>
      <c r="N132" s="46"/>
      <c r="O132" s="46"/>
      <c r="P132" s="46"/>
      <c r="Q132" s="46"/>
      <c r="R132" s="46"/>
      <c r="S132" s="46"/>
      <c r="T132" s="94"/>
      <c r="AT132" s="23" t="s">
        <v>137</v>
      </c>
      <c r="AU132" s="23" t="s">
        <v>82</v>
      </c>
    </row>
    <row r="133" s="1" customFormat="1" ht="16.5" customHeight="1">
      <c r="B133" s="45"/>
      <c r="C133" s="220" t="s">
        <v>10</v>
      </c>
      <c r="D133" s="220" t="s">
        <v>126</v>
      </c>
      <c r="E133" s="221" t="s">
        <v>213</v>
      </c>
      <c r="F133" s="222" t="s">
        <v>214</v>
      </c>
      <c r="G133" s="223" t="s">
        <v>191</v>
      </c>
      <c r="H133" s="224">
        <v>130.5</v>
      </c>
      <c r="I133" s="225"/>
      <c r="J133" s="226">
        <f>ROUND(I133*H133,2)</f>
        <v>0</v>
      </c>
      <c r="K133" s="222" t="s">
        <v>135</v>
      </c>
      <c r="L133" s="71"/>
      <c r="M133" s="227" t="s">
        <v>21</v>
      </c>
      <c r="N133" s="228" t="s">
        <v>43</v>
      </c>
      <c r="O133" s="46"/>
      <c r="P133" s="229">
        <f>O133*H133</f>
        <v>0</v>
      </c>
      <c r="Q133" s="229">
        <v>0.080030000000000004</v>
      </c>
      <c r="R133" s="229">
        <f>Q133*H133</f>
        <v>10.443915000000001</v>
      </c>
      <c r="S133" s="229">
        <v>0</v>
      </c>
      <c r="T133" s="230">
        <f>S133*H133</f>
        <v>0</v>
      </c>
      <c r="AR133" s="23" t="s">
        <v>130</v>
      </c>
      <c r="AT133" s="23" t="s">
        <v>126</v>
      </c>
      <c r="AU133" s="23" t="s">
        <v>82</v>
      </c>
      <c r="AY133" s="23" t="s">
        <v>124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80</v>
      </c>
      <c r="BK133" s="231">
        <f>ROUND(I133*H133,2)</f>
        <v>0</v>
      </c>
      <c r="BL133" s="23" t="s">
        <v>130</v>
      </c>
      <c r="BM133" s="23" t="s">
        <v>215</v>
      </c>
    </row>
    <row r="134" s="1" customFormat="1">
      <c r="B134" s="45"/>
      <c r="C134" s="73"/>
      <c r="D134" s="232" t="s">
        <v>137</v>
      </c>
      <c r="E134" s="73"/>
      <c r="F134" s="233" t="s">
        <v>216</v>
      </c>
      <c r="G134" s="73"/>
      <c r="H134" s="73"/>
      <c r="I134" s="190"/>
      <c r="J134" s="73"/>
      <c r="K134" s="73"/>
      <c r="L134" s="71"/>
      <c r="M134" s="234"/>
      <c r="N134" s="46"/>
      <c r="O134" s="46"/>
      <c r="P134" s="46"/>
      <c r="Q134" s="46"/>
      <c r="R134" s="46"/>
      <c r="S134" s="46"/>
      <c r="T134" s="94"/>
      <c r="AT134" s="23" t="s">
        <v>137</v>
      </c>
      <c r="AU134" s="23" t="s">
        <v>82</v>
      </c>
    </row>
    <row r="135" s="1" customFormat="1" ht="16.5" customHeight="1">
      <c r="B135" s="45"/>
      <c r="C135" s="220" t="s">
        <v>217</v>
      </c>
      <c r="D135" s="220" t="s">
        <v>126</v>
      </c>
      <c r="E135" s="221" t="s">
        <v>218</v>
      </c>
      <c r="F135" s="222" t="s">
        <v>219</v>
      </c>
      <c r="G135" s="223" t="s">
        <v>191</v>
      </c>
      <c r="H135" s="224">
        <v>130.5</v>
      </c>
      <c r="I135" s="225"/>
      <c r="J135" s="226">
        <f>ROUND(I135*H135,2)</f>
        <v>0</v>
      </c>
      <c r="K135" s="222" t="s">
        <v>135</v>
      </c>
      <c r="L135" s="71"/>
      <c r="M135" s="227" t="s">
        <v>21</v>
      </c>
      <c r="N135" s="228" t="s">
        <v>43</v>
      </c>
      <c r="O135" s="46"/>
      <c r="P135" s="229">
        <f>O135*H135</f>
        <v>0</v>
      </c>
      <c r="Q135" s="229">
        <v>0.106</v>
      </c>
      <c r="R135" s="229">
        <f>Q135*H135</f>
        <v>13.833</v>
      </c>
      <c r="S135" s="229">
        <v>0</v>
      </c>
      <c r="T135" s="230">
        <f>S135*H135</f>
        <v>0</v>
      </c>
      <c r="AR135" s="23" t="s">
        <v>130</v>
      </c>
      <c r="AT135" s="23" t="s">
        <v>126</v>
      </c>
      <c r="AU135" s="23" t="s">
        <v>82</v>
      </c>
      <c r="AY135" s="23" t="s">
        <v>124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80</v>
      </c>
      <c r="BK135" s="231">
        <f>ROUND(I135*H135,2)</f>
        <v>0</v>
      </c>
      <c r="BL135" s="23" t="s">
        <v>130</v>
      </c>
      <c r="BM135" s="23" t="s">
        <v>220</v>
      </c>
    </row>
    <row r="136" s="1" customFormat="1">
      <c r="B136" s="45"/>
      <c r="C136" s="73"/>
      <c r="D136" s="232" t="s">
        <v>137</v>
      </c>
      <c r="E136" s="73"/>
      <c r="F136" s="233" t="s">
        <v>221</v>
      </c>
      <c r="G136" s="73"/>
      <c r="H136" s="73"/>
      <c r="I136" s="190"/>
      <c r="J136" s="73"/>
      <c r="K136" s="73"/>
      <c r="L136" s="71"/>
      <c r="M136" s="234"/>
      <c r="N136" s="46"/>
      <c r="O136" s="46"/>
      <c r="P136" s="46"/>
      <c r="Q136" s="46"/>
      <c r="R136" s="46"/>
      <c r="S136" s="46"/>
      <c r="T136" s="94"/>
      <c r="AT136" s="23" t="s">
        <v>137</v>
      </c>
      <c r="AU136" s="23" t="s">
        <v>82</v>
      </c>
    </row>
    <row r="137" s="1" customFormat="1" ht="16.5" customHeight="1">
      <c r="B137" s="45"/>
      <c r="C137" s="220" t="s">
        <v>222</v>
      </c>
      <c r="D137" s="220" t="s">
        <v>126</v>
      </c>
      <c r="E137" s="221" t="s">
        <v>223</v>
      </c>
      <c r="F137" s="222" t="s">
        <v>224</v>
      </c>
      <c r="G137" s="223" t="s">
        <v>191</v>
      </c>
      <c r="H137" s="224">
        <v>130.5</v>
      </c>
      <c r="I137" s="225"/>
      <c r="J137" s="226">
        <f>ROUND(I137*H137,2)</f>
        <v>0</v>
      </c>
      <c r="K137" s="222" t="s">
        <v>135</v>
      </c>
      <c r="L137" s="71"/>
      <c r="M137" s="227" t="s">
        <v>21</v>
      </c>
      <c r="N137" s="228" t="s">
        <v>43</v>
      </c>
      <c r="O137" s="46"/>
      <c r="P137" s="229">
        <f>O137*H137</f>
        <v>0</v>
      </c>
      <c r="Q137" s="229">
        <v>0.080960000000000004</v>
      </c>
      <c r="R137" s="229">
        <f>Q137*H137</f>
        <v>10.565280000000001</v>
      </c>
      <c r="S137" s="229">
        <v>0</v>
      </c>
      <c r="T137" s="230">
        <f>S137*H137</f>
        <v>0</v>
      </c>
      <c r="AR137" s="23" t="s">
        <v>130</v>
      </c>
      <c r="AT137" s="23" t="s">
        <v>126</v>
      </c>
      <c r="AU137" s="23" t="s">
        <v>82</v>
      </c>
      <c r="AY137" s="23" t="s">
        <v>124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80</v>
      </c>
      <c r="BK137" s="231">
        <f>ROUND(I137*H137,2)</f>
        <v>0</v>
      </c>
      <c r="BL137" s="23" t="s">
        <v>130</v>
      </c>
      <c r="BM137" s="23" t="s">
        <v>225</v>
      </c>
    </row>
    <row r="138" s="1" customFormat="1">
      <c r="B138" s="45"/>
      <c r="C138" s="73"/>
      <c r="D138" s="232" t="s">
        <v>137</v>
      </c>
      <c r="E138" s="73"/>
      <c r="F138" s="233" t="s">
        <v>226</v>
      </c>
      <c r="G138" s="73"/>
      <c r="H138" s="73"/>
      <c r="I138" s="190"/>
      <c r="J138" s="73"/>
      <c r="K138" s="73"/>
      <c r="L138" s="71"/>
      <c r="M138" s="234"/>
      <c r="N138" s="46"/>
      <c r="O138" s="46"/>
      <c r="P138" s="46"/>
      <c r="Q138" s="46"/>
      <c r="R138" s="46"/>
      <c r="S138" s="46"/>
      <c r="T138" s="94"/>
      <c r="AT138" s="23" t="s">
        <v>137</v>
      </c>
      <c r="AU138" s="23" t="s">
        <v>82</v>
      </c>
    </row>
    <row r="139" s="1" customFormat="1" ht="25.5" customHeight="1">
      <c r="B139" s="45"/>
      <c r="C139" s="220" t="s">
        <v>227</v>
      </c>
      <c r="D139" s="220" t="s">
        <v>126</v>
      </c>
      <c r="E139" s="221" t="s">
        <v>228</v>
      </c>
      <c r="F139" s="222" t="s">
        <v>229</v>
      </c>
      <c r="G139" s="223" t="s">
        <v>191</v>
      </c>
      <c r="H139" s="224">
        <v>130.5</v>
      </c>
      <c r="I139" s="225"/>
      <c r="J139" s="226">
        <f>ROUND(I139*H139,2)</f>
        <v>0</v>
      </c>
      <c r="K139" s="222" t="s">
        <v>21</v>
      </c>
      <c r="L139" s="71"/>
      <c r="M139" s="227" t="s">
        <v>21</v>
      </c>
      <c r="N139" s="228" t="s">
        <v>43</v>
      </c>
      <c r="O139" s="46"/>
      <c r="P139" s="229">
        <f>O139*H139</f>
        <v>0</v>
      </c>
      <c r="Q139" s="229">
        <v>0.11600000000000001</v>
      </c>
      <c r="R139" s="229">
        <f>Q139*H139</f>
        <v>15.138</v>
      </c>
      <c r="S139" s="229">
        <v>0</v>
      </c>
      <c r="T139" s="230">
        <f>S139*H139</f>
        <v>0</v>
      </c>
      <c r="AR139" s="23" t="s">
        <v>130</v>
      </c>
      <c r="AT139" s="23" t="s">
        <v>126</v>
      </c>
      <c r="AU139" s="23" t="s">
        <v>82</v>
      </c>
      <c r="AY139" s="23" t="s">
        <v>124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80</v>
      </c>
      <c r="BK139" s="231">
        <f>ROUND(I139*H139,2)</f>
        <v>0</v>
      </c>
      <c r="BL139" s="23" t="s">
        <v>130</v>
      </c>
      <c r="BM139" s="23" t="s">
        <v>230</v>
      </c>
    </row>
    <row r="140" s="1" customFormat="1">
      <c r="B140" s="45"/>
      <c r="C140" s="73"/>
      <c r="D140" s="232" t="s">
        <v>137</v>
      </c>
      <c r="E140" s="73"/>
      <c r="F140" s="233" t="s">
        <v>231</v>
      </c>
      <c r="G140" s="73"/>
      <c r="H140" s="73"/>
      <c r="I140" s="190"/>
      <c r="J140" s="73"/>
      <c r="K140" s="73"/>
      <c r="L140" s="71"/>
      <c r="M140" s="234"/>
      <c r="N140" s="46"/>
      <c r="O140" s="46"/>
      <c r="P140" s="46"/>
      <c r="Q140" s="46"/>
      <c r="R140" s="46"/>
      <c r="S140" s="46"/>
      <c r="T140" s="94"/>
      <c r="AT140" s="23" t="s">
        <v>137</v>
      </c>
      <c r="AU140" s="23" t="s">
        <v>82</v>
      </c>
    </row>
    <row r="141" s="1" customFormat="1" ht="25.5" customHeight="1">
      <c r="B141" s="45"/>
      <c r="C141" s="220" t="s">
        <v>232</v>
      </c>
      <c r="D141" s="220" t="s">
        <v>126</v>
      </c>
      <c r="E141" s="221" t="s">
        <v>233</v>
      </c>
      <c r="F141" s="222" t="s">
        <v>234</v>
      </c>
      <c r="G141" s="223" t="s">
        <v>191</v>
      </c>
      <c r="H141" s="224">
        <v>130.5</v>
      </c>
      <c r="I141" s="225"/>
      <c r="J141" s="226">
        <f>ROUND(I141*H141,2)</f>
        <v>0</v>
      </c>
      <c r="K141" s="222" t="s">
        <v>135</v>
      </c>
      <c r="L141" s="71"/>
      <c r="M141" s="227" t="s">
        <v>21</v>
      </c>
      <c r="N141" s="228" t="s">
        <v>43</v>
      </c>
      <c r="O141" s="46"/>
      <c r="P141" s="229">
        <f>O141*H141</f>
        <v>0</v>
      </c>
      <c r="Q141" s="229">
        <v>0.092799999999999994</v>
      </c>
      <c r="R141" s="229">
        <f>Q141*H141</f>
        <v>12.110399999999999</v>
      </c>
      <c r="S141" s="229">
        <v>0</v>
      </c>
      <c r="T141" s="230">
        <f>S141*H141</f>
        <v>0</v>
      </c>
      <c r="AR141" s="23" t="s">
        <v>130</v>
      </c>
      <c r="AT141" s="23" t="s">
        <v>126</v>
      </c>
      <c r="AU141" s="23" t="s">
        <v>82</v>
      </c>
      <c r="AY141" s="23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80</v>
      </c>
      <c r="BK141" s="231">
        <f>ROUND(I141*H141,2)</f>
        <v>0</v>
      </c>
      <c r="BL141" s="23" t="s">
        <v>130</v>
      </c>
      <c r="BM141" s="23" t="s">
        <v>235</v>
      </c>
    </row>
    <row r="142" s="1" customFormat="1">
      <c r="B142" s="45"/>
      <c r="C142" s="73"/>
      <c r="D142" s="232" t="s">
        <v>137</v>
      </c>
      <c r="E142" s="73"/>
      <c r="F142" s="233" t="s">
        <v>236</v>
      </c>
      <c r="G142" s="73"/>
      <c r="H142" s="73"/>
      <c r="I142" s="190"/>
      <c r="J142" s="73"/>
      <c r="K142" s="73"/>
      <c r="L142" s="71"/>
      <c r="M142" s="234"/>
      <c r="N142" s="46"/>
      <c r="O142" s="46"/>
      <c r="P142" s="46"/>
      <c r="Q142" s="46"/>
      <c r="R142" s="46"/>
      <c r="S142" s="46"/>
      <c r="T142" s="94"/>
      <c r="AT142" s="23" t="s">
        <v>137</v>
      </c>
      <c r="AU142" s="23" t="s">
        <v>82</v>
      </c>
    </row>
    <row r="143" s="1" customFormat="1" ht="16.5" customHeight="1">
      <c r="B143" s="45"/>
      <c r="C143" s="220" t="s">
        <v>237</v>
      </c>
      <c r="D143" s="220" t="s">
        <v>126</v>
      </c>
      <c r="E143" s="221" t="s">
        <v>238</v>
      </c>
      <c r="F143" s="222" t="s">
        <v>239</v>
      </c>
      <c r="G143" s="223" t="s">
        <v>191</v>
      </c>
      <c r="H143" s="224">
        <v>130.5</v>
      </c>
      <c r="I143" s="225"/>
      <c r="J143" s="226">
        <f>ROUND(I143*H143,2)</f>
        <v>0</v>
      </c>
      <c r="K143" s="222" t="s">
        <v>21</v>
      </c>
      <c r="L143" s="71"/>
      <c r="M143" s="227" t="s">
        <v>21</v>
      </c>
      <c r="N143" s="228" t="s">
        <v>43</v>
      </c>
      <c r="O143" s="46"/>
      <c r="P143" s="229">
        <f>O143*H143</f>
        <v>0</v>
      </c>
      <c r="Q143" s="229">
        <v>0.0050000000000000001</v>
      </c>
      <c r="R143" s="229">
        <f>Q143*H143</f>
        <v>0.65249999999999997</v>
      </c>
      <c r="S143" s="229">
        <v>0</v>
      </c>
      <c r="T143" s="230">
        <f>S143*H143</f>
        <v>0</v>
      </c>
      <c r="AR143" s="23" t="s">
        <v>130</v>
      </c>
      <c r="AT143" s="23" t="s">
        <v>126</v>
      </c>
      <c r="AU143" s="23" t="s">
        <v>82</v>
      </c>
      <c r="AY143" s="23" t="s">
        <v>124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80</v>
      </c>
      <c r="BK143" s="231">
        <f>ROUND(I143*H143,2)</f>
        <v>0</v>
      </c>
      <c r="BL143" s="23" t="s">
        <v>130</v>
      </c>
      <c r="BM143" s="23" t="s">
        <v>240</v>
      </c>
    </row>
    <row r="144" s="1" customFormat="1" ht="25.5" customHeight="1">
      <c r="B144" s="45"/>
      <c r="C144" s="220" t="s">
        <v>9</v>
      </c>
      <c r="D144" s="220" t="s">
        <v>126</v>
      </c>
      <c r="E144" s="221" t="s">
        <v>241</v>
      </c>
      <c r="F144" s="222" t="s">
        <v>242</v>
      </c>
      <c r="G144" s="223" t="s">
        <v>243</v>
      </c>
      <c r="H144" s="224">
        <v>83.200000000000003</v>
      </c>
      <c r="I144" s="225"/>
      <c r="J144" s="226">
        <f>ROUND(I144*H144,2)</f>
        <v>0</v>
      </c>
      <c r="K144" s="222" t="s">
        <v>135</v>
      </c>
      <c r="L144" s="71"/>
      <c r="M144" s="227" t="s">
        <v>21</v>
      </c>
      <c r="N144" s="228" t="s">
        <v>43</v>
      </c>
      <c r="O144" s="46"/>
      <c r="P144" s="229">
        <f>O144*H144</f>
        <v>0</v>
      </c>
      <c r="Q144" s="229">
        <v>0.16849</v>
      </c>
      <c r="R144" s="229">
        <f>Q144*H144</f>
        <v>14.018368000000001</v>
      </c>
      <c r="S144" s="229">
        <v>0</v>
      </c>
      <c r="T144" s="230">
        <f>S144*H144</f>
        <v>0</v>
      </c>
      <c r="AR144" s="23" t="s">
        <v>130</v>
      </c>
      <c r="AT144" s="23" t="s">
        <v>126</v>
      </c>
      <c r="AU144" s="23" t="s">
        <v>82</v>
      </c>
      <c r="AY144" s="23" t="s">
        <v>124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80</v>
      </c>
      <c r="BK144" s="231">
        <f>ROUND(I144*H144,2)</f>
        <v>0</v>
      </c>
      <c r="BL144" s="23" t="s">
        <v>130</v>
      </c>
      <c r="BM144" s="23" t="s">
        <v>244</v>
      </c>
    </row>
    <row r="145" s="1" customFormat="1">
      <c r="B145" s="45"/>
      <c r="C145" s="73"/>
      <c r="D145" s="232" t="s">
        <v>137</v>
      </c>
      <c r="E145" s="73"/>
      <c r="F145" s="233" t="s">
        <v>245</v>
      </c>
      <c r="G145" s="73"/>
      <c r="H145" s="73"/>
      <c r="I145" s="190"/>
      <c r="J145" s="73"/>
      <c r="K145" s="73"/>
      <c r="L145" s="71"/>
      <c r="M145" s="234"/>
      <c r="N145" s="46"/>
      <c r="O145" s="46"/>
      <c r="P145" s="46"/>
      <c r="Q145" s="46"/>
      <c r="R145" s="46"/>
      <c r="S145" s="46"/>
      <c r="T145" s="94"/>
      <c r="AT145" s="23" t="s">
        <v>137</v>
      </c>
      <c r="AU145" s="23" t="s">
        <v>82</v>
      </c>
    </row>
    <row r="146" s="11" customFormat="1">
      <c r="B146" s="235"/>
      <c r="C146" s="236"/>
      <c r="D146" s="232" t="s">
        <v>139</v>
      </c>
      <c r="E146" s="237" t="s">
        <v>21</v>
      </c>
      <c r="F146" s="238" t="s">
        <v>246</v>
      </c>
      <c r="G146" s="236"/>
      <c r="H146" s="239">
        <v>58.200000000000003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139</v>
      </c>
      <c r="AU146" s="245" t="s">
        <v>82</v>
      </c>
      <c r="AV146" s="11" t="s">
        <v>82</v>
      </c>
      <c r="AW146" s="11" t="s">
        <v>35</v>
      </c>
      <c r="AX146" s="11" t="s">
        <v>72</v>
      </c>
      <c r="AY146" s="245" t="s">
        <v>124</v>
      </c>
    </row>
    <row r="147" s="11" customFormat="1">
      <c r="B147" s="235"/>
      <c r="C147" s="236"/>
      <c r="D147" s="232" t="s">
        <v>139</v>
      </c>
      <c r="E147" s="237" t="s">
        <v>21</v>
      </c>
      <c r="F147" s="238" t="s">
        <v>247</v>
      </c>
      <c r="G147" s="236"/>
      <c r="H147" s="239">
        <v>25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139</v>
      </c>
      <c r="AU147" s="245" t="s">
        <v>82</v>
      </c>
      <c r="AV147" s="11" t="s">
        <v>82</v>
      </c>
      <c r="AW147" s="11" t="s">
        <v>35</v>
      </c>
      <c r="AX147" s="11" t="s">
        <v>72</v>
      </c>
      <c r="AY147" s="245" t="s">
        <v>124</v>
      </c>
    </row>
    <row r="148" s="12" customFormat="1">
      <c r="B148" s="246"/>
      <c r="C148" s="247"/>
      <c r="D148" s="232" t="s">
        <v>139</v>
      </c>
      <c r="E148" s="248" t="s">
        <v>21</v>
      </c>
      <c r="F148" s="249" t="s">
        <v>144</v>
      </c>
      <c r="G148" s="247"/>
      <c r="H148" s="250">
        <v>83.200000000000003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139</v>
      </c>
      <c r="AU148" s="256" t="s">
        <v>82</v>
      </c>
      <c r="AV148" s="12" t="s">
        <v>130</v>
      </c>
      <c r="AW148" s="12" t="s">
        <v>35</v>
      </c>
      <c r="AX148" s="12" t="s">
        <v>80</v>
      </c>
      <c r="AY148" s="256" t="s">
        <v>124</v>
      </c>
    </row>
    <row r="149" s="1" customFormat="1" ht="16.5" customHeight="1">
      <c r="B149" s="45"/>
      <c r="C149" s="257" t="s">
        <v>248</v>
      </c>
      <c r="D149" s="257" t="s">
        <v>249</v>
      </c>
      <c r="E149" s="258" t="s">
        <v>250</v>
      </c>
      <c r="F149" s="259" t="s">
        <v>251</v>
      </c>
      <c r="G149" s="260" t="s">
        <v>243</v>
      </c>
      <c r="H149" s="261">
        <v>83.200000000000003</v>
      </c>
      <c r="I149" s="262"/>
      <c r="J149" s="263">
        <f>ROUND(I149*H149,2)</f>
        <v>0</v>
      </c>
      <c r="K149" s="259" t="s">
        <v>135</v>
      </c>
      <c r="L149" s="264"/>
      <c r="M149" s="265" t="s">
        <v>21</v>
      </c>
      <c r="N149" s="266" t="s">
        <v>43</v>
      </c>
      <c r="O149" s="46"/>
      <c r="P149" s="229">
        <f>O149*H149</f>
        <v>0</v>
      </c>
      <c r="Q149" s="229">
        <v>0.058000000000000003</v>
      </c>
      <c r="R149" s="229">
        <f>Q149*H149</f>
        <v>4.8256000000000006</v>
      </c>
      <c r="S149" s="229">
        <v>0</v>
      </c>
      <c r="T149" s="230">
        <f>S149*H149</f>
        <v>0</v>
      </c>
      <c r="AR149" s="23" t="s">
        <v>169</v>
      </c>
      <c r="AT149" s="23" t="s">
        <v>249</v>
      </c>
      <c r="AU149" s="23" t="s">
        <v>82</v>
      </c>
      <c r="AY149" s="23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80</v>
      </c>
      <c r="BK149" s="231">
        <f>ROUND(I149*H149,2)</f>
        <v>0</v>
      </c>
      <c r="BL149" s="23" t="s">
        <v>130</v>
      </c>
      <c r="BM149" s="23" t="s">
        <v>252</v>
      </c>
    </row>
    <row r="150" s="1" customFormat="1">
      <c r="B150" s="45"/>
      <c r="C150" s="73"/>
      <c r="D150" s="232" t="s">
        <v>137</v>
      </c>
      <c r="E150" s="73"/>
      <c r="F150" s="233" t="s">
        <v>251</v>
      </c>
      <c r="G150" s="73"/>
      <c r="H150" s="73"/>
      <c r="I150" s="190"/>
      <c r="J150" s="73"/>
      <c r="K150" s="73"/>
      <c r="L150" s="71"/>
      <c r="M150" s="234"/>
      <c r="N150" s="46"/>
      <c r="O150" s="46"/>
      <c r="P150" s="46"/>
      <c r="Q150" s="46"/>
      <c r="R150" s="46"/>
      <c r="S150" s="46"/>
      <c r="T150" s="94"/>
      <c r="AT150" s="23" t="s">
        <v>137</v>
      </c>
      <c r="AU150" s="23" t="s">
        <v>82</v>
      </c>
    </row>
    <row r="151" s="10" customFormat="1" ht="29.88" customHeight="1">
      <c r="B151" s="204"/>
      <c r="C151" s="205"/>
      <c r="D151" s="206" t="s">
        <v>71</v>
      </c>
      <c r="E151" s="218" t="s">
        <v>253</v>
      </c>
      <c r="F151" s="218" t="s">
        <v>254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SUM(P152:P163)</f>
        <v>0</v>
      </c>
      <c r="Q151" s="212"/>
      <c r="R151" s="213">
        <f>SUM(R152:R163)</f>
        <v>6.1191435999999992</v>
      </c>
      <c r="S151" s="212"/>
      <c r="T151" s="214">
        <f>SUM(T152:T163)</f>
        <v>0</v>
      </c>
      <c r="AR151" s="215" t="s">
        <v>80</v>
      </c>
      <c r="AT151" s="216" t="s">
        <v>71</v>
      </c>
      <c r="AU151" s="216" t="s">
        <v>80</v>
      </c>
      <c r="AY151" s="215" t="s">
        <v>124</v>
      </c>
      <c r="BK151" s="217">
        <f>SUM(BK152:BK163)</f>
        <v>0</v>
      </c>
    </row>
    <row r="152" s="1" customFormat="1" ht="25.5" customHeight="1">
      <c r="B152" s="45"/>
      <c r="C152" s="220" t="s">
        <v>255</v>
      </c>
      <c r="D152" s="220" t="s">
        <v>126</v>
      </c>
      <c r="E152" s="221" t="s">
        <v>256</v>
      </c>
      <c r="F152" s="222" t="s">
        <v>257</v>
      </c>
      <c r="G152" s="223" t="s">
        <v>134</v>
      </c>
      <c r="H152" s="224">
        <v>0.76000000000000001</v>
      </c>
      <c r="I152" s="225"/>
      <c r="J152" s="226">
        <f>ROUND(I152*H152,2)</f>
        <v>0</v>
      </c>
      <c r="K152" s="222" t="s">
        <v>135</v>
      </c>
      <c r="L152" s="71"/>
      <c r="M152" s="227" t="s">
        <v>21</v>
      </c>
      <c r="N152" s="228" t="s">
        <v>43</v>
      </c>
      <c r="O152" s="46"/>
      <c r="P152" s="229">
        <f>O152*H152</f>
        <v>0</v>
      </c>
      <c r="Q152" s="229">
        <v>2.2563399999999998</v>
      </c>
      <c r="R152" s="229">
        <f>Q152*H152</f>
        <v>1.7148184</v>
      </c>
      <c r="S152" s="229">
        <v>0</v>
      </c>
      <c r="T152" s="230">
        <f>S152*H152</f>
        <v>0</v>
      </c>
      <c r="AR152" s="23" t="s">
        <v>130</v>
      </c>
      <c r="AT152" s="23" t="s">
        <v>126</v>
      </c>
      <c r="AU152" s="23" t="s">
        <v>82</v>
      </c>
      <c r="AY152" s="23" t="s">
        <v>124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80</v>
      </c>
      <c r="BK152" s="231">
        <f>ROUND(I152*H152,2)</f>
        <v>0</v>
      </c>
      <c r="BL152" s="23" t="s">
        <v>130</v>
      </c>
      <c r="BM152" s="23" t="s">
        <v>258</v>
      </c>
    </row>
    <row r="153" s="1" customFormat="1">
      <c r="B153" s="45"/>
      <c r="C153" s="73"/>
      <c r="D153" s="232" t="s">
        <v>137</v>
      </c>
      <c r="E153" s="73"/>
      <c r="F153" s="233" t="s">
        <v>259</v>
      </c>
      <c r="G153" s="73"/>
      <c r="H153" s="73"/>
      <c r="I153" s="190"/>
      <c r="J153" s="73"/>
      <c r="K153" s="73"/>
      <c r="L153" s="71"/>
      <c r="M153" s="234"/>
      <c r="N153" s="46"/>
      <c r="O153" s="46"/>
      <c r="P153" s="46"/>
      <c r="Q153" s="46"/>
      <c r="R153" s="46"/>
      <c r="S153" s="46"/>
      <c r="T153" s="94"/>
      <c r="AT153" s="23" t="s">
        <v>137</v>
      </c>
      <c r="AU153" s="23" t="s">
        <v>82</v>
      </c>
    </row>
    <row r="154" s="11" customFormat="1">
      <c r="B154" s="235"/>
      <c r="C154" s="236"/>
      <c r="D154" s="232" t="s">
        <v>139</v>
      </c>
      <c r="E154" s="237" t="s">
        <v>21</v>
      </c>
      <c r="F154" s="238" t="s">
        <v>260</v>
      </c>
      <c r="G154" s="236"/>
      <c r="H154" s="239">
        <v>0.76000000000000001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139</v>
      </c>
      <c r="AU154" s="245" t="s">
        <v>82</v>
      </c>
      <c r="AV154" s="11" t="s">
        <v>82</v>
      </c>
      <c r="AW154" s="11" t="s">
        <v>35</v>
      </c>
      <c r="AX154" s="11" t="s">
        <v>80</v>
      </c>
      <c r="AY154" s="245" t="s">
        <v>124</v>
      </c>
    </row>
    <row r="155" s="1" customFormat="1" ht="16.5" customHeight="1">
      <c r="B155" s="45"/>
      <c r="C155" s="220" t="s">
        <v>261</v>
      </c>
      <c r="D155" s="220" t="s">
        <v>126</v>
      </c>
      <c r="E155" s="221" t="s">
        <v>262</v>
      </c>
      <c r="F155" s="222" t="s">
        <v>263</v>
      </c>
      <c r="G155" s="223" t="s">
        <v>134</v>
      </c>
      <c r="H155" s="224">
        <v>0.76000000000000001</v>
      </c>
      <c r="I155" s="225"/>
      <c r="J155" s="226">
        <f>ROUND(I155*H155,2)</f>
        <v>0</v>
      </c>
      <c r="K155" s="222" t="s">
        <v>135</v>
      </c>
      <c r="L155" s="71"/>
      <c r="M155" s="227" t="s">
        <v>21</v>
      </c>
      <c r="N155" s="228" t="s">
        <v>43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" t="s">
        <v>130</v>
      </c>
      <c r="AT155" s="23" t="s">
        <v>126</v>
      </c>
      <c r="AU155" s="23" t="s">
        <v>82</v>
      </c>
      <c r="AY155" s="23" t="s">
        <v>124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80</v>
      </c>
      <c r="BK155" s="231">
        <f>ROUND(I155*H155,2)</f>
        <v>0</v>
      </c>
      <c r="BL155" s="23" t="s">
        <v>130</v>
      </c>
      <c r="BM155" s="23" t="s">
        <v>264</v>
      </c>
    </row>
    <row r="156" s="1" customFormat="1">
      <c r="B156" s="45"/>
      <c r="C156" s="73"/>
      <c r="D156" s="232" t="s">
        <v>137</v>
      </c>
      <c r="E156" s="73"/>
      <c r="F156" s="233" t="s">
        <v>265</v>
      </c>
      <c r="G156" s="73"/>
      <c r="H156" s="73"/>
      <c r="I156" s="190"/>
      <c r="J156" s="73"/>
      <c r="K156" s="73"/>
      <c r="L156" s="71"/>
      <c r="M156" s="234"/>
      <c r="N156" s="46"/>
      <c r="O156" s="46"/>
      <c r="P156" s="46"/>
      <c r="Q156" s="46"/>
      <c r="R156" s="46"/>
      <c r="S156" s="46"/>
      <c r="T156" s="94"/>
      <c r="AT156" s="23" t="s">
        <v>137</v>
      </c>
      <c r="AU156" s="23" t="s">
        <v>82</v>
      </c>
    </row>
    <row r="157" s="11" customFormat="1">
      <c r="B157" s="235"/>
      <c r="C157" s="236"/>
      <c r="D157" s="232" t="s">
        <v>139</v>
      </c>
      <c r="E157" s="237" t="s">
        <v>21</v>
      </c>
      <c r="F157" s="238" t="s">
        <v>260</v>
      </c>
      <c r="G157" s="236"/>
      <c r="H157" s="239">
        <v>0.76000000000000001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139</v>
      </c>
      <c r="AU157" s="245" t="s">
        <v>82</v>
      </c>
      <c r="AV157" s="11" t="s">
        <v>82</v>
      </c>
      <c r="AW157" s="11" t="s">
        <v>35</v>
      </c>
      <c r="AX157" s="11" t="s">
        <v>80</v>
      </c>
      <c r="AY157" s="245" t="s">
        <v>124</v>
      </c>
    </row>
    <row r="158" s="1" customFormat="1" ht="16.5" customHeight="1">
      <c r="B158" s="45"/>
      <c r="C158" s="220" t="s">
        <v>266</v>
      </c>
      <c r="D158" s="220" t="s">
        <v>126</v>
      </c>
      <c r="E158" s="221" t="s">
        <v>267</v>
      </c>
      <c r="F158" s="222" t="s">
        <v>268</v>
      </c>
      <c r="G158" s="223" t="s">
        <v>134</v>
      </c>
      <c r="H158" s="224">
        <v>1.52</v>
      </c>
      <c r="I158" s="225"/>
      <c r="J158" s="226">
        <f>ROUND(I158*H158,2)</f>
        <v>0</v>
      </c>
      <c r="K158" s="222" t="s">
        <v>135</v>
      </c>
      <c r="L158" s="71"/>
      <c r="M158" s="227" t="s">
        <v>21</v>
      </c>
      <c r="N158" s="228" t="s">
        <v>43</v>
      </c>
      <c r="O158" s="46"/>
      <c r="P158" s="229">
        <f>O158*H158</f>
        <v>0</v>
      </c>
      <c r="Q158" s="229">
        <v>1.98</v>
      </c>
      <c r="R158" s="229">
        <f>Q158*H158</f>
        <v>3.0095999999999998</v>
      </c>
      <c r="S158" s="229">
        <v>0</v>
      </c>
      <c r="T158" s="230">
        <f>S158*H158</f>
        <v>0</v>
      </c>
      <c r="AR158" s="23" t="s">
        <v>130</v>
      </c>
      <c r="AT158" s="23" t="s">
        <v>126</v>
      </c>
      <c r="AU158" s="23" t="s">
        <v>82</v>
      </c>
      <c r="AY158" s="23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80</v>
      </c>
      <c r="BK158" s="231">
        <f>ROUND(I158*H158,2)</f>
        <v>0</v>
      </c>
      <c r="BL158" s="23" t="s">
        <v>130</v>
      </c>
      <c r="BM158" s="23" t="s">
        <v>269</v>
      </c>
    </row>
    <row r="159" s="1" customFormat="1">
      <c r="B159" s="45"/>
      <c r="C159" s="73"/>
      <c r="D159" s="232" t="s">
        <v>137</v>
      </c>
      <c r="E159" s="73"/>
      <c r="F159" s="233" t="s">
        <v>270</v>
      </c>
      <c r="G159" s="73"/>
      <c r="H159" s="73"/>
      <c r="I159" s="190"/>
      <c r="J159" s="73"/>
      <c r="K159" s="73"/>
      <c r="L159" s="71"/>
      <c r="M159" s="234"/>
      <c r="N159" s="46"/>
      <c r="O159" s="46"/>
      <c r="P159" s="46"/>
      <c r="Q159" s="46"/>
      <c r="R159" s="46"/>
      <c r="S159" s="46"/>
      <c r="T159" s="94"/>
      <c r="AT159" s="23" t="s">
        <v>137</v>
      </c>
      <c r="AU159" s="23" t="s">
        <v>82</v>
      </c>
    </row>
    <row r="160" s="11" customFormat="1">
      <c r="B160" s="235"/>
      <c r="C160" s="236"/>
      <c r="D160" s="232" t="s">
        <v>139</v>
      </c>
      <c r="E160" s="237" t="s">
        <v>21</v>
      </c>
      <c r="F160" s="238" t="s">
        <v>271</v>
      </c>
      <c r="G160" s="236"/>
      <c r="H160" s="239">
        <v>1.52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139</v>
      </c>
      <c r="AU160" s="245" t="s">
        <v>82</v>
      </c>
      <c r="AV160" s="11" t="s">
        <v>82</v>
      </c>
      <c r="AW160" s="11" t="s">
        <v>35</v>
      </c>
      <c r="AX160" s="11" t="s">
        <v>80</v>
      </c>
      <c r="AY160" s="245" t="s">
        <v>124</v>
      </c>
    </row>
    <row r="161" s="1" customFormat="1" ht="16.5" customHeight="1">
      <c r="B161" s="45"/>
      <c r="C161" s="220" t="s">
        <v>272</v>
      </c>
      <c r="D161" s="220" t="s">
        <v>126</v>
      </c>
      <c r="E161" s="221" t="s">
        <v>273</v>
      </c>
      <c r="F161" s="222" t="s">
        <v>274</v>
      </c>
      <c r="G161" s="223" t="s">
        <v>243</v>
      </c>
      <c r="H161" s="224">
        <v>13.816000000000001</v>
      </c>
      <c r="I161" s="225"/>
      <c r="J161" s="226">
        <f>ROUND(I161*H161,2)</f>
        <v>0</v>
      </c>
      <c r="K161" s="222" t="s">
        <v>135</v>
      </c>
      <c r="L161" s="71"/>
      <c r="M161" s="227" t="s">
        <v>21</v>
      </c>
      <c r="N161" s="228" t="s">
        <v>43</v>
      </c>
      <c r="O161" s="46"/>
      <c r="P161" s="229">
        <f>O161*H161</f>
        <v>0</v>
      </c>
      <c r="Q161" s="229">
        <v>0.10095</v>
      </c>
      <c r="R161" s="229">
        <f>Q161*H161</f>
        <v>1.3947252000000001</v>
      </c>
      <c r="S161" s="229">
        <v>0</v>
      </c>
      <c r="T161" s="230">
        <f>S161*H161</f>
        <v>0</v>
      </c>
      <c r="AR161" s="23" t="s">
        <v>130</v>
      </c>
      <c r="AT161" s="23" t="s">
        <v>126</v>
      </c>
      <c r="AU161" s="23" t="s">
        <v>82</v>
      </c>
      <c r="AY161" s="23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80</v>
      </c>
      <c r="BK161" s="231">
        <f>ROUND(I161*H161,2)</f>
        <v>0</v>
      </c>
      <c r="BL161" s="23" t="s">
        <v>130</v>
      </c>
      <c r="BM161" s="23" t="s">
        <v>275</v>
      </c>
    </row>
    <row r="162" s="1" customFormat="1">
      <c r="B162" s="45"/>
      <c r="C162" s="73"/>
      <c r="D162" s="232" t="s">
        <v>137</v>
      </c>
      <c r="E162" s="73"/>
      <c r="F162" s="233" t="s">
        <v>276</v>
      </c>
      <c r="G162" s="73"/>
      <c r="H162" s="73"/>
      <c r="I162" s="190"/>
      <c r="J162" s="73"/>
      <c r="K162" s="73"/>
      <c r="L162" s="71"/>
      <c r="M162" s="234"/>
      <c r="N162" s="46"/>
      <c r="O162" s="46"/>
      <c r="P162" s="46"/>
      <c r="Q162" s="46"/>
      <c r="R162" s="46"/>
      <c r="S162" s="46"/>
      <c r="T162" s="94"/>
      <c r="AT162" s="23" t="s">
        <v>137</v>
      </c>
      <c r="AU162" s="23" t="s">
        <v>82</v>
      </c>
    </row>
    <row r="163" s="11" customFormat="1">
      <c r="B163" s="235"/>
      <c r="C163" s="236"/>
      <c r="D163" s="232" t="s">
        <v>139</v>
      </c>
      <c r="E163" s="237" t="s">
        <v>21</v>
      </c>
      <c r="F163" s="238" t="s">
        <v>277</v>
      </c>
      <c r="G163" s="236"/>
      <c r="H163" s="239">
        <v>13.816000000000001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139</v>
      </c>
      <c r="AU163" s="245" t="s">
        <v>82</v>
      </c>
      <c r="AV163" s="11" t="s">
        <v>82</v>
      </c>
      <c r="AW163" s="11" t="s">
        <v>35</v>
      </c>
      <c r="AX163" s="11" t="s">
        <v>80</v>
      </c>
      <c r="AY163" s="245" t="s">
        <v>124</v>
      </c>
    </row>
    <row r="164" s="10" customFormat="1" ht="29.88" customHeight="1">
      <c r="B164" s="204"/>
      <c r="C164" s="205"/>
      <c r="D164" s="206" t="s">
        <v>71</v>
      </c>
      <c r="E164" s="218" t="s">
        <v>278</v>
      </c>
      <c r="F164" s="218" t="s">
        <v>279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SUM(P165:P192)</f>
        <v>0</v>
      </c>
      <c r="Q164" s="212"/>
      <c r="R164" s="213">
        <f>SUM(R165:R192)</f>
        <v>0</v>
      </c>
      <c r="S164" s="212"/>
      <c r="T164" s="214">
        <f>SUM(T165:T192)</f>
        <v>5.0528000000000004</v>
      </c>
      <c r="AR164" s="215" t="s">
        <v>80</v>
      </c>
      <c r="AT164" s="216" t="s">
        <v>71</v>
      </c>
      <c r="AU164" s="216" t="s">
        <v>80</v>
      </c>
      <c r="AY164" s="215" t="s">
        <v>124</v>
      </c>
      <c r="BK164" s="217">
        <f>SUM(BK165:BK192)</f>
        <v>0</v>
      </c>
    </row>
    <row r="165" s="1" customFormat="1" ht="16.5" customHeight="1">
      <c r="B165" s="45"/>
      <c r="C165" s="220" t="s">
        <v>280</v>
      </c>
      <c r="D165" s="220" t="s">
        <v>126</v>
      </c>
      <c r="E165" s="221" t="s">
        <v>281</v>
      </c>
      <c r="F165" s="222" t="s">
        <v>282</v>
      </c>
      <c r="G165" s="223" t="s">
        <v>191</v>
      </c>
      <c r="H165" s="224">
        <v>45</v>
      </c>
      <c r="I165" s="225"/>
      <c r="J165" s="226">
        <f>ROUND(I165*H165,2)</f>
        <v>0</v>
      </c>
      <c r="K165" s="222" t="s">
        <v>21</v>
      </c>
      <c r="L165" s="71"/>
      <c r="M165" s="227" t="s">
        <v>21</v>
      </c>
      <c r="N165" s="228" t="s">
        <v>43</v>
      </c>
      <c r="O165" s="46"/>
      <c r="P165" s="229">
        <f>O165*H165</f>
        <v>0</v>
      </c>
      <c r="Q165" s="229">
        <v>0</v>
      </c>
      <c r="R165" s="229">
        <f>Q165*H165</f>
        <v>0</v>
      </c>
      <c r="S165" s="229">
        <v>0.01</v>
      </c>
      <c r="T165" s="230">
        <f>S165*H165</f>
        <v>0.45000000000000001</v>
      </c>
      <c r="AR165" s="23" t="s">
        <v>130</v>
      </c>
      <c r="AT165" s="23" t="s">
        <v>126</v>
      </c>
      <c r="AU165" s="23" t="s">
        <v>82</v>
      </c>
      <c r="AY165" s="23" t="s">
        <v>124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80</v>
      </c>
      <c r="BK165" s="231">
        <f>ROUND(I165*H165,2)</f>
        <v>0</v>
      </c>
      <c r="BL165" s="23" t="s">
        <v>130</v>
      </c>
      <c r="BM165" s="23" t="s">
        <v>283</v>
      </c>
    </row>
    <row r="166" s="1" customFormat="1">
      <c r="B166" s="45"/>
      <c r="C166" s="73"/>
      <c r="D166" s="232" t="s">
        <v>137</v>
      </c>
      <c r="E166" s="73"/>
      <c r="F166" s="233" t="s">
        <v>282</v>
      </c>
      <c r="G166" s="73"/>
      <c r="H166" s="73"/>
      <c r="I166" s="190"/>
      <c r="J166" s="73"/>
      <c r="K166" s="73"/>
      <c r="L166" s="71"/>
      <c r="M166" s="234"/>
      <c r="N166" s="46"/>
      <c r="O166" s="46"/>
      <c r="P166" s="46"/>
      <c r="Q166" s="46"/>
      <c r="R166" s="46"/>
      <c r="S166" s="46"/>
      <c r="T166" s="94"/>
      <c r="AT166" s="23" t="s">
        <v>137</v>
      </c>
      <c r="AU166" s="23" t="s">
        <v>82</v>
      </c>
    </row>
    <row r="167" s="11" customFormat="1">
      <c r="B167" s="235"/>
      <c r="C167" s="236"/>
      <c r="D167" s="232" t="s">
        <v>139</v>
      </c>
      <c r="E167" s="237" t="s">
        <v>21</v>
      </c>
      <c r="F167" s="238" t="s">
        <v>284</v>
      </c>
      <c r="G167" s="236"/>
      <c r="H167" s="239">
        <v>45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139</v>
      </c>
      <c r="AU167" s="245" t="s">
        <v>82</v>
      </c>
      <c r="AV167" s="11" t="s">
        <v>82</v>
      </c>
      <c r="AW167" s="11" t="s">
        <v>35</v>
      </c>
      <c r="AX167" s="11" t="s">
        <v>80</v>
      </c>
      <c r="AY167" s="245" t="s">
        <v>124</v>
      </c>
    </row>
    <row r="168" s="1" customFormat="1" ht="25.5" customHeight="1">
      <c r="B168" s="45"/>
      <c r="C168" s="220" t="s">
        <v>285</v>
      </c>
      <c r="D168" s="220" t="s">
        <v>126</v>
      </c>
      <c r="E168" s="221" t="s">
        <v>286</v>
      </c>
      <c r="F168" s="222" t="s">
        <v>287</v>
      </c>
      <c r="G168" s="223" t="s">
        <v>134</v>
      </c>
      <c r="H168" s="224">
        <v>0.76000000000000001</v>
      </c>
      <c r="I168" s="225"/>
      <c r="J168" s="226">
        <f>ROUND(I168*H168,2)</f>
        <v>0</v>
      </c>
      <c r="K168" s="222" t="s">
        <v>135</v>
      </c>
      <c r="L168" s="71"/>
      <c r="M168" s="227" t="s">
        <v>21</v>
      </c>
      <c r="N168" s="228" t="s">
        <v>43</v>
      </c>
      <c r="O168" s="46"/>
      <c r="P168" s="229">
        <f>O168*H168</f>
        <v>0</v>
      </c>
      <c r="Q168" s="229">
        <v>0</v>
      </c>
      <c r="R168" s="229">
        <f>Q168*H168</f>
        <v>0</v>
      </c>
      <c r="S168" s="229">
        <v>2.2000000000000002</v>
      </c>
      <c r="T168" s="230">
        <f>S168*H168</f>
        <v>1.6720000000000002</v>
      </c>
      <c r="AR168" s="23" t="s">
        <v>130</v>
      </c>
      <c r="AT168" s="23" t="s">
        <v>126</v>
      </c>
      <c r="AU168" s="23" t="s">
        <v>82</v>
      </c>
      <c r="AY168" s="23" t="s">
        <v>124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80</v>
      </c>
      <c r="BK168" s="231">
        <f>ROUND(I168*H168,2)</f>
        <v>0</v>
      </c>
      <c r="BL168" s="23" t="s">
        <v>130</v>
      </c>
      <c r="BM168" s="23" t="s">
        <v>288</v>
      </c>
    </row>
    <row r="169" s="1" customFormat="1">
      <c r="B169" s="45"/>
      <c r="C169" s="73"/>
      <c r="D169" s="232" t="s">
        <v>137</v>
      </c>
      <c r="E169" s="73"/>
      <c r="F169" s="233" t="s">
        <v>289</v>
      </c>
      <c r="G169" s="73"/>
      <c r="H169" s="73"/>
      <c r="I169" s="190"/>
      <c r="J169" s="73"/>
      <c r="K169" s="73"/>
      <c r="L169" s="71"/>
      <c r="M169" s="234"/>
      <c r="N169" s="46"/>
      <c r="O169" s="46"/>
      <c r="P169" s="46"/>
      <c r="Q169" s="46"/>
      <c r="R169" s="46"/>
      <c r="S169" s="46"/>
      <c r="T169" s="94"/>
      <c r="AT169" s="23" t="s">
        <v>137</v>
      </c>
      <c r="AU169" s="23" t="s">
        <v>82</v>
      </c>
    </row>
    <row r="170" s="11" customFormat="1">
      <c r="B170" s="235"/>
      <c r="C170" s="236"/>
      <c r="D170" s="232" t="s">
        <v>139</v>
      </c>
      <c r="E170" s="237" t="s">
        <v>21</v>
      </c>
      <c r="F170" s="238" t="s">
        <v>260</v>
      </c>
      <c r="G170" s="236"/>
      <c r="H170" s="239">
        <v>0.76000000000000001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139</v>
      </c>
      <c r="AU170" s="245" t="s">
        <v>82</v>
      </c>
      <c r="AV170" s="11" t="s">
        <v>82</v>
      </c>
      <c r="AW170" s="11" t="s">
        <v>35</v>
      </c>
      <c r="AX170" s="11" t="s">
        <v>80</v>
      </c>
      <c r="AY170" s="245" t="s">
        <v>124</v>
      </c>
    </row>
    <row r="171" s="1" customFormat="1" ht="16.5" customHeight="1">
      <c r="B171" s="45"/>
      <c r="C171" s="220" t="s">
        <v>290</v>
      </c>
      <c r="D171" s="220" t="s">
        <v>126</v>
      </c>
      <c r="E171" s="221" t="s">
        <v>291</v>
      </c>
      <c r="F171" s="222" t="s">
        <v>292</v>
      </c>
      <c r="G171" s="223" t="s">
        <v>134</v>
      </c>
      <c r="H171" s="224">
        <v>1.52</v>
      </c>
      <c r="I171" s="225"/>
      <c r="J171" s="226">
        <f>ROUND(I171*H171,2)</f>
        <v>0</v>
      </c>
      <c r="K171" s="222" t="s">
        <v>135</v>
      </c>
      <c r="L171" s="71"/>
      <c r="M171" s="227" t="s">
        <v>21</v>
      </c>
      <c r="N171" s="228" t="s">
        <v>43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1.3999999999999999</v>
      </c>
      <c r="T171" s="230">
        <f>S171*H171</f>
        <v>2.1279999999999997</v>
      </c>
      <c r="AR171" s="23" t="s">
        <v>130</v>
      </c>
      <c r="AT171" s="23" t="s">
        <v>126</v>
      </c>
      <c r="AU171" s="23" t="s">
        <v>82</v>
      </c>
      <c r="AY171" s="23" t="s">
        <v>124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80</v>
      </c>
      <c r="BK171" s="231">
        <f>ROUND(I171*H171,2)</f>
        <v>0</v>
      </c>
      <c r="BL171" s="23" t="s">
        <v>130</v>
      </c>
      <c r="BM171" s="23" t="s">
        <v>293</v>
      </c>
    </row>
    <row r="172" s="1" customFormat="1">
      <c r="B172" s="45"/>
      <c r="C172" s="73"/>
      <c r="D172" s="232" t="s">
        <v>137</v>
      </c>
      <c r="E172" s="73"/>
      <c r="F172" s="233" t="s">
        <v>294</v>
      </c>
      <c r="G172" s="73"/>
      <c r="H172" s="73"/>
      <c r="I172" s="190"/>
      <c r="J172" s="73"/>
      <c r="K172" s="73"/>
      <c r="L172" s="71"/>
      <c r="M172" s="234"/>
      <c r="N172" s="46"/>
      <c r="O172" s="46"/>
      <c r="P172" s="46"/>
      <c r="Q172" s="46"/>
      <c r="R172" s="46"/>
      <c r="S172" s="46"/>
      <c r="T172" s="94"/>
      <c r="AT172" s="23" t="s">
        <v>137</v>
      </c>
      <c r="AU172" s="23" t="s">
        <v>82</v>
      </c>
    </row>
    <row r="173" s="11" customFormat="1">
      <c r="B173" s="235"/>
      <c r="C173" s="236"/>
      <c r="D173" s="232" t="s">
        <v>139</v>
      </c>
      <c r="E173" s="237" t="s">
        <v>21</v>
      </c>
      <c r="F173" s="238" t="s">
        <v>271</v>
      </c>
      <c r="G173" s="236"/>
      <c r="H173" s="239">
        <v>1.52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139</v>
      </c>
      <c r="AU173" s="245" t="s">
        <v>82</v>
      </c>
      <c r="AV173" s="11" t="s">
        <v>82</v>
      </c>
      <c r="AW173" s="11" t="s">
        <v>35</v>
      </c>
      <c r="AX173" s="11" t="s">
        <v>80</v>
      </c>
      <c r="AY173" s="245" t="s">
        <v>124</v>
      </c>
    </row>
    <row r="174" s="1" customFormat="1" ht="25.5" customHeight="1">
      <c r="B174" s="45"/>
      <c r="C174" s="220" t="s">
        <v>295</v>
      </c>
      <c r="D174" s="220" t="s">
        <v>126</v>
      </c>
      <c r="E174" s="221" t="s">
        <v>296</v>
      </c>
      <c r="F174" s="222" t="s">
        <v>297</v>
      </c>
      <c r="G174" s="223" t="s">
        <v>243</v>
      </c>
      <c r="H174" s="224">
        <v>35</v>
      </c>
      <c r="I174" s="225"/>
      <c r="J174" s="226">
        <f>ROUND(I174*H174,2)</f>
        <v>0</v>
      </c>
      <c r="K174" s="222" t="s">
        <v>135</v>
      </c>
      <c r="L174" s="71"/>
      <c r="M174" s="227" t="s">
        <v>21</v>
      </c>
      <c r="N174" s="228" t="s">
        <v>43</v>
      </c>
      <c r="O174" s="46"/>
      <c r="P174" s="229">
        <f>O174*H174</f>
        <v>0</v>
      </c>
      <c r="Q174" s="229">
        <v>0</v>
      </c>
      <c r="R174" s="229">
        <f>Q174*H174</f>
        <v>0</v>
      </c>
      <c r="S174" s="229">
        <v>0.00348</v>
      </c>
      <c r="T174" s="230">
        <f>S174*H174</f>
        <v>0.12180000000000001</v>
      </c>
      <c r="AR174" s="23" t="s">
        <v>130</v>
      </c>
      <c r="AT174" s="23" t="s">
        <v>126</v>
      </c>
      <c r="AU174" s="23" t="s">
        <v>82</v>
      </c>
      <c r="AY174" s="23" t="s">
        <v>124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80</v>
      </c>
      <c r="BK174" s="231">
        <f>ROUND(I174*H174,2)</f>
        <v>0</v>
      </c>
      <c r="BL174" s="23" t="s">
        <v>130</v>
      </c>
      <c r="BM174" s="23" t="s">
        <v>298</v>
      </c>
    </row>
    <row r="175" s="1" customFormat="1">
      <c r="B175" s="45"/>
      <c r="C175" s="73"/>
      <c r="D175" s="232" t="s">
        <v>137</v>
      </c>
      <c r="E175" s="73"/>
      <c r="F175" s="233" t="s">
        <v>299</v>
      </c>
      <c r="G175" s="73"/>
      <c r="H175" s="73"/>
      <c r="I175" s="190"/>
      <c r="J175" s="73"/>
      <c r="K175" s="73"/>
      <c r="L175" s="71"/>
      <c r="M175" s="234"/>
      <c r="N175" s="46"/>
      <c r="O175" s="46"/>
      <c r="P175" s="46"/>
      <c r="Q175" s="46"/>
      <c r="R175" s="46"/>
      <c r="S175" s="46"/>
      <c r="T175" s="94"/>
      <c r="AT175" s="23" t="s">
        <v>137</v>
      </c>
      <c r="AU175" s="23" t="s">
        <v>82</v>
      </c>
    </row>
    <row r="176" s="11" customFormat="1">
      <c r="B176" s="235"/>
      <c r="C176" s="236"/>
      <c r="D176" s="232" t="s">
        <v>139</v>
      </c>
      <c r="E176" s="237" t="s">
        <v>21</v>
      </c>
      <c r="F176" s="238" t="s">
        <v>300</v>
      </c>
      <c r="G176" s="236"/>
      <c r="H176" s="239">
        <v>35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139</v>
      </c>
      <c r="AU176" s="245" t="s">
        <v>82</v>
      </c>
      <c r="AV176" s="11" t="s">
        <v>82</v>
      </c>
      <c r="AW176" s="11" t="s">
        <v>35</v>
      </c>
      <c r="AX176" s="11" t="s">
        <v>80</v>
      </c>
      <c r="AY176" s="245" t="s">
        <v>124</v>
      </c>
    </row>
    <row r="177" s="1" customFormat="1" ht="16.5" customHeight="1">
      <c r="B177" s="45"/>
      <c r="C177" s="220" t="s">
        <v>301</v>
      </c>
      <c r="D177" s="220" t="s">
        <v>126</v>
      </c>
      <c r="E177" s="221" t="s">
        <v>302</v>
      </c>
      <c r="F177" s="222" t="s">
        <v>303</v>
      </c>
      <c r="G177" s="223" t="s">
        <v>304</v>
      </c>
      <c r="H177" s="224">
        <v>10</v>
      </c>
      <c r="I177" s="225"/>
      <c r="J177" s="226">
        <f>ROUND(I177*H177,2)</f>
        <v>0</v>
      </c>
      <c r="K177" s="222" t="s">
        <v>21</v>
      </c>
      <c r="L177" s="71"/>
      <c r="M177" s="227" t="s">
        <v>21</v>
      </c>
      <c r="N177" s="228" t="s">
        <v>43</v>
      </c>
      <c r="O177" s="46"/>
      <c r="P177" s="229">
        <f>O177*H177</f>
        <v>0</v>
      </c>
      <c r="Q177" s="229">
        <v>0</v>
      </c>
      <c r="R177" s="229">
        <f>Q177*H177</f>
        <v>0</v>
      </c>
      <c r="S177" s="229">
        <v>0.065699999999999995</v>
      </c>
      <c r="T177" s="230">
        <f>S177*H177</f>
        <v>0.65699999999999992</v>
      </c>
      <c r="AR177" s="23" t="s">
        <v>130</v>
      </c>
      <c r="AT177" s="23" t="s">
        <v>126</v>
      </c>
      <c r="AU177" s="23" t="s">
        <v>82</v>
      </c>
      <c r="AY177" s="23" t="s">
        <v>124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80</v>
      </c>
      <c r="BK177" s="231">
        <f>ROUND(I177*H177,2)</f>
        <v>0</v>
      </c>
      <c r="BL177" s="23" t="s">
        <v>130</v>
      </c>
      <c r="BM177" s="23" t="s">
        <v>305</v>
      </c>
    </row>
    <row r="178" s="1" customFormat="1">
      <c r="B178" s="45"/>
      <c r="C178" s="73"/>
      <c r="D178" s="232" t="s">
        <v>137</v>
      </c>
      <c r="E178" s="73"/>
      <c r="F178" s="233" t="s">
        <v>306</v>
      </c>
      <c r="G178" s="73"/>
      <c r="H178" s="73"/>
      <c r="I178" s="190"/>
      <c r="J178" s="73"/>
      <c r="K178" s="73"/>
      <c r="L178" s="71"/>
      <c r="M178" s="234"/>
      <c r="N178" s="46"/>
      <c r="O178" s="46"/>
      <c r="P178" s="46"/>
      <c r="Q178" s="46"/>
      <c r="R178" s="46"/>
      <c r="S178" s="46"/>
      <c r="T178" s="94"/>
      <c r="AT178" s="23" t="s">
        <v>137</v>
      </c>
      <c r="AU178" s="23" t="s">
        <v>82</v>
      </c>
    </row>
    <row r="179" s="11" customFormat="1">
      <c r="B179" s="235"/>
      <c r="C179" s="236"/>
      <c r="D179" s="232" t="s">
        <v>139</v>
      </c>
      <c r="E179" s="237" t="s">
        <v>21</v>
      </c>
      <c r="F179" s="238" t="s">
        <v>307</v>
      </c>
      <c r="G179" s="236"/>
      <c r="H179" s="239">
        <v>10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139</v>
      </c>
      <c r="AU179" s="245" t="s">
        <v>82</v>
      </c>
      <c r="AV179" s="11" t="s">
        <v>82</v>
      </c>
      <c r="AW179" s="11" t="s">
        <v>35</v>
      </c>
      <c r="AX179" s="11" t="s">
        <v>80</v>
      </c>
      <c r="AY179" s="245" t="s">
        <v>124</v>
      </c>
    </row>
    <row r="180" s="1" customFormat="1" ht="16.5" customHeight="1">
      <c r="B180" s="45"/>
      <c r="C180" s="220" t="s">
        <v>308</v>
      </c>
      <c r="D180" s="220" t="s">
        <v>126</v>
      </c>
      <c r="E180" s="221" t="s">
        <v>309</v>
      </c>
      <c r="F180" s="222" t="s">
        <v>310</v>
      </c>
      <c r="G180" s="223" t="s">
        <v>304</v>
      </c>
      <c r="H180" s="224">
        <v>4</v>
      </c>
      <c r="I180" s="225"/>
      <c r="J180" s="226">
        <f>ROUND(I180*H180,2)</f>
        <v>0</v>
      </c>
      <c r="K180" s="222" t="s">
        <v>135</v>
      </c>
      <c r="L180" s="71"/>
      <c r="M180" s="227" t="s">
        <v>21</v>
      </c>
      <c r="N180" s="228" t="s">
        <v>43</v>
      </c>
      <c r="O180" s="46"/>
      <c r="P180" s="229">
        <f>O180*H180</f>
        <v>0</v>
      </c>
      <c r="Q180" s="229">
        <v>0</v>
      </c>
      <c r="R180" s="229">
        <f>Q180*H180</f>
        <v>0</v>
      </c>
      <c r="S180" s="229">
        <v>0.0060000000000000001</v>
      </c>
      <c r="T180" s="230">
        <f>S180*H180</f>
        <v>0.024</v>
      </c>
      <c r="AR180" s="23" t="s">
        <v>130</v>
      </c>
      <c r="AT180" s="23" t="s">
        <v>126</v>
      </c>
      <c r="AU180" s="23" t="s">
        <v>82</v>
      </c>
      <c r="AY180" s="23" t="s">
        <v>124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80</v>
      </c>
      <c r="BK180" s="231">
        <f>ROUND(I180*H180,2)</f>
        <v>0</v>
      </c>
      <c r="BL180" s="23" t="s">
        <v>130</v>
      </c>
      <c r="BM180" s="23" t="s">
        <v>311</v>
      </c>
    </row>
    <row r="181" s="1" customFormat="1">
      <c r="B181" s="45"/>
      <c r="C181" s="73"/>
      <c r="D181" s="232" t="s">
        <v>137</v>
      </c>
      <c r="E181" s="73"/>
      <c r="F181" s="233" t="s">
        <v>312</v>
      </c>
      <c r="G181" s="73"/>
      <c r="H181" s="73"/>
      <c r="I181" s="190"/>
      <c r="J181" s="73"/>
      <c r="K181" s="73"/>
      <c r="L181" s="71"/>
      <c r="M181" s="234"/>
      <c r="N181" s="46"/>
      <c r="O181" s="46"/>
      <c r="P181" s="46"/>
      <c r="Q181" s="46"/>
      <c r="R181" s="46"/>
      <c r="S181" s="46"/>
      <c r="T181" s="94"/>
      <c r="AT181" s="23" t="s">
        <v>137</v>
      </c>
      <c r="AU181" s="23" t="s">
        <v>82</v>
      </c>
    </row>
    <row r="182" s="1" customFormat="1" ht="25.5" customHeight="1">
      <c r="B182" s="45"/>
      <c r="C182" s="220" t="s">
        <v>313</v>
      </c>
      <c r="D182" s="220" t="s">
        <v>126</v>
      </c>
      <c r="E182" s="221" t="s">
        <v>314</v>
      </c>
      <c r="F182" s="222" t="s">
        <v>315</v>
      </c>
      <c r="G182" s="223" t="s">
        <v>177</v>
      </c>
      <c r="H182" s="224">
        <v>5.0999999999999996</v>
      </c>
      <c r="I182" s="225"/>
      <c r="J182" s="226">
        <f>ROUND(I182*H182,2)</f>
        <v>0</v>
      </c>
      <c r="K182" s="222" t="s">
        <v>135</v>
      </c>
      <c r="L182" s="71"/>
      <c r="M182" s="227" t="s">
        <v>21</v>
      </c>
      <c r="N182" s="228" t="s">
        <v>43</v>
      </c>
      <c r="O182" s="46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AR182" s="23" t="s">
        <v>130</v>
      </c>
      <c r="AT182" s="23" t="s">
        <v>126</v>
      </c>
      <c r="AU182" s="23" t="s">
        <v>82</v>
      </c>
      <c r="AY182" s="23" t="s">
        <v>124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80</v>
      </c>
      <c r="BK182" s="231">
        <f>ROUND(I182*H182,2)</f>
        <v>0</v>
      </c>
      <c r="BL182" s="23" t="s">
        <v>130</v>
      </c>
      <c r="BM182" s="23" t="s">
        <v>316</v>
      </c>
    </row>
    <row r="183" s="1" customFormat="1">
      <c r="B183" s="45"/>
      <c r="C183" s="73"/>
      <c r="D183" s="232" t="s">
        <v>137</v>
      </c>
      <c r="E183" s="73"/>
      <c r="F183" s="233" t="s">
        <v>317</v>
      </c>
      <c r="G183" s="73"/>
      <c r="H183" s="73"/>
      <c r="I183" s="190"/>
      <c r="J183" s="73"/>
      <c r="K183" s="73"/>
      <c r="L183" s="71"/>
      <c r="M183" s="234"/>
      <c r="N183" s="46"/>
      <c r="O183" s="46"/>
      <c r="P183" s="46"/>
      <c r="Q183" s="46"/>
      <c r="R183" s="46"/>
      <c r="S183" s="46"/>
      <c r="T183" s="94"/>
      <c r="AT183" s="23" t="s">
        <v>137</v>
      </c>
      <c r="AU183" s="23" t="s">
        <v>82</v>
      </c>
    </row>
    <row r="184" s="1" customFormat="1" ht="25.5" customHeight="1">
      <c r="B184" s="45"/>
      <c r="C184" s="220" t="s">
        <v>318</v>
      </c>
      <c r="D184" s="220" t="s">
        <v>126</v>
      </c>
      <c r="E184" s="221" t="s">
        <v>319</v>
      </c>
      <c r="F184" s="222" t="s">
        <v>320</v>
      </c>
      <c r="G184" s="223" t="s">
        <v>177</v>
      </c>
      <c r="H184" s="224">
        <v>5.0999999999999996</v>
      </c>
      <c r="I184" s="225"/>
      <c r="J184" s="226">
        <f>ROUND(I184*H184,2)</f>
        <v>0</v>
      </c>
      <c r="K184" s="222" t="s">
        <v>135</v>
      </c>
      <c r="L184" s="71"/>
      <c r="M184" s="227" t="s">
        <v>21</v>
      </c>
      <c r="N184" s="228" t="s">
        <v>43</v>
      </c>
      <c r="O184" s="46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3" t="s">
        <v>130</v>
      </c>
      <c r="AT184" s="23" t="s">
        <v>126</v>
      </c>
      <c r="AU184" s="23" t="s">
        <v>82</v>
      </c>
      <c r="AY184" s="23" t="s">
        <v>124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80</v>
      </c>
      <c r="BK184" s="231">
        <f>ROUND(I184*H184,2)</f>
        <v>0</v>
      </c>
      <c r="BL184" s="23" t="s">
        <v>130</v>
      </c>
      <c r="BM184" s="23" t="s">
        <v>321</v>
      </c>
    </row>
    <row r="185" s="1" customFormat="1">
      <c r="B185" s="45"/>
      <c r="C185" s="73"/>
      <c r="D185" s="232" t="s">
        <v>137</v>
      </c>
      <c r="E185" s="73"/>
      <c r="F185" s="233" t="s">
        <v>322</v>
      </c>
      <c r="G185" s="73"/>
      <c r="H185" s="73"/>
      <c r="I185" s="190"/>
      <c r="J185" s="73"/>
      <c r="K185" s="73"/>
      <c r="L185" s="71"/>
      <c r="M185" s="234"/>
      <c r="N185" s="46"/>
      <c r="O185" s="46"/>
      <c r="P185" s="46"/>
      <c r="Q185" s="46"/>
      <c r="R185" s="46"/>
      <c r="S185" s="46"/>
      <c r="T185" s="94"/>
      <c r="AT185" s="23" t="s">
        <v>137</v>
      </c>
      <c r="AU185" s="23" t="s">
        <v>82</v>
      </c>
    </row>
    <row r="186" s="1" customFormat="1" ht="25.5" customHeight="1">
      <c r="B186" s="45"/>
      <c r="C186" s="220" t="s">
        <v>323</v>
      </c>
      <c r="D186" s="220" t="s">
        <v>126</v>
      </c>
      <c r="E186" s="221" t="s">
        <v>324</v>
      </c>
      <c r="F186" s="222" t="s">
        <v>325</v>
      </c>
      <c r="G186" s="223" t="s">
        <v>177</v>
      </c>
      <c r="H186" s="224">
        <v>30.600000000000001</v>
      </c>
      <c r="I186" s="225"/>
      <c r="J186" s="226">
        <f>ROUND(I186*H186,2)</f>
        <v>0</v>
      </c>
      <c r="K186" s="222" t="s">
        <v>135</v>
      </c>
      <c r="L186" s="71"/>
      <c r="M186" s="227" t="s">
        <v>21</v>
      </c>
      <c r="N186" s="228" t="s">
        <v>43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" t="s">
        <v>130</v>
      </c>
      <c r="AT186" s="23" t="s">
        <v>126</v>
      </c>
      <c r="AU186" s="23" t="s">
        <v>82</v>
      </c>
      <c r="AY186" s="23" t="s">
        <v>124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80</v>
      </c>
      <c r="BK186" s="231">
        <f>ROUND(I186*H186,2)</f>
        <v>0</v>
      </c>
      <c r="BL186" s="23" t="s">
        <v>130</v>
      </c>
      <c r="BM186" s="23" t="s">
        <v>326</v>
      </c>
    </row>
    <row r="187" s="1" customFormat="1">
      <c r="B187" s="45"/>
      <c r="C187" s="73"/>
      <c r="D187" s="232" t="s">
        <v>137</v>
      </c>
      <c r="E187" s="73"/>
      <c r="F187" s="233" t="s">
        <v>327</v>
      </c>
      <c r="G187" s="73"/>
      <c r="H187" s="73"/>
      <c r="I187" s="190"/>
      <c r="J187" s="73"/>
      <c r="K187" s="73"/>
      <c r="L187" s="71"/>
      <c r="M187" s="234"/>
      <c r="N187" s="46"/>
      <c r="O187" s="46"/>
      <c r="P187" s="46"/>
      <c r="Q187" s="46"/>
      <c r="R187" s="46"/>
      <c r="S187" s="46"/>
      <c r="T187" s="94"/>
      <c r="AT187" s="23" t="s">
        <v>137</v>
      </c>
      <c r="AU187" s="23" t="s">
        <v>82</v>
      </c>
    </row>
    <row r="188" s="11" customFormat="1">
      <c r="B188" s="235"/>
      <c r="C188" s="236"/>
      <c r="D188" s="232" t="s">
        <v>139</v>
      </c>
      <c r="E188" s="236"/>
      <c r="F188" s="238" t="s">
        <v>328</v>
      </c>
      <c r="G188" s="236"/>
      <c r="H188" s="239">
        <v>30.600000000000001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139</v>
      </c>
      <c r="AU188" s="245" t="s">
        <v>82</v>
      </c>
      <c r="AV188" s="11" t="s">
        <v>82</v>
      </c>
      <c r="AW188" s="11" t="s">
        <v>6</v>
      </c>
      <c r="AX188" s="11" t="s">
        <v>80</v>
      </c>
      <c r="AY188" s="245" t="s">
        <v>124</v>
      </c>
    </row>
    <row r="189" s="1" customFormat="1" ht="25.5" customHeight="1">
      <c r="B189" s="45"/>
      <c r="C189" s="220" t="s">
        <v>329</v>
      </c>
      <c r="D189" s="220" t="s">
        <v>126</v>
      </c>
      <c r="E189" s="221" t="s">
        <v>330</v>
      </c>
      <c r="F189" s="222" t="s">
        <v>331</v>
      </c>
      <c r="G189" s="223" t="s">
        <v>177</v>
      </c>
      <c r="H189" s="224">
        <v>4.6500000000000004</v>
      </c>
      <c r="I189" s="225"/>
      <c r="J189" s="226">
        <f>ROUND(I189*H189,2)</f>
        <v>0</v>
      </c>
      <c r="K189" s="222" t="s">
        <v>21</v>
      </c>
      <c r="L189" s="71"/>
      <c r="M189" s="227" t="s">
        <v>21</v>
      </c>
      <c r="N189" s="228" t="s">
        <v>43</v>
      </c>
      <c r="O189" s="46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AR189" s="23" t="s">
        <v>130</v>
      </c>
      <c r="AT189" s="23" t="s">
        <v>126</v>
      </c>
      <c r="AU189" s="23" t="s">
        <v>82</v>
      </c>
      <c r="AY189" s="23" t="s">
        <v>124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80</v>
      </c>
      <c r="BK189" s="231">
        <f>ROUND(I189*H189,2)</f>
        <v>0</v>
      </c>
      <c r="BL189" s="23" t="s">
        <v>130</v>
      </c>
      <c r="BM189" s="23" t="s">
        <v>332</v>
      </c>
    </row>
    <row r="190" s="1" customFormat="1">
      <c r="B190" s="45"/>
      <c r="C190" s="73"/>
      <c r="D190" s="232" t="s">
        <v>137</v>
      </c>
      <c r="E190" s="73"/>
      <c r="F190" s="233" t="s">
        <v>333</v>
      </c>
      <c r="G190" s="73"/>
      <c r="H190" s="73"/>
      <c r="I190" s="190"/>
      <c r="J190" s="73"/>
      <c r="K190" s="73"/>
      <c r="L190" s="71"/>
      <c r="M190" s="234"/>
      <c r="N190" s="46"/>
      <c r="O190" s="46"/>
      <c r="P190" s="46"/>
      <c r="Q190" s="46"/>
      <c r="R190" s="46"/>
      <c r="S190" s="46"/>
      <c r="T190" s="94"/>
      <c r="AT190" s="23" t="s">
        <v>137</v>
      </c>
      <c r="AU190" s="23" t="s">
        <v>82</v>
      </c>
    </row>
    <row r="191" s="1" customFormat="1" ht="16.5" customHeight="1">
      <c r="B191" s="45"/>
      <c r="C191" s="220" t="s">
        <v>334</v>
      </c>
      <c r="D191" s="220" t="s">
        <v>126</v>
      </c>
      <c r="E191" s="221" t="s">
        <v>335</v>
      </c>
      <c r="F191" s="222" t="s">
        <v>336</v>
      </c>
      <c r="G191" s="223" t="s">
        <v>177</v>
      </c>
      <c r="H191" s="224">
        <v>0.45000000000000001</v>
      </c>
      <c r="I191" s="225"/>
      <c r="J191" s="226">
        <f>ROUND(I191*H191,2)</f>
        <v>0</v>
      </c>
      <c r="K191" s="222" t="s">
        <v>21</v>
      </c>
      <c r="L191" s="71"/>
      <c r="M191" s="227" t="s">
        <v>21</v>
      </c>
      <c r="N191" s="228" t="s">
        <v>43</v>
      </c>
      <c r="O191" s="46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3" t="s">
        <v>130</v>
      </c>
      <c r="AT191" s="23" t="s">
        <v>126</v>
      </c>
      <c r="AU191" s="23" t="s">
        <v>82</v>
      </c>
      <c r="AY191" s="23" t="s">
        <v>124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80</v>
      </c>
      <c r="BK191" s="231">
        <f>ROUND(I191*H191,2)</f>
        <v>0</v>
      </c>
      <c r="BL191" s="23" t="s">
        <v>130</v>
      </c>
      <c r="BM191" s="23" t="s">
        <v>337</v>
      </c>
    </row>
    <row r="192" s="1" customFormat="1">
      <c r="B192" s="45"/>
      <c r="C192" s="73"/>
      <c r="D192" s="232" t="s">
        <v>137</v>
      </c>
      <c r="E192" s="73"/>
      <c r="F192" s="233" t="s">
        <v>338</v>
      </c>
      <c r="G192" s="73"/>
      <c r="H192" s="73"/>
      <c r="I192" s="190"/>
      <c r="J192" s="73"/>
      <c r="K192" s="73"/>
      <c r="L192" s="71"/>
      <c r="M192" s="234"/>
      <c r="N192" s="46"/>
      <c r="O192" s="46"/>
      <c r="P192" s="46"/>
      <c r="Q192" s="46"/>
      <c r="R192" s="46"/>
      <c r="S192" s="46"/>
      <c r="T192" s="94"/>
      <c r="AT192" s="23" t="s">
        <v>137</v>
      </c>
      <c r="AU192" s="23" t="s">
        <v>82</v>
      </c>
    </row>
    <row r="193" s="10" customFormat="1" ht="29.88" customHeight="1">
      <c r="B193" s="204"/>
      <c r="C193" s="205"/>
      <c r="D193" s="206" t="s">
        <v>71</v>
      </c>
      <c r="E193" s="218" t="s">
        <v>339</v>
      </c>
      <c r="F193" s="218" t="s">
        <v>340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SUM(P194:P195)</f>
        <v>0</v>
      </c>
      <c r="Q193" s="212"/>
      <c r="R193" s="213">
        <f>SUM(R194:R195)</f>
        <v>0</v>
      </c>
      <c r="S193" s="212"/>
      <c r="T193" s="214">
        <f>SUM(T194:T195)</f>
        <v>0</v>
      </c>
      <c r="AR193" s="215" t="s">
        <v>80</v>
      </c>
      <c r="AT193" s="216" t="s">
        <v>71</v>
      </c>
      <c r="AU193" s="216" t="s">
        <v>80</v>
      </c>
      <c r="AY193" s="215" t="s">
        <v>124</v>
      </c>
      <c r="BK193" s="217">
        <f>SUM(BK194:BK195)</f>
        <v>0</v>
      </c>
    </row>
    <row r="194" s="1" customFormat="1" ht="16.5" customHeight="1">
      <c r="B194" s="45"/>
      <c r="C194" s="220" t="s">
        <v>341</v>
      </c>
      <c r="D194" s="220" t="s">
        <v>126</v>
      </c>
      <c r="E194" s="221" t="s">
        <v>342</v>
      </c>
      <c r="F194" s="222" t="s">
        <v>343</v>
      </c>
      <c r="G194" s="223" t="s">
        <v>177</v>
      </c>
      <c r="H194" s="224">
        <v>139.95599999999999</v>
      </c>
      <c r="I194" s="225"/>
      <c r="J194" s="226">
        <f>ROUND(I194*H194,2)</f>
        <v>0</v>
      </c>
      <c r="K194" s="222" t="s">
        <v>135</v>
      </c>
      <c r="L194" s="71"/>
      <c r="M194" s="227" t="s">
        <v>21</v>
      </c>
      <c r="N194" s="228" t="s">
        <v>43</v>
      </c>
      <c r="O194" s="46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AR194" s="23" t="s">
        <v>130</v>
      </c>
      <c r="AT194" s="23" t="s">
        <v>126</v>
      </c>
      <c r="AU194" s="23" t="s">
        <v>82</v>
      </c>
      <c r="AY194" s="23" t="s">
        <v>124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23" t="s">
        <v>80</v>
      </c>
      <c r="BK194" s="231">
        <f>ROUND(I194*H194,2)</f>
        <v>0</v>
      </c>
      <c r="BL194" s="23" t="s">
        <v>130</v>
      </c>
      <c r="BM194" s="23" t="s">
        <v>344</v>
      </c>
    </row>
    <row r="195" s="1" customFormat="1">
      <c r="B195" s="45"/>
      <c r="C195" s="73"/>
      <c r="D195" s="232" t="s">
        <v>137</v>
      </c>
      <c r="E195" s="73"/>
      <c r="F195" s="233" t="s">
        <v>345</v>
      </c>
      <c r="G195" s="73"/>
      <c r="H195" s="73"/>
      <c r="I195" s="190"/>
      <c r="J195" s="73"/>
      <c r="K195" s="73"/>
      <c r="L195" s="71"/>
      <c r="M195" s="234"/>
      <c r="N195" s="46"/>
      <c r="O195" s="46"/>
      <c r="P195" s="46"/>
      <c r="Q195" s="46"/>
      <c r="R195" s="46"/>
      <c r="S195" s="46"/>
      <c r="T195" s="94"/>
      <c r="AT195" s="23" t="s">
        <v>137</v>
      </c>
      <c r="AU195" s="23" t="s">
        <v>82</v>
      </c>
    </row>
    <row r="196" s="10" customFormat="1" ht="37.44001" customHeight="1">
      <c r="B196" s="204"/>
      <c r="C196" s="205"/>
      <c r="D196" s="206" t="s">
        <v>71</v>
      </c>
      <c r="E196" s="207" t="s">
        <v>346</v>
      </c>
      <c r="F196" s="207" t="s">
        <v>347</v>
      </c>
      <c r="G196" s="205"/>
      <c r="H196" s="205"/>
      <c r="I196" s="208"/>
      <c r="J196" s="209">
        <f>BK196</f>
        <v>0</v>
      </c>
      <c r="K196" s="205"/>
      <c r="L196" s="210"/>
      <c r="M196" s="211"/>
      <c r="N196" s="212"/>
      <c r="O196" s="212"/>
      <c r="P196" s="213">
        <f>P197</f>
        <v>0</v>
      </c>
      <c r="Q196" s="212"/>
      <c r="R196" s="213">
        <f>R197</f>
        <v>0.038685000000000004</v>
      </c>
      <c r="S196" s="212"/>
      <c r="T196" s="214">
        <f>T197</f>
        <v>0.047483999999999991</v>
      </c>
      <c r="AR196" s="215" t="s">
        <v>82</v>
      </c>
      <c r="AT196" s="216" t="s">
        <v>71</v>
      </c>
      <c r="AU196" s="216" t="s">
        <v>72</v>
      </c>
      <c r="AY196" s="215" t="s">
        <v>124</v>
      </c>
      <c r="BK196" s="217">
        <f>BK197</f>
        <v>0</v>
      </c>
    </row>
    <row r="197" s="10" customFormat="1" ht="19.92" customHeight="1">
      <c r="B197" s="204"/>
      <c r="C197" s="205"/>
      <c r="D197" s="206" t="s">
        <v>71</v>
      </c>
      <c r="E197" s="218" t="s">
        <v>348</v>
      </c>
      <c r="F197" s="218" t="s">
        <v>349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SUM(P198:P205)</f>
        <v>0</v>
      </c>
      <c r="Q197" s="212"/>
      <c r="R197" s="213">
        <f>SUM(R198:R205)</f>
        <v>0.038685000000000004</v>
      </c>
      <c r="S197" s="212"/>
      <c r="T197" s="214">
        <f>SUM(T198:T205)</f>
        <v>0.047483999999999991</v>
      </c>
      <c r="AR197" s="215" t="s">
        <v>82</v>
      </c>
      <c r="AT197" s="216" t="s">
        <v>71</v>
      </c>
      <c r="AU197" s="216" t="s">
        <v>80</v>
      </c>
      <c r="AY197" s="215" t="s">
        <v>124</v>
      </c>
      <c r="BK197" s="217">
        <f>SUM(BK198:BK205)</f>
        <v>0</v>
      </c>
    </row>
    <row r="198" s="1" customFormat="1" ht="16.5" customHeight="1">
      <c r="B198" s="45"/>
      <c r="C198" s="220" t="s">
        <v>350</v>
      </c>
      <c r="D198" s="220" t="s">
        <v>126</v>
      </c>
      <c r="E198" s="221" t="s">
        <v>351</v>
      </c>
      <c r="F198" s="222" t="s">
        <v>352</v>
      </c>
      <c r="G198" s="223" t="s">
        <v>191</v>
      </c>
      <c r="H198" s="224">
        <v>2.6379999999999999</v>
      </c>
      <c r="I198" s="225"/>
      <c r="J198" s="226">
        <f>ROUND(I198*H198,2)</f>
        <v>0</v>
      </c>
      <c r="K198" s="222" t="s">
        <v>135</v>
      </c>
      <c r="L198" s="71"/>
      <c r="M198" s="227" t="s">
        <v>21</v>
      </c>
      <c r="N198" s="228" t="s">
        <v>43</v>
      </c>
      <c r="O198" s="46"/>
      <c r="P198" s="229">
        <f>O198*H198</f>
        <v>0</v>
      </c>
      <c r="Q198" s="229">
        <v>0</v>
      </c>
      <c r="R198" s="229">
        <f>Q198*H198</f>
        <v>0</v>
      </c>
      <c r="S198" s="229">
        <v>0.017999999999999999</v>
      </c>
      <c r="T198" s="230">
        <f>S198*H198</f>
        <v>0.047483999999999991</v>
      </c>
      <c r="AR198" s="23" t="s">
        <v>217</v>
      </c>
      <c r="AT198" s="23" t="s">
        <v>126</v>
      </c>
      <c r="AU198" s="23" t="s">
        <v>82</v>
      </c>
      <c r="AY198" s="23" t="s">
        <v>124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80</v>
      </c>
      <c r="BK198" s="231">
        <f>ROUND(I198*H198,2)</f>
        <v>0</v>
      </c>
      <c r="BL198" s="23" t="s">
        <v>217</v>
      </c>
      <c r="BM198" s="23" t="s">
        <v>353</v>
      </c>
    </row>
    <row r="199" s="1" customFormat="1">
      <c r="B199" s="45"/>
      <c r="C199" s="73"/>
      <c r="D199" s="232" t="s">
        <v>137</v>
      </c>
      <c r="E199" s="73"/>
      <c r="F199" s="233" t="s">
        <v>354</v>
      </c>
      <c r="G199" s="73"/>
      <c r="H199" s="73"/>
      <c r="I199" s="190"/>
      <c r="J199" s="73"/>
      <c r="K199" s="73"/>
      <c r="L199" s="71"/>
      <c r="M199" s="234"/>
      <c r="N199" s="46"/>
      <c r="O199" s="46"/>
      <c r="P199" s="46"/>
      <c r="Q199" s="46"/>
      <c r="R199" s="46"/>
      <c r="S199" s="46"/>
      <c r="T199" s="94"/>
      <c r="AT199" s="23" t="s">
        <v>137</v>
      </c>
      <c r="AU199" s="23" t="s">
        <v>82</v>
      </c>
    </row>
    <row r="200" s="11" customFormat="1">
      <c r="B200" s="235"/>
      <c r="C200" s="236"/>
      <c r="D200" s="232" t="s">
        <v>139</v>
      </c>
      <c r="E200" s="237" t="s">
        <v>21</v>
      </c>
      <c r="F200" s="238" t="s">
        <v>355</v>
      </c>
      <c r="G200" s="236"/>
      <c r="H200" s="239">
        <v>2.6379999999999999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139</v>
      </c>
      <c r="AU200" s="245" t="s">
        <v>82</v>
      </c>
      <c r="AV200" s="11" t="s">
        <v>82</v>
      </c>
      <c r="AW200" s="11" t="s">
        <v>35</v>
      </c>
      <c r="AX200" s="11" t="s">
        <v>80</v>
      </c>
      <c r="AY200" s="245" t="s">
        <v>124</v>
      </c>
    </row>
    <row r="201" s="1" customFormat="1" ht="25.5" customHeight="1">
      <c r="B201" s="45"/>
      <c r="C201" s="220" t="s">
        <v>356</v>
      </c>
      <c r="D201" s="220" t="s">
        <v>126</v>
      </c>
      <c r="E201" s="221" t="s">
        <v>357</v>
      </c>
      <c r="F201" s="222" t="s">
        <v>358</v>
      </c>
      <c r="G201" s="223" t="s">
        <v>359</v>
      </c>
      <c r="H201" s="224">
        <v>1</v>
      </c>
      <c r="I201" s="225"/>
      <c r="J201" s="226">
        <f>ROUND(I201*H201,2)</f>
        <v>0</v>
      </c>
      <c r="K201" s="222" t="s">
        <v>21</v>
      </c>
      <c r="L201" s="71"/>
      <c r="M201" s="227" t="s">
        <v>21</v>
      </c>
      <c r="N201" s="228" t="s">
        <v>43</v>
      </c>
      <c r="O201" s="4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AR201" s="23" t="s">
        <v>217</v>
      </c>
      <c r="AT201" s="23" t="s">
        <v>126</v>
      </c>
      <c r="AU201" s="23" t="s">
        <v>82</v>
      </c>
      <c r="AY201" s="23" t="s">
        <v>124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80</v>
      </c>
      <c r="BK201" s="231">
        <f>ROUND(I201*H201,2)</f>
        <v>0</v>
      </c>
      <c r="BL201" s="23" t="s">
        <v>217</v>
      </c>
      <c r="BM201" s="23" t="s">
        <v>360</v>
      </c>
    </row>
    <row r="202" s="1" customFormat="1" ht="25.5" customHeight="1">
      <c r="B202" s="45"/>
      <c r="C202" s="220" t="s">
        <v>361</v>
      </c>
      <c r="D202" s="220" t="s">
        <v>126</v>
      </c>
      <c r="E202" s="221" t="s">
        <v>362</v>
      </c>
      <c r="F202" s="222" t="s">
        <v>363</v>
      </c>
      <c r="G202" s="223" t="s">
        <v>364</v>
      </c>
      <c r="H202" s="224">
        <v>38.685000000000002</v>
      </c>
      <c r="I202" s="225"/>
      <c r="J202" s="226">
        <f>ROUND(I202*H202,2)</f>
        <v>0</v>
      </c>
      <c r="K202" s="222" t="s">
        <v>21</v>
      </c>
      <c r="L202" s="71"/>
      <c r="M202" s="227" t="s">
        <v>21</v>
      </c>
      <c r="N202" s="228" t="s">
        <v>43</v>
      </c>
      <c r="O202" s="46"/>
      <c r="P202" s="229">
        <f>O202*H202</f>
        <v>0</v>
      </c>
      <c r="Q202" s="229">
        <v>0.001</v>
      </c>
      <c r="R202" s="229">
        <f>Q202*H202</f>
        <v>0.038685000000000004</v>
      </c>
      <c r="S202" s="229">
        <v>0</v>
      </c>
      <c r="T202" s="230">
        <f>S202*H202</f>
        <v>0</v>
      </c>
      <c r="AR202" s="23" t="s">
        <v>217</v>
      </c>
      <c r="AT202" s="23" t="s">
        <v>126</v>
      </c>
      <c r="AU202" s="23" t="s">
        <v>82</v>
      </c>
      <c r="AY202" s="23" t="s">
        <v>124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80</v>
      </c>
      <c r="BK202" s="231">
        <f>ROUND(I202*H202,2)</f>
        <v>0</v>
      </c>
      <c r="BL202" s="23" t="s">
        <v>217</v>
      </c>
      <c r="BM202" s="23" t="s">
        <v>365</v>
      </c>
    </row>
    <row r="203" s="13" customFormat="1">
      <c r="B203" s="267"/>
      <c r="C203" s="268"/>
      <c r="D203" s="232" t="s">
        <v>139</v>
      </c>
      <c r="E203" s="269" t="s">
        <v>21</v>
      </c>
      <c r="F203" s="270" t="s">
        <v>366</v>
      </c>
      <c r="G203" s="268"/>
      <c r="H203" s="269" t="s">
        <v>21</v>
      </c>
      <c r="I203" s="271"/>
      <c r="J203" s="268"/>
      <c r="K203" s="268"/>
      <c r="L203" s="272"/>
      <c r="M203" s="273"/>
      <c r="N203" s="274"/>
      <c r="O203" s="274"/>
      <c r="P203" s="274"/>
      <c r="Q203" s="274"/>
      <c r="R203" s="274"/>
      <c r="S203" s="274"/>
      <c r="T203" s="275"/>
      <c r="AT203" s="276" t="s">
        <v>139</v>
      </c>
      <c r="AU203" s="276" t="s">
        <v>82</v>
      </c>
      <c r="AV203" s="13" t="s">
        <v>80</v>
      </c>
      <c r="AW203" s="13" t="s">
        <v>35</v>
      </c>
      <c r="AX203" s="13" t="s">
        <v>72</v>
      </c>
      <c r="AY203" s="276" t="s">
        <v>124</v>
      </c>
    </row>
    <row r="204" s="13" customFormat="1">
      <c r="B204" s="267"/>
      <c r="C204" s="268"/>
      <c r="D204" s="232" t="s">
        <v>139</v>
      </c>
      <c r="E204" s="269" t="s">
        <v>21</v>
      </c>
      <c r="F204" s="270" t="s">
        <v>367</v>
      </c>
      <c r="G204" s="268"/>
      <c r="H204" s="269" t="s">
        <v>21</v>
      </c>
      <c r="I204" s="271"/>
      <c r="J204" s="268"/>
      <c r="K204" s="268"/>
      <c r="L204" s="272"/>
      <c r="M204" s="273"/>
      <c r="N204" s="274"/>
      <c r="O204" s="274"/>
      <c r="P204" s="274"/>
      <c r="Q204" s="274"/>
      <c r="R204" s="274"/>
      <c r="S204" s="274"/>
      <c r="T204" s="275"/>
      <c r="AT204" s="276" t="s">
        <v>139</v>
      </c>
      <c r="AU204" s="276" t="s">
        <v>82</v>
      </c>
      <c r="AV204" s="13" t="s">
        <v>80</v>
      </c>
      <c r="AW204" s="13" t="s">
        <v>35</v>
      </c>
      <c r="AX204" s="13" t="s">
        <v>72</v>
      </c>
      <c r="AY204" s="276" t="s">
        <v>124</v>
      </c>
    </row>
    <row r="205" s="11" customFormat="1">
      <c r="B205" s="235"/>
      <c r="C205" s="236"/>
      <c r="D205" s="232" t="s">
        <v>139</v>
      </c>
      <c r="E205" s="237" t="s">
        <v>21</v>
      </c>
      <c r="F205" s="238" t="s">
        <v>368</v>
      </c>
      <c r="G205" s="236"/>
      <c r="H205" s="239">
        <v>38.685000000000002</v>
      </c>
      <c r="I205" s="240"/>
      <c r="J205" s="236"/>
      <c r="K205" s="236"/>
      <c r="L205" s="241"/>
      <c r="M205" s="277"/>
      <c r="N205" s="278"/>
      <c r="O205" s="278"/>
      <c r="P205" s="278"/>
      <c r="Q205" s="278"/>
      <c r="R205" s="278"/>
      <c r="S205" s="278"/>
      <c r="T205" s="279"/>
      <c r="AT205" s="245" t="s">
        <v>139</v>
      </c>
      <c r="AU205" s="245" t="s">
        <v>82</v>
      </c>
      <c r="AV205" s="11" t="s">
        <v>82</v>
      </c>
      <c r="AW205" s="11" t="s">
        <v>35</v>
      </c>
      <c r="AX205" s="11" t="s">
        <v>80</v>
      </c>
      <c r="AY205" s="245" t="s">
        <v>124</v>
      </c>
    </row>
    <row r="206" s="1" customFormat="1" ht="6.96" customHeight="1">
      <c r="B206" s="66"/>
      <c r="C206" s="67"/>
      <c r="D206" s="67"/>
      <c r="E206" s="67"/>
      <c r="F206" s="67"/>
      <c r="G206" s="67"/>
      <c r="H206" s="67"/>
      <c r="I206" s="165"/>
      <c r="J206" s="67"/>
      <c r="K206" s="67"/>
      <c r="L206" s="71"/>
    </row>
  </sheetData>
  <sheetProtection sheet="1" autoFilter="0" formatColumns="0" formatRows="0" objects="1" scenarios="1" spinCount="100000" saltValue="7II2GxxrlWpYDq3AaFf/PelCriUDM9ZKVvnewQE2RU8IS58IBI0Dfgih2TRS3AIWw9r5XHGvlhtMB1k2KBga9A==" hashValue="c2f4YSajda/dtfRLwu0gcu+NQTvZhUu2SxwuNAVWoaVDLGRYV6N2r/lHZsAxyPstVjPaGD4wsbwva6ywL5SOFw==" algorithmName="SHA-512" password="CC35"/>
  <autoFilter ref="C84:K205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82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Městský stadion Ústí nad Labem, dovybudování areálu - II.etapa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369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28. 7. 2018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57" customHeight="1">
      <c r="B24" s="147"/>
      <c r="C24" s="148"/>
      <c r="D24" s="148"/>
      <c r="E24" s="43" t="s">
        <v>37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ROUND(SUM(BE85:BE214), 2)</f>
        <v>0</v>
      </c>
      <c r="G30" s="46"/>
      <c r="H30" s="46"/>
      <c r="I30" s="157">
        <v>0.20999999999999999</v>
      </c>
      <c r="J30" s="156">
        <f>ROUND(ROUND((SUM(BE85:BE214)),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ROUND(SUM(BF85:BF214), 2)</f>
        <v>0</v>
      </c>
      <c r="G31" s="46"/>
      <c r="H31" s="46"/>
      <c r="I31" s="157">
        <v>0.14999999999999999</v>
      </c>
      <c r="J31" s="156">
        <f>ROUND(ROUND((SUM(BF85:BF214)),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ROUND(SUM(BG85:BG214),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ROUND(SUM(BH85:BH214),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ROUND(SUM(BI85:BI214),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Městský stadion Ústí nad Labem, dovybudování areálu - II.etapa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SO.08-II - Oplocení (II.etapa)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28. 7. 2018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Statutární město Ústí nad Labem</v>
      </c>
      <c r="G51" s="46"/>
      <c r="H51" s="46"/>
      <c r="I51" s="145" t="s">
        <v>33</v>
      </c>
      <c r="J51" s="43" t="str">
        <f>E21</f>
        <v>PROVOD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J85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J86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J87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J121</f>
        <v>0</v>
      </c>
      <c r="K59" s="189"/>
    </row>
    <row r="60" s="8" customFormat="1" ht="19.92" customHeight="1">
      <c r="B60" s="183"/>
      <c r="C60" s="184"/>
      <c r="D60" s="185" t="s">
        <v>370</v>
      </c>
      <c r="E60" s="186"/>
      <c r="F60" s="186"/>
      <c r="G60" s="186"/>
      <c r="H60" s="186"/>
      <c r="I60" s="187"/>
      <c r="J60" s="188">
        <f>J128</f>
        <v>0</v>
      </c>
      <c r="K60" s="189"/>
    </row>
    <row r="61" s="8" customFormat="1" ht="19.92" customHeight="1">
      <c r="B61" s="183"/>
      <c r="C61" s="184"/>
      <c r="D61" s="185" t="s">
        <v>104</v>
      </c>
      <c r="E61" s="186"/>
      <c r="F61" s="186"/>
      <c r="G61" s="186"/>
      <c r="H61" s="186"/>
      <c r="I61" s="187"/>
      <c r="J61" s="188">
        <f>J154</f>
        <v>0</v>
      </c>
      <c r="K61" s="189"/>
    </row>
    <row r="62" s="8" customFormat="1" ht="19.92" customHeight="1">
      <c r="B62" s="183"/>
      <c r="C62" s="184"/>
      <c r="D62" s="185" t="s">
        <v>105</v>
      </c>
      <c r="E62" s="186"/>
      <c r="F62" s="186"/>
      <c r="G62" s="186"/>
      <c r="H62" s="186"/>
      <c r="I62" s="187"/>
      <c r="J62" s="188">
        <f>J178</f>
        <v>0</v>
      </c>
      <c r="K62" s="189"/>
    </row>
    <row r="63" s="7" customFormat="1" ht="24.96" customHeight="1">
      <c r="B63" s="176"/>
      <c r="C63" s="177"/>
      <c r="D63" s="178" t="s">
        <v>106</v>
      </c>
      <c r="E63" s="179"/>
      <c r="F63" s="179"/>
      <c r="G63" s="179"/>
      <c r="H63" s="179"/>
      <c r="I63" s="180"/>
      <c r="J63" s="181">
        <f>J181</f>
        <v>0</v>
      </c>
      <c r="K63" s="182"/>
    </row>
    <row r="64" s="8" customFormat="1" ht="19.92" customHeight="1">
      <c r="B64" s="183"/>
      <c r="C64" s="184"/>
      <c r="D64" s="185" t="s">
        <v>107</v>
      </c>
      <c r="E64" s="186"/>
      <c r="F64" s="186"/>
      <c r="G64" s="186"/>
      <c r="H64" s="186"/>
      <c r="I64" s="187"/>
      <c r="J64" s="188">
        <f>J182</f>
        <v>0</v>
      </c>
      <c r="K64" s="189"/>
    </row>
    <row r="65" s="8" customFormat="1" ht="19.92" customHeight="1">
      <c r="B65" s="183"/>
      <c r="C65" s="184"/>
      <c r="D65" s="185" t="s">
        <v>371</v>
      </c>
      <c r="E65" s="186"/>
      <c r="F65" s="186"/>
      <c r="G65" s="186"/>
      <c r="H65" s="186"/>
      <c r="I65" s="187"/>
      <c r="J65" s="188">
        <f>J203</f>
        <v>0</v>
      </c>
      <c r="K65" s="189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43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5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68"/>
      <c r="J71" s="70"/>
      <c r="K71" s="70"/>
      <c r="L71" s="71"/>
    </row>
    <row r="72" s="1" customFormat="1" ht="36.96" customHeight="1">
      <c r="B72" s="45"/>
      <c r="C72" s="72" t="s">
        <v>108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6.5" customHeight="1">
      <c r="B75" s="45"/>
      <c r="C75" s="73"/>
      <c r="D75" s="73"/>
      <c r="E75" s="191" t="str">
        <f>E7</f>
        <v>Městský stadion Ústí nad Labem, dovybudování areálu - II.etapa</v>
      </c>
      <c r="F75" s="75"/>
      <c r="G75" s="75"/>
      <c r="H75" s="75"/>
      <c r="I75" s="190"/>
      <c r="J75" s="73"/>
      <c r="K75" s="73"/>
      <c r="L75" s="71"/>
    </row>
    <row r="76" s="1" customFormat="1" ht="14.4" customHeight="1">
      <c r="B76" s="45"/>
      <c r="C76" s="75" t="s">
        <v>92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7.25" customHeight="1">
      <c r="B77" s="45"/>
      <c r="C77" s="73"/>
      <c r="D77" s="73"/>
      <c r="E77" s="81" t="str">
        <f>E9</f>
        <v>SO.08-II - Oplocení (II.etapa)</v>
      </c>
      <c r="F77" s="73"/>
      <c r="G77" s="73"/>
      <c r="H77" s="73"/>
      <c r="I77" s="190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8" customHeight="1">
      <c r="B79" s="45"/>
      <c r="C79" s="75" t="s">
        <v>23</v>
      </c>
      <c r="D79" s="73"/>
      <c r="E79" s="73"/>
      <c r="F79" s="192" t="str">
        <f>F12</f>
        <v xml:space="preserve"> </v>
      </c>
      <c r="G79" s="73"/>
      <c r="H79" s="73"/>
      <c r="I79" s="193" t="s">
        <v>25</v>
      </c>
      <c r="J79" s="84" t="str">
        <f>IF(J12="","",J12)</f>
        <v>28. 7. 2018</v>
      </c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>
      <c r="B81" s="45"/>
      <c r="C81" s="75" t="s">
        <v>27</v>
      </c>
      <c r="D81" s="73"/>
      <c r="E81" s="73"/>
      <c r="F81" s="192" t="str">
        <f>E15</f>
        <v>Statutární město Ústí nad Labem</v>
      </c>
      <c r="G81" s="73"/>
      <c r="H81" s="73"/>
      <c r="I81" s="193" t="s">
        <v>33</v>
      </c>
      <c r="J81" s="192" t="str">
        <f>E21</f>
        <v>PROVOD s.r.o.</v>
      </c>
      <c r="K81" s="73"/>
      <c r="L81" s="71"/>
    </row>
    <row r="82" s="1" customFormat="1" ht="14.4" customHeight="1">
      <c r="B82" s="45"/>
      <c r="C82" s="75" t="s">
        <v>31</v>
      </c>
      <c r="D82" s="73"/>
      <c r="E82" s="73"/>
      <c r="F82" s="192" t="str">
        <f>IF(E18="","",E18)</f>
        <v/>
      </c>
      <c r="G82" s="73"/>
      <c r="H82" s="73"/>
      <c r="I82" s="190"/>
      <c r="J82" s="73"/>
      <c r="K82" s="73"/>
      <c r="L82" s="71"/>
    </row>
    <row r="83" s="1" customFormat="1" ht="10.32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9" customFormat="1" ht="29.28" customHeight="1">
      <c r="B84" s="194"/>
      <c r="C84" s="195" t="s">
        <v>109</v>
      </c>
      <c r="D84" s="196" t="s">
        <v>57</v>
      </c>
      <c r="E84" s="196" t="s">
        <v>53</v>
      </c>
      <c r="F84" s="196" t="s">
        <v>110</v>
      </c>
      <c r="G84" s="196" t="s">
        <v>111</v>
      </c>
      <c r="H84" s="196" t="s">
        <v>112</v>
      </c>
      <c r="I84" s="197" t="s">
        <v>113</v>
      </c>
      <c r="J84" s="196" t="s">
        <v>96</v>
      </c>
      <c r="K84" s="198" t="s">
        <v>114</v>
      </c>
      <c r="L84" s="199"/>
      <c r="M84" s="101" t="s">
        <v>115</v>
      </c>
      <c r="N84" s="102" t="s">
        <v>42</v>
      </c>
      <c r="O84" s="102" t="s">
        <v>116</v>
      </c>
      <c r="P84" s="102" t="s">
        <v>117</v>
      </c>
      <c r="Q84" s="102" t="s">
        <v>118</v>
      </c>
      <c r="R84" s="102" t="s">
        <v>119</v>
      </c>
      <c r="S84" s="102" t="s">
        <v>120</v>
      </c>
      <c r="T84" s="103" t="s">
        <v>121</v>
      </c>
    </row>
    <row r="85" s="1" customFormat="1" ht="29.28" customHeight="1">
      <c r="B85" s="45"/>
      <c r="C85" s="107" t="s">
        <v>97</v>
      </c>
      <c r="D85" s="73"/>
      <c r="E85" s="73"/>
      <c r="F85" s="73"/>
      <c r="G85" s="73"/>
      <c r="H85" s="73"/>
      <c r="I85" s="190"/>
      <c r="J85" s="200">
        <f>BK85</f>
        <v>0</v>
      </c>
      <c r="K85" s="73"/>
      <c r="L85" s="71"/>
      <c r="M85" s="104"/>
      <c r="N85" s="105"/>
      <c r="O85" s="105"/>
      <c r="P85" s="201">
        <f>P86+P181</f>
        <v>0</v>
      </c>
      <c r="Q85" s="105"/>
      <c r="R85" s="201">
        <f>R86+R181</f>
        <v>71.040739029999997</v>
      </c>
      <c r="S85" s="105"/>
      <c r="T85" s="202">
        <f>T86+T181</f>
        <v>25.493500000000001</v>
      </c>
      <c r="AT85" s="23" t="s">
        <v>71</v>
      </c>
      <c r="AU85" s="23" t="s">
        <v>98</v>
      </c>
      <c r="BK85" s="203">
        <f>BK86+BK181</f>
        <v>0</v>
      </c>
    </row>
    <row r="86" s="10" customFormat="1" ht="37.44001" customHeight="1">
      <c r="B86" s="204"/>
      <c r="C86" s="205"/>
      <c r="D86" s="206" t="s">
        <v>71</v>
      </c>
      <c r="E86" s="207" t="s">
        <v>122</v>
      </c>
      <c r="F86" s="207" t="s">
        <v>123</v>
      </c>
      <c r="G86" s="205"/>
      <c r="H86" s="205"/>
      <c r="I86" s="208"/>
      <c r="J86" s="209">
        <f>BK86</f>
        <v>0</v>
      </c>
      <c r="K86" s="205"/>
      <c r="L86" s="210"/>
      <c r="M86" s="211"/>
      <c r="N86" s="212"/>
      <c r="O86" s="212"/>
      <c r="P86" s="213">
        <f>P87+P121+P128+P154+P178</f>
        <v>0</v>
      </c>
      <c r="Q86" s="212"/>
      <c r="R86" s="213">
        <f>R87+R121+R128+R154+R178</f>
        <v>61.275050830000005</v>
      </c>
      <c r="S86" s="212"/>
      <c r="T86" s="214">
        <f>T87+T121+T128+T154+T178</f>
        <v>25.493500000000001</v>
      </c>
      <c r="AR86" s="215" t="s">
        <v>80</v>
      </c>
      <c r="AT86" s="216" t="s">
        <v>71</v>
      </c>
      <c r="AU86" s="216" t="s">
        <v>72</v>
      </c>
      <c r="AY86" s="215" t="s">
        <v>124</v>
      </c>
      <c r="BK86" s="217">
        <f>BK87+BK121+BK128+BK154+BK178</f>
        <v>0</v>
      </c>
    </row>
    <row r="87" s="10" customFormat="1" ht="19.92" customHeight="1">
      <c r="B87" s="204"/>
      <c r="C87" s="205"/>
      <c r="D87" s="206" t="s">
        <v>71</v>
      </c>
      <c r="E87" s="218" t="s">
        <v>80</v>
      </c>
      <c r="F87" s="218" t="s">
        <v>125</v>
      </c>
      <c r="G87" s="205"/>
      <c r="H87" s="205"/>
      <c r="I87" s="208"/>
      <c r="J87" s="219">
        <f>BK87</f>
        <v>0</v>
      </c>
      <c r="K87" s="205"/>
      <c r="L87" s="210"/>
      <c r="M87" s="211"/>
      <c r="N87" s="212"/>
      <c r="O87" s="212"/>
      <c r="P87" s="213">
        <f>SUM(P88:P120)</f>
        <v>0</v>
      </c>
      <c r="Q87" s="212"/>
      <c r="R87" s="213">
        <f>SUM(R88:R120)</f>
        <v>2.6999999999999997</v>
      </c>
      <c r="S87" s="212"/>
      <c r="T87" s="214">
        <f>SUM(T88:T120)</f>
        <v>0</v>
      </c>
      <c r="AR87" s="215" t="s">
        <v>80</v>
      </c>
      <c r="AT87" s="216" t="s">
        <v>71</v>
      </c>
      <c r="AU87" s="216" t="s">
        <v>80</v>
      </c>
      <c r="AY87" s="215" t="s">
        <v>124</v>
      </c>
      <c r="BK87" s="217">
        <f>SUM(BK88:BK120)</f>
        <v>0</v>
      </c>
    </row>
    <row r="88" s="1" customFormat="1" ht="16.5" customHeight="1">
      <c r="B88" s="45"/>
      <c r="C88" s="220" t="s">
        <v>80</v>
      </c>
      <c r="D88" s="220" t="s">
        <v>126</v>
      </c>
      <c r="E88" s="221" t="s">
        <v>127</v>
      </c>
      <c r="F88" s="222" t="s">
        <v>128</v>
      </c>
      <c r="G88" s="223" t="s">
        <v>129</v>
      </c>
      <c r="H88" s="224">
        <v>1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43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130</v>
      </c>
      <c r="AT88" s="23" t="s">
        <v>126</v>
      </c>
      <c r="AU88" s="23" t="s">
        <v>82</v>
      </c>
      <c r="AY88" s="23" t="s">
        <v>124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80</v>
      </c>
      <c r="BK88" s="231">
        <f>ROUND(I88*H88,2)</f>
        <v>0</v>
      </c>
      <c r="BL88" s="23" t="s">
        <v>130</v>
      </c>
      <c r="BM88" s="23" t="s">
        <v>372</v>
      </c>
    </row>
    <row r="89" s="1" customFormat="1" ht="16.5" customHeight="1">
      <c r="B89" s="45"/>
      <c r="C89" s="220" t="s">
        <v>82</v>
      </c>
      <c r="D89" s="220" t="s">
        <v>126</v>
      </c>
      <c r="E89" s="221" t="s">
        <v>373</v>
      </c>
      <c r="F89" s="222" t="s">
        <v>374</v>
      </c>
      <c r="G89" s="223" t="s">
        <v>134</v>
      </c>
      <c r="H89" s="224">
        <v>12.710000000000001</v>
      </c>
      <c r="I89" s="225"/>
      <c r="J89" s="226">
        <f>ROUND(I89*H89,2)</f>
        <v>0</v>
      </c>
      <c r="K89" s="222" t="s">
        <v>135</v>
      </c>
      <c r="L89" s="71"/>
      <c r="M89" s="227" t="s">
        <v>21</v>
      </c>
      <c r="N89" s="228" t="s">
        <v>43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130</v>
      </c>
      <c r="AT89" s="23" t="s">
        <v>126</v>
      </c>
      <c r="AU89" s="23" t="s">
        <v>82</v>
      </c>
      <c r="AY89" s="23" t="s">
        <v>124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80</v>
      </c>
      <c r="BK89" s="231">
        <f>ROUND(I89*H89,2)</f>
        <v>0</v>
      </c>
      <c r="BL89" s="23" t="s">
        <v>130</v>
      </c>
      <c r="BM89" s="23" t="s">
        <v>375</v>
      </c>
    </row>
    <row r="90" s="1" customFormat="1">
      <c r="B90" s="45"/>
      <c r="C90" s="73"/>
      <c r="D90" s="232" t="s">
        <v>137</v>
      </c>
      <c r="E90" s="73"/>
      <c r="F90" s="233" t="s">
        <v>376</v>
      </c>
      <c r="G90" s="73"/>
      <c r="H90" s="73"/>
      <c r="I90" s="190"/>
      <c r="J90" s="73"/>
      <c r="K90" s="73"/>
      <c r="L90" s="71"/>
      <c r="M90" s="234"/>
      <c r="N90" s="46"/>
      <c r="O90" s="46"/>
      <c r="P90" s="46"/>
      <c r="Q90" s="46"/>
      <c r="R90" s="46"/>
      <c r="S90" s="46"/>
      <c r="T90" s="94"/>
      <c r="AT90" s="23" t="s">
        <v>137</v>
      </c>
      <c r="AU90" s="23" t="s">
        <v>82</v>
      </c>
    </row>
    <row r="91" s="11" customFormat="1">
      <c r="B91" s="235"/>
      <c r="C91" s="236"/>
      <c r="D91" s="232" t="s">
        <v>139</v>
      </c>
      <c r="E91" s="237" t="s">
        <v>21</v>
      </c>
      <c r="F91" s="238" t="s">
        <v>377</v>
      </c>
      <c r="G91" s="236"/>
      <c r="H91" s="239">
        <v>2.0630000000000002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AT91" s="245" t="s">
        <v>139</v>
      </c>
      <c r="AU91" s="245" t="s">
        <v>82</v>
      </c>
      <c r="AV91" s="11" t="s">
        <v>82</v>
      </c>
      <c r="AW91" s="11" t="s">
        <v>35</v>
      </c>
      <c r="AX91" s="11" t="s">
        <v>72</v>
      </c>
      <c r="AY91" s="245" t="s">
        <v>124</v>
      </c>
    </row>
    <row r="92" s="11" customFormat="1">
      <c r="B92" s="235"/>
      <c r="C92" s="236"/>
      <c r="D92" s="232" t="s">
        <v>139</v>
      </c>
      <c r="E92" s="237" t="s">
        <v>21</v>
      </c>
      <c r="F92" s="238" t="s">
        <v>378</v>
      </c>
      <c r="G92" s="236"/>
      <c r="H92" s="239">
        <v>0.39600000000000002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AT92" s="245" t="s">
        <v>139</v>
      </c>
      <c r="AU92" s="245" t="s">
        <v>82</v>
      </c>
      <c r="AV92" s="11" t="s">
        <v>82</v>
      </c>
      <c r="AW92" s="11" t="s">
        <v>35</v>
      </c>
      <c r="AX92" s="11" t="s">
        <v>72</v>
      </c>
      <c r="AY92" s="245" t="s">
        <v>124</v>
      </c>
    </row>
    <row r="93" s="11" customFormat="1">
      <c r="B93" s="235"/>
      <c r="C93" s="236"/>
      <c r="D93" s="232" t="s">
        <v>139</v>
      </c>
      <c r="E93" s="237" t="s">
        <v>21</v>
      </c>
      <c r="F93" s="238" t="s">
        <v>379</v>
      </c>
      <c r="G93" s="236"/>
      <c r="H93" s="239">
        <v>10.250999999999999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AT93" s="245" t="s">
        <v>139</v>
      </c>
      <c r="AU93" s="245" t="s">
        <v>82</v>
      </c>
      <c r="AV93" s="11" t="s">
        <v>82</v>
      </c>
      <c r="AW93" s="11" t="s">
        <v>35</v>
      </c>
      <c r="AX93" s="11" t="s">
        <v>72</v>
      </c>
      <c r="AY93" s="245" t="s">
        <v>124</v>
      </c>
    </row>
    <row r="94" s="12" customFormat="1">
      <c r="B94" s="246"/>
      <c r="C94" s="247"/>
      <c r="D94" s="232" t="s">
        <v>139</v>
      </c>
      <c r="E94" s="248" t="s">
        <v>21</v>
      </c>
      <c r="F94" s="249" t="s">
        <v>144</v>
      </c>
      <c r="G94" s="247"/>
      <c r="H94" s="250">
        <v>12.710000000000001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AT94" s="256" t="s">
        <v>139</v>
      </c>
      <c r="AU94" s="256" t="s">
        <v>82</v>
      </c>
      <c r="AV94" s="12" t="s">
        <v>130</v>
      </c>
      <c r="AW94" s="12" t="s">
        <v>35</v>
      </c>
      <c r="AX94" s="12" t="s">
        <v>80</v>
      </c>
      <c r="AY94" s="256" t="s">
        <v>124</v>
      </c>
    </row>
    <row r="95" s="1" customFormat="1" ht="16.5" customHeight="1">
      <c r="B95" s="45"/>
      <c r="C95" s="220" t="s">
        <v>145</v>
      </c>
      <c r="D95" s="220" t="s">
        <v>126</v>
      </c>
      <c r="E95" s="221" t="s">
        <v>380</v>
      </c>
      <c r="F95" s="222" t="s">
        <v>381</v>
      </c>
      <c r="G95" s="223" t="s">
        <v>134</v>
      </c>
      <c r="H95" s="224">
        <v>12.710000000000001</v>
      </c>
      <c r="I95" s="225"/>
      <c r="J95" s="226">
        <f>ROUND(I95*H95,2)</f>
        <v>0</v>
      </c>
      <c r="K95" s="222" t="s">
        <v>135</v>
      </c>
      <c r="L95" s="71"/>
      <c r="M95" s="227" t="s">
        <v>21</v>
      </c>
      <c r="N95" s="228" t="s">
        <v>43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130</v>
      </c>
      <c r="AT95" s="23" t="s">
        <v>126</v>
      </c>
      <c r="AU95" s="23" t="s">
        <v>82</v>
      </c>
      <c r="AY95" s="23" t="s">
        <v>124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80</v>
      </c>
      <c r="BK95" s="231">
        <f>ROUND(I95*H95,2)</f>
        <v>0</v>
      </c>
      <c r="BL95" s="23" t="s">
        <v>130</v>
      </c>
      <c r="BM95" s="23" t="s">
        <v>382</v>
      </c>
    </row>
    <row r="96" s="1" customFormat="1">
      <c r="B96" s="45"/>
      <c r="C96" s="73"/>
      <c r="D96" s="232" t="s">
        <v>137</v>
      </c>
      <c r="E96" s="73"/>
      <c r="F96" s="233" t="s">
        <v>383</v>
      </c>
      <c r="G96" s="73"/>
      <c r="H96" s="73"/>
      <c r="I96" s="190"/>
      <c r="J96" s="73"/>
      <c r="K96" s="73"/>
      <c r="L96" s="71"/>
      <c r="M96" s="234"/>
      <c r="N96" s="46"/>
      <c r="O96" s="46"/>
      <c r="P96" s="46"/>
      <c r="Q96" s="46"/>
      <c r="R96" s="46"/>
      <c r="S96" s="46"/>
      <c r="T96" s="94"/>
      <c r="AT96" s="23" t="s">
        <v>137</v>
      </c>
      <c r="AU96" s="23" t="s">
        <v>82</v>
      </c>
    </row>
    <row r="97" s="1" customFormat="1" ht="16.5" customHeight="1">
      <c r="B97" s="45"/>
      <c r="C97" s="220" t="s">
        <v>130</v>
      </c>
      <c r="D97" s="220" t="s">
        <v>126</v>
      </c>
      <c r="E97" s="221" t="s">
        <v>384</v>
      </c>
      <c r="F97" s="222" t="s">
        <v>385</v>
      </c>
      <c r="G97" s="223" t="s">
        <v>134</v>
      </c>
      <c r="H97" s="224">
        <v>12.710000000000001</v>
      </c>
      <c r="I97" s="225"/>
      <c r="J97" s="226">
        <f>ROUND(I97*H97,2)</f>
        <v>0</v>
      </c>
      <c r="K97" s="222" t="s">
        <v>135</v>
      </c>
      <c r="L97" s="71"/>
      <c r="M97" s="227" t="s">
        <v>21</v>
      </c>
      <c r="N97" s="228" t="s">
        <v>43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130</v>
      </c>
      <c r="AT97" s="23" t="s">
        <v>126</v>
      </c>
      <c r="AU97" s="23" t="s">
        <v>82</v>
      </c>
      <c r="AY97" s="23" t="s">
        <v>124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80</v>
      </c>
      <c r="BK97" s="231">
        <f>ROUND(I97*H97,2)</f>
        <v>0</v>
      </c>
      <c r="BL97" s="23" t="s">
        <v>130</v>
      </c>
      <c r="BM97" s="23" t="s">
        <v>386</v>
      </c>
    </row>
    <row r="98" s="1" customFormat="1">
      <c r="B98" s="45"/>
      <c r="C98" s="73"/>
      <c r="D98" s="232" t="s">
        <v>137</v>
      </c>
      <c r="E98" s="73"/>
      <c r="F98" s="233" t="s">
        <v>387</v>
      </c>
      <c r="G98" s="73"/>
      <c r="H98" s="73"/>
      <c r="I98" s="190"/>
      <c r="J98" s="73"/>
      <c r="K98" s="73"/>
      <c r="L98" s="71"/>
      <c r="M98" s="234"/>
      <c r="N98" s="46"/>
      <c r="O98" s="46"/>
      <c r="P98" s="46"/>
      <c r="Q98" s="46"/>
      <c r="R98" s="46"/>
      <c r="S98" s="46"/>
      <c r="T98" s="94"/>
      <c r="AT98" s="23" t="s">
        <v>137</v>
      </c>
      <c r="AU98" s="23" t="s">
        <v>82</v>
      </c>
    </row>
    <row r="99" s="11" customFormat="1">
      <c r="B99" s="235"/>
      <c r="C99" s="236"/>
      <c r="D99" s="232" t="s">
        <v>139</v>
      </c>
      <c r="E99" s="237" t="s">
        <v>21</v>
      </c>
      <c r="F99" s="238" t="s">
        <v>377</v>
      </c>
      <c r="G99" s="236"/>
      <c r="H99" s="239">
        <v>2.0630000000000002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139</v>
      </c>
      <c r="AU99" s="245" t="s">
        <v>82</v>
      </c>
      <c r="AV99" s="11" t="s">
        <v>82</v>
      </c>
      <c r="AW99" s="11" t="s">
        <v>35</v>
      </c>
      <c r="AX99" s="11" t="s">
        <v>72</v>
      </c>
      <c r="AY99" s="245" t="s">
        <v>124</v>
      </c>
    </row>
    <row r="100" s="11" customFormat="1">
      <c r="B100" s="235"/>
      <c r="C100" s="236"/>
      <c r="D100" s="232" t="s">
        <v>139</v>
      </c>
      <c r="E100" s="237" t="s">
        <v>21</v>
      </c>
      <c r="F100" s="238" t="s">
        <v>378</v>
      </c>
      <c r="G100" s="236"/>
      <c r="H100" s="239">
        <v>0.39600000000000002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139</v>
      </c>
      <c r="AU100" s="245" t="s">
        <v>82</v>
      </c>
      <c r="AV100" s="11" t="s">
        <v>82</v>
      </c>
      <c r="AW100" s="11" t="s">
        <v>35</v>
      </c>
      <c r="AX100" s="11" t="s">
        <v>72</v>
      </c>
      <c r="AY100" s="245" t="s">
        <v>124</v>
      </c>
    </row>
    <row r="101" s="11" customFormat="1">
      <c r="B101" s="235"/>
      <c r="C101" s="236"/>
      <c r="D101" s="232" t="s">
        <v>139</v>
      </c>
      <c r="E101" s="237" t="s">
        <v>21</v>
      </c>
      <c r="F101" s="238" t="s">
        <v>379</v>
      </c>
      <c r="G101" s="236"/>
      <c r="H101" s="239">
        <v>10.250999999999999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139</v>
      </c>
      <c r="AU101" s="245" t="s">
        <v>82</v>
      </c>
      <c r="AV101" s="11" t="s">
        <v>82</v>
      </c>
      <c r="AW101" s="11" t="s">
        <v>35</v>
      </c>
      <c r="AX101" s="11" t="s">
        <v>72</v>
      </c>
      <c r="AY101" s="245" t="s">
        <v>124</v>
      </c>
    </row>
    <row r="102" s="12" customFormat="1">
      <c r="B102" s="246"/>
      <c r="C102" s="247"/>
      <c r="D102" s="232" t="s">
        <v>139</v>
      </c>
      <c r="E102" s="248" t="s">
        <v>21</v>
      </c>
      <c r="F102" s="249" t="s">
        <v>144</v>
      </c>
      <c r="G102" s="247"/>
      <c r="H102" s="250">
        <v>12.710000000000001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AT102" s="256" t="s">
        <v>139</v>
      </c>
      <c r="AU102" s="256" t="s">
        <v>82</v>
      </c>
      <c r="AV102" s="12" t="s">
        <v>130</v>
      </c>
      <c r="AW102" s="12" t="s">
        <v>35</v>
      </c>
      <c r="AX102" s="12" t="s">
        <v>80</v>
      </c>
      <c r="AY102" s="256" t="s">
        <v>124</v>
      </c>
    </row>
    <row r="103" s="1" customFormat="1" ht="16.5" customHeight="1">
      <c r="B103" s="45"/>
      <c r="C103" s="220" t="s">
        <v>154</v>
      </c>
      <c r="D103" s="220" t="s">
        <v>126</v>
      </c>
      <c r="E103" s="221" t="s">
        <v>388</v>
      </c>
      <c r="F103" s="222" t="s">
        <v>389</v>
      </c>
      <c r="G103" s="223" t="s">
        <v>134</v>
      </c>
      <c r="H103" s="224">
        <v>12.710000000000001</v>
      </c>
      <c r="I103" s="225"/>
      <c r="J103" s="226">
        <f>ROUND(I103*H103,2)</f>
        <v>0</v>
      </c>
      <c r="K103" s="222" t="s">
        <v>135</v>
      </c>
      <c r="L103" s="71"/>
      <c r="M103" s="227" t="s">
        <v>21</v>
      </c>
      <c r="N103" s="228" t="s">
        <v>43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130</v>
      </c>
      <c r="AT103" s="23" t="s">
        <v>126</v>
      </c>
      <c r="AU103" s="23" t="s">
        <v>82</v>
      </c>
      <c r="AY103" s="23" t="s">
        <v>124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80</v>
      </c>
      <c r="BK103" s="231">
        <f>ROUND(I103*H103,2)</f>
        <v>0</v>
      </c>
      <c r="BL103" s="23" t="s">
        <v>130</v>
      </c>
      <c r="BM103" s="23" t="s">
        <v>390</v>
      </c>
    </row>
    <row r="104" s="1" customFormat="1">
      <c r="B104" s="45"/>
      <c r="C104" s="73"/>
      <c r="D104" s="232" t="s">
        <v>137</v>
      </c>
      <c r="E104" s="73"/>
      <c r="F104" s="233" t="s">
        <v>391</v>
      </c>
      <c r="G104" s="73"/>
      <c r="H104" s="73"/>
      <c r="I104" s="190"/>
      <c r="J104" s="73"/>
      <c r="K104" s="73"/>
      <c r="L104" s="71"/>
      <c r="M104" s="234"/>
      <c r="N104" s="46"/>
      <c r="O104" s="46"/>
      <c r="P104" s="46"/>
      <c r="Q104" s="46"/>
      <c r="R104" s="46"/>
      <c r="S104" s="46"/>
      <c r="T104" s="94"/>
      <c r="AT104" s="23" t="s">
        <v>137</v>
      </c>
      <c r="AU104" s="23" t="s">
        <v>82</v>
      </c>
    </row>
    <row r="105" s="1" customFormat="1" ht="16.5" customHeight="1">
      <c r="B105" s="45"/>
      <c r="C105" s="220" t="s">
        <v>159</v>
      </c>
      <c r="D105" s="220" t="s">
        <v>126</v>
      </c>
      <c r="E105" s="221" t="s">
        <v>160</v>
      </c>
      <c r="F105" s="222" t="s">
        <v>161</v>
      </c>
      <c r="G105" s="223" t="s">
        <v>134</v>
      </c>
      <c r="H105" s="224">
        <v>25.420000000000002</v>
      </c>
      <c r="I105" s="225"/>
      <c r="J105" s="226">
        <f>ROUND(I105*H105,2)</f>
        <v>0</v>
      </c>
      <c r="K105" s="222" t="s">
        <v>135</v>
      </c>
      <c r="L105" s="71"/>
      <c r="M105" s="227" t="s">
        <v>21</v>
      </c>
      <c r="N105" s="228" t="s">
        <v>43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130</v>
      </c>
      <c r="AT105" s="23" t="s">
        <v>126</v>
      </c>
      <c r="AU105" s="23" t="s">
        <v>82</v>
      </c>
      <c r="AY105" s="23" t="s">
        <v>124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80</v>
      </c>
      <c r="BK105" s="231">
        <f>ROUND(I105*H105,2)</f>
        <v>0</v>
      </c>
      <c r="BL105" s="23" t="s">
        <v>130</v>
      </c>
      <c r="BM105" s="23" t="s">
        <v>162</v>
      </c>
    </row>
    <row r="106" s="1" customFormat="1">
      <c r="B106" s="45"/>
      <c r="C106" s="73"/>
      <c r="D106" s="232" t="s">
        <v>137</v>
      </c>
      <c r="E106" s="73"/>
      <c r="F106" s="233" t="s">
        <v>163</v>
      </c>
      <c r="G106" s="73"/>
      <c r="H106" s="73"/>
      <c r="I106" s="190"/>
      <c r="J106" s="73"/>
      <c r="K106" s="73"/>
      <c r="L106" s="71"/>
      <c r="M106" s="234"/>
      <c r="N106" s="46"/>
      <c r="O106" s="46"/>
      <c r="P106" s="46"/>
      <c r="Q106" s="46"/>
      <c r="R106" s="46"/>
      <c r="S106" s="46"/>
      <c r="T106" s="94"/>
      <c r="AT106" s="23" t="s">
        <v>137</v>
      </c>
      <c r="AU106" s="23" t="s">
        <v>82</v>
      </c>
    </row>
    <row r="107" s="11" customFormat="1">
      <c r="B107" s="235"/>
      <c r="C107" s="236"/>
      <c r="D107" s="232" t="s">
        <v>139</v>
      </c>
      <c r="E107" s="237" t="s">
        <v>21</v>
      </c>
      <c r="F107" s="238" t="s">
        <v>392</v>
      </c>
      <c r="G107" s="236"/>
      <c r="H107" s="239">
        <v>25.420000000000002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AT107" s="245" t="s">
        <v>139</v>
      </c>
      <c r="AU107" s="245" t="s">
        <v>82</v>
      </c>
      <c r="AV107" s="11" t="s">
        <v>82</v>
      </c>
      <c r="AW107" s="11" t="s">
        <v>35</v>
      </c>
      <c r="AX107" s="11" t="s">
        <v>80</v>
      </c>
      <c r="AY107" s="245" t="s">
        <v>124</v>
      </c>
    </row>
    <row r="108" s="1" customFormat="1" ht="16.5" customHeight="1">
      <c r="B108" s="45"/>
      <c r="C108" s="220" t="s">
        <v>164</v>
      </c>
      <c r="D108" s="220" t="s">
        <v>126</v>
      </c>
      <c r="E108" s="221" t="s">
        <v>165</v>
      </c>
      <c r="F108" s="222" t="s">
        <v>166</v>
      </c>
      <c r="G108" s="223" t="s">
        <v>134</v>
      </c>
      <c r="H108" s="224">
        <v>25.420000000000002</v>
      </c>
      <c r="I108" s="225"/>
      <c r="J108" s="226">
        <f>ROUND(I108*H108,2)</f>
        <v>0</v>
      </c>
      <c r="K108" s="222" t="s">
        <v>135</v>
      </c>
      <c r="L108" s="71"/>
      <c r="M108" s="227" t="s">
        <v>21</v>
      </c>
      <c r="N108" s="228" t="s">
        <v>43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130</v>
      </c>
      <c r="AT108" s="23" t="s">
        <v>126</v>
      </c>
      <c r="AU108" s="23" t="s">
        <v>82</v>
      </c>
      <c r="AY108" s="23" t="s">
        <v>124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80</v>
      </c>
      <c r="BK108" s="231">
        <f>ROUND(I108*H108,2)</f>
        <v>0</v>
      </c>
      <c r="BL108" s="23" t="s">
        <v>130</v>
      </c>
      <c r="BM108" s="23" t="s">
        <v>167</v>
      </c>
    </row>
    <row r="109" s="1" customFormat="1">
      <c r="B109" s="45"/>
      <c r="C109" s="73"/>
      <c r="D109" s="232" t="s">
        <v>137</v>
      </c>
      <c r="E109" s="73"/>
      <c r="F109" s="233" t="s">
        <v>168</v>
      </c>
      <c r="G109" s="73"/>
      <c r="H109" s="73"/>
      <c r="I109" s="190"/>
      <c r="J109" s="73"/>
      <c r="K109" s="73"/>
      <c r="L109" s="71"/>
      <c r="M109" s="234"/>
      <c r="N109" s="46"/>
      <c r="O109" s="46"/>
      <c r="P109" s="46"/>
      <c r="Q109" s="46"/>
      <c r="R109" s="46"/>
      <c r="S109" s="46"/>
      <c r="T109" s="94"/>
      <c r="AT109" s="23" t="s">
        <v>137</v>
      </c>
      <c r="AU109" s="23" t="s">
        <v>82</v>
      </c>
    </row>
    <row r="110" s="1" customFormat="1" ht="16.5" customHeight="1">
      <c r="B110" s="45"/>
      <c r="C110" s="220" t="s">
        <v>169</v>
      </c>
      <c r="D110" s="220" t="s">
        <v>126</v>
      </c>
      <c r="E110" s="221" t="s">
        <v>170</v>
      </c>
      <c r="F110" s="222" t="s">
        <v>171</v>
      </c>
      <c r="G110" s="223" t="s">
        <v>134</v>
      </c>
      <c r="H110" s="224">
        <v>25.420000000000002</v>
      </c>
      <c r="I110" s="225"/>
      <c r="J110" s="226">
        <f>ROUND(I110*H110,2)</f>
        <v>0</v>
      </c>
      <c r="K110" s="222" t="s">
        <v>135</v>
      </c>
      <c r="L110" s="71"/>
      <c r="M110" s="227" t="s">
        <v>21</v>
      </c>
      <c r="N110" s="228" t="s">
        <v>43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130</v>
      </c>
      <c r="AT110" s="23" t="s">
        <v>126</v>
      </c>
      <c r="AU110" s="23" t="s">
        <v>82</v>
      </c>
      <c r="AY110" s="23" t="s">
        <v>124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80</v>
      </c>
      <c r="BK110" s="231">
        <f>ROUND(I110*H110,2)</f>
        <v>0</v>
      </c>
      <c r="BL110" s="23" t="s">
        <v>130</v>
      </c>
      <c r="BM110" s="23" t="s">
        <v>172</v>
      </c>
    </row>
    <row r="111" s="1" customFormat="1">
      <c r="B111" s="45"/>
      <c r="C111" s="73"/>
      <c r="D111" s="232" t="s">
        <v>137</v>
      </c>
      <c r="E111" s="73"/>
      <c r="F111" s="233" t="s">
        <v>173</v>
      </c>
      <c r="G111" s="73"/>
      <c r="H111" s="73"/>
      <c r="I111" s="190"/>
      <c r="J111" s="73"/>
      <c r="K111" s="73"/>
      <c r="L111" s="71"/>
      <c r="M111" s="234"/>
      <c r="N111" s="46"/>
      <c r="O111" s="46"/>
      <c r="P111" s="46"/>
      <c r="Q111" s="46"/>
      <c r="R111" s="46"/>
      <c r="S111" s="46"/>
      <c r="T111" s="94"/>
      <c r="AT111" s="23" t="s">
        <v>137</v>
      </c>
      <c r="AU111" s="23" t="s">
        <v>82</v>
      </c>
    </row>
    <row r="112" s="1" customFormat="1" ht="16.5" customHeight="1">
      <c r="B112" s="45"/>
      <c r="C112" s="220" t="s">
        <v>174</v>
      </c>
      <c r="D112" s="220" t="s">
        <v>126</v>
      </c>
      <c r="E112" s="221" t="s">
        <v>175</v>
      </c>
      <c r="F112" s="222" t="s">
        <v>176</v>
      </c>
      <c r="G112" s="223" t="s">
        <v>177</v>
      </c>
      <c r="H112" s="224">
        <v>50.840000000000003</v>
      </c>
      <c r="I112" s="225"/>
      <c r="J112" s="226">
        <f>ROUND(I112*H112,2)</f>
        <v>0</v>
      </c>
      <c r="K112" s="222" t="s">
        <v>21</v>
      </c>
      <c r="L112" s="71"/>
      <c r="M112" s="227" t="s">
        <v>21</v>
      </c>
      <c r="N112" s="228" t="s">
        <v>43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130</v>
      </c>
      <c r="AT112" s="23" t="s">
        <v>126</v>
      </c>
      <c r="AU112" s="23" t="s">
        <v>82</v>
      </c>
      <c r="AY112" s="23" t="s">
        <v>124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80</v>
      </c>
      <c r="BK112" s="231">
        <f>ROUND(I112*H112,2)</f>
        <v>0</v>
      </c>
      <c r="BL112" s="23" t="s">
        <v>130</v>
      </c>
      <c r="BM112" s="23" t="s">
        <v>178</v>
      </c>
    </row>
    <row r="113" s="1" customFormat="1">
      <c r="B113" s="45"/>
      <c r="C113" s="73"/>
      <c r="D113" s="232" t="s">
        <v>137</v>
      </c>
      <c r="E113" s="73"/>
      <c r="F113" s="233" t="s">
        <v>179</v>
      </c>
      <c r="G113" s="73"/>
      <c r="H113" s="73"/>
      <c r="I113" s="190"/>
      <c r="J113" s="73"/>
      <c r="K113" s="73"/>
      <c r="L113" s="71"/>
      <c r="M113" s="234"/>
      <c r="N113" s="46"/>
      <c r="O113" s="46"/>
      <c r="P113" s="46"/>
      <c r="Q113" s="46"/>
      <c r="R113" s="46"/>
      <c r="S113" s="46"/>
      <c r="T113" s="94"/>
      <c r="AT113" s="23" t="s">
        <v>137</v>
      </c>
      <c r="AU113" s="23" t="s">
        <v>82</v>
      </c>
    </row>
    <row r="114" s="11" customFormat="1">
      <c r="B114" s="235"/>
      <c r="C114" s="236"/>
      <c r="D114" s="232" t="s">
        <v>139</v>
      </c>
      <c r="E114" s="237" t="s">
        <v>21</v>
      </c>
      <c r="F114" s="238" t="s">
        <v>393</v>
      </c>
      <c r="G114" s="236"/>
      <c r="H114" s="239">
        <v>50.840000000000003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AT114" s="245" t="s">
        <v>139</v>
      </c>
      <c r="AU114" s="245" t="s">
        <v>82</v>
      </c>
      <c r="AV114" s="11" t="s">
        <v>82</v>
      </c>
      <c r="AW114" s="11" t="s">
        <v>35</v>
      </c>
      <c r="AX114" s="11" t="s">
        <v>80</v>
      </c>
      <c r="AY114" s="245" t="s">
        <v>124</v>
      </c>
    </row>
    <row r="115" s="1" customFormat="1" ht="25.5" customHeight="1">
      <c r="B115" s="45"/>
      <c r="C115" s="220" t="s">
        <v>182</v>
      </c>
      <c r="D115" s="220" t="s">
        <v>126</v>
      </c>
      <c r="E115" s="221" t="s">
        <v>394</v>
      </c>
      <c r="F115" s="222" t="s">
        <v>395</v>
      </c>
      <c r="G115" s="223" t="s">
        <v>191</v>
      </c>
      <c r="H115" s="224">
        <v>30</v>
      </c>
      <c r="I115" s="225"/>
      <c r="J115" s="226">
        <f>ROUND(I115*H115,2)</f>
        <v>0</v>
      </c>
      <c r="K115" s="222" t="s">
        <v>135</v>
      </c>
      <c r="L115" s="71"/>
      <c r="M115" s="227" t="s">
        <v>21</v>
      </c>
      <c r="N115" s="228" t="s">
        <v>43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130</v>
      </c>
      <c r="AT115" s="23" t="s">
        <v>126</v>
      </c>
      <c r="AU115" s="23" t="s">
        <v>82</v>
      </c>
      <c r="AY115" s="23" t="s">
        <v>124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80</v>
      </c>
      <c r="BK115" s="231">
        <f>ROUND(I115*H115,2)</f>
        <v>0</v>
      </c>
      <c r="BL115" s="23" t="s">
        <v>130</v>
      </c>
      <c r="BM115" s="23" t="s">
        <v>396</v>
      </c>
    </row>
    <row r="116" s="1" customFormat="1">
      <c r="B116" s="45"/>
      <c r="C116" s="73"/>
      <c r="D116" s="232" t="s">
        <v>137</v>
      </c>
      <c r="E116" s="73"/>
      <c r="F116" s="233" t="s">
        <v>397</v>
      </c>
      <c r="G116" s="73"/>
      <c r="H116" s="73"/>
      <c r="I116" s="190"/>
      <c r="J116" s="73"/>
      <c r="K116" s="73"/>
      <c r="L116" s="71"/>
      <c r="M116" s="234"/>
      <c r="N116" s="46"/>
      <c r="O116" s="46"/>
      <c r="P116" s="46"/>
      <c r="Q116" s="46"/>
      <c r="R116" s="46"/>
      <c r="S116" s="46"/>
      <c r="T116" s="94"/>
      <c r="AT116" s="23" t="s">
        <v>137</v>
      </c>
      <c r="AU116" s="23" t="s">
        <v>82</v>
      </c>
    </row>
    <row r="117" s="1" customFormat="1" ht="16.5" customHeight="1">
      <c r="B117" s="45"/>
      <c r="C117" s="257" t="s">
        <v>188</v>
      </c>
      <c r="D117" s="257" t="s">
        <v>249</v>
      </c>
      <c r="E117" s="258" t="s">
        <v>398</v>
      </c>
      <c r="F117" s="259" t="s">
        <v>399</v>
      </c>
      <c r="G117" s="260" t="s">
        <v>134</v>
      </c>
      <c r="H117" s="261">
        <v>4.5</v>
      </c>
      <c r="I117" s="262"/>
      <c r="J117" s="263">
        <f>ROUND(I117*H117,2)</f>
        <v>0</v>
      </c>
      <c r="K117" s="259" t="s">
        <v>21</v>
      </c>
      <c r="L117" s="264"/>
      <c r="M117" s="265" t="s">
        <v>21</v>
      </c>
      <c r="N117" s="266" t="s">
        <v>43</v>
      </c>
      <c r="O117" s="46"/>
      <c r="P117" s="229">
        <f>O117*H117</f>
        <v>0</v>
      </c>
      <c r="Q117" s="229">
        <v>0.59999999999999998</v>
      </c>
      <c r="R117" s="229">
        <f>Q117*H117</f>
        <v>2.6999999999999997</v>
      </c>
      <c r="S117" s="229">
        <v>0</v>
      </c>
      <c r="T117" s="230">
        <f>S117*H117</f>
        <v>0</v>
      </c>
      <c r="AR117" s="23" t="s">
        <v>169</v>
      </c>
      <c r="AT117" s="23" t="s">
        <v>249</v>
      </c>
      <c r="AU117" s="23" t="s">
        <v>82</v>
      </c>
      <c r="AY117" s="23" t="s">
        <v>124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80</v>
      </c>
      <c r="BK117" s="231">
        <f>ROUND(I117*H117,2)</f>
        <v>0</v>
      </c>
      <c r="BL117" s="23" t="s">
        <v>130</v>
      </c>
      <c r="BM117" s="23" t="s">
        <v>400</v>
      </c>
    </row>
    <row r="118" s="11" customFormat="1">
      <c r="B118" s="235"/>
      <c r="C118" s="236"/>
      <c r="D118" s="232" t="s">
        <v>139</v>
      </c>
      <c r="E118" s="237" t="s">
        <v>21</v>
      </c>
      <c r="F118" s="238" t="s">
        <v>401</v>
      </c>
      <c r="G118" s="236"/>
      <c r="H118" s="239">
        <v>4.5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139</v>
      </c>
      <c r="AU118" s="245" t="s">
        <v>82</v>
      </c>
      <c r="AV118" s="11" t="s">
        <v>82</v>
      </c>
      <c r="AW118" s="11" t="s">
        <v>35</v>
      </c>
      <c r="AX118" s="11" t="s">
        <v>80</v>
      </c>
      <c r="AY118" s="245" t="s">
        <v>124</v>
      </c>
    </row>
    <row r="119" s="1" customFormat="1" ht="25.5" customHeight="1">
      <c r="B119" s="45"/>
      <c r="C119" s="220" t="s">
        <v>195</v>
      </c>
      <c r="D119" s="220" t="s">
        <v>126</v>
      </c>
      <c r="E119" s="221" t="s">
        <v>402</v>
      </c>
      <c r="F119" s="222" t="s">
        <v>403</v>
      </c>
      <c r="G119" s="223" t="s">
        <v>191</v>
      </c>
      <c r="H119" s="224">
        <v>30</v>
      </c>
      <c r="I119" s="225"/>
      <c r="J119" s="226">
        <f>ROUND(I119*H119,2)</f>
        <v>0</v>
      </c>
      <c r="K119" s="222" t="s">
        <v>21</v>
      </c>
      <c r="L119" s="71"/>
      <c r="M119" s="227" t="s">
        <v>21</v>
      </c>
      <c r="N119" s="228" t="s">
        <v>43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130</v>
      </c>
      <c r="AT119" s="23" t="s">
        <v>126</v>
      </c>
      <c r="AU119" s="23" t="s">
        <v>82</v>
      </c>
      <c r="AY119" s="23" t="s">
        <v>124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80</v>
      </c>
      <c r="BK119" s="231">
        <f>ROUND(I119*H119,2)</f>
        <v>0</v>
      </c>
      <c r="BL119" s="23" t="s">
        <v>130</v>
      </c>
      <c r="BM119" s="23" t="s">
        <v>404</v>
      </c>
    </row>
    <row r="120" s="1" customFormat="1">
      <c r="B120" s="45"/>
      <c r="C120" s="73"/>
      <c r="D120" s="232" t="s">
        <v>137</v>
      </c>
      <c r="E120" s="73"/>
      <c r="F120" s="233" t="s">
        <v>405</v>
      </c>
      <c r="G120" s="73"/>
      <c r="H120" s="73"/>
      <c r="I120" s="190"/>
      <c r="J120" s="73"/>
      <c r="K120" s="73"/>
      <c r="L120" s="71"/>
      <c r="M120" s="234"/>
      <c r="N120" s="46"/>
      <c r="O120" s="46"/>
      <c r="P120" s="46"/>
      <c r="Q120" s="46"/>
      <c r="R120" s="46"/>
      <c r="S120" s="46"/>
      <c r="T120" s="94"/>
      <c r="AT120" s="23" t="s">
        <v>137</v>
      </c>
      <c r="AU120" s="23" t="s">
        <v>82</v>
      </c>
    </row>
    <row r="121" s="10" customFormat="1" ht="29.88" customHeight="1">
      <c r="B121" s="204"/>
      <c r="C121" s="205"/>
      <c r="D121" s="206" t="s">
        <v>71</v>
      </c>
      <c r="E121" s="218" t="s">
        <v>82</v>
      </c>
      <c r="F121" s="218" t="s">
        <v>181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SUM(P122:P127)</f>
        <v>0</v>
      </c>
      <c r="Q121" s="212"/>
      <c r="R121" s="213">
        <f>SUM(R122:R127)</f>
        <v>56.001250830000004</v>
      </c>
      <c r="S121" s="212"/>
      <c r="T121" s="214">
        <f>SUM(T122:T127)</f>
        <v>0</v>
      </c>
      <c r="AR121" s="215" t="s">
        <v>80</v>
      </c>
      <c r="AT121" s="216" t="s">
        <v>71</v>
      </c>
      <c r="AU121" s="216" t="s">
        <v>80</v>
      </c>
      <c r="AY121" s="215" t="s">
        <v>124</v>
      </c>
      <c r="BK121" s="217">
        <f>SUM(BK122:BK127)</f>
        <v>0</v>
      </c>
    </row>
    <row r="122" s="1" customFormat="1" ht="16.5" customHeight="1">
      <c r="B122" s="45"/>
      <c r="C122" s="220" t="s">
        <v>201</v>
      </c>
      <c r="D122" s="220" t="s">
        <v>126</v>
      </c>
      <c r="E122" s="221" t="s">
        <v>406</v>
      </c>
      <c r="F122" s="222" t="s">
        <v>407</v>
      </c>
      <c r="G122" s="223" t="s">
        <v>134</v>
      </c>
      <c r="H122" s="224">
        <v>22.827000000000002</v>
      </c>
      <c r="I122" s="225"/>
      <c r="J122" s="226">
        <f>ROUND(I122*H122,2)</f>
        <v>0</v>
      </c>
      <c r="K122" s="222" t="s">
        <v>135</v>
      </c>
      <c r="L122" s="71"/>
      <c r="M122" s="227" t="s">
        <v>21</v>
      </c>
      <c r="N122" s="228" t="s">
        <v>43</v>
      </c>
      <c r="O122" s="46"/>
      <c r="P122" s="229">
        <f>O122*H122</f>
        <v>0</v>
      </c>
      <c r="Q122" s="229">
        <v>2.45329</v>
      </c>
      <c r="R122" s="229">
        <f>Q122*H122</f>
        <v>56.001250830000004</v>
      </c>
      <c r="S122" s="229">
        <v>0</v>
      </c>
      <c r="T122" s="230">
        <f>S122*H122</f>
        <v>0</v>
      </c>
      <c r="AR122" s="23" t="s">
        <v>130</v>
      </c>
      <c r="AT122" s="23" t="s">
        <v>126</v>
      </c>
      <c r="AU122" s="23" t="s">
        <v>82</v>
      </c>
      <c r="AY122" s="23" t="s">
        <v>124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80</v>
      </c>
      <c r="BK122" s="231">
        <f>ROUND(I122*H122,2)</f>
        <v>0</v>
      </c>
      <c r="BL122" s="23" t="s">
        <v>130</v>
      </c>
      <c r="BM122" s="23" t="s">
        <v>408</v>
      </c>
    </row>
    <row r="123" s="1" customFormat="1">
      <c r="B123" s="45"/>
      <c r="C123" s="73"/>
      <c r="D123" s="232" t="s">
        <v>137</v>
      </c>
      <c r="E123" s="73"/>
      <c r="F123" s="233" t="s">
        <v>409</v>
      </c>
      <c r="G123" s="73"/>
      <c r="H123" s="73"/>
      <c r="I123" s="190"/>
      <c r="J123" s="73"/>
      <c r="K123" s="73"/>
      <c r="L123" s="71"/>
      <c r="M123" s="234"/>
      <c r="N123" s="46"/>
      <c r="O123" s="46"/>
      <c r="P123" s="46"/>
      <c r="Q123" s="46"/>
      <c r="R123" s="46"/>
      <c r="S123" s="46"/>
      <c r="T123" s="94"/>
      <c r="AT123" s="23" t="s">
        <v>137</v>
      </c>
      <c r="AU123" s="23" t="s">
        <v>82</v>
      </c>
    </row>
    <row r="124" s="11" customFormat="1">
      <c r="B124" s="235"/>
      <c r="C124" s="236"/>
      <c r="D124" s="232" t="s">
        <v>139</v>
      </c>
      <c r="E124" s="237" t="s">
        <v>21</v>
      </c>
      <c r="F124" s="238" t="s">
        <v>410</v>
      </c>
      <c r="G124" s="236"/>
      <c r="H124" s="239">
        <v>4.125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139</v>
      </c>
      <c r="AU124" s="245" t="s">
        <v>82</v>
      </c>
      <c r="AV124" s="11" t="s">
        <v>82</v>
      </c>
      <c r="AW124" s="11" t="s">
        <v>35</v>
      </c>
      <c r="AX124" s="11" t="s">
        <v>72</v>
      </c>
      <c r="AY124" s="245" t="s">
        <v>124</v>
      </c>
    </row>
    <row r="125" s="11" customFormat="1">
      <c r="B125" s="235"/>
      <c r="C125" s="236"/>
      <c r="D125" s="232" t="s">
        <v>139</v>
      </c>
      <c r="E125" s="237" t="s">
        <v>21</v>
      </c>
      <c r="F125" s="238" t="s">
        <v>411</v>
      </c>
      <c r="G125" s="236"/>
      <c r="H125" s="239">
        <v>0.79200000000000004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139</v>
      </c>
      <c r="AU125" s="245" t="s">
        <v>82</v>
      </c>
      <c r="AV125" s="11" t="s">
        <v>82</v>
      </c>
      <c r="AW125" s="11" t="s">
        <v>35</v>
      </c>
      <c r="AX125" s="11" t="s">
        <v>72</v>
      </c>
      <c r="AY125" s="245" t="s">
        <v>124</v>
      </c>
    </row>
    <row r="126" s="11" customFormat="1">
      <c r="B126" s="235"/>
      <c r="C126" s="236"/>
      <c r="D126" s="232" t="s">
        <v>139</v>
      </c>
      <c r="E126" s="237" t="s">
        <v>21</v>
      </c>
      <c r="F126" s="238" t="s">
        <v>412</v>
      </c>
      <c r="G126" s="236"/>
      <c r="H126" s="239">
        <v>17.91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139</v>
      </c>
      <c r="AU126" s="245" t="s">
        <v>82</v>
      </c>
      <c r="AV126" s="11" t="s">
        <v>82</v>
      </c>
      <c r="AW126" s="11" t="s">
        <v>35</v>
      </c>
      <c r="AX126" s="11" t="s">
        <v>72</v>
      </c>
      <c r="AY126" s="245" t="s">
        <v>124</v>
      </c>
    </row>
    <row r="127" s="12" customFormat="1">
      <c r="B127" s="246"/>
      <c r="C127" s="247"/>
      <c r="D127" s="232" t="s">
        <v>139</v>
      </c>
      <c r="E127" s="248" t="s">
        <v>21</v>
      </c>
      <c r="F127" s="249" t="s">
        <v>144</v>
      </c>
      <c r="G127" s="247"/>
      <c r="H127" s="250">
        <v>22.827000000000002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AT127" s="256" t="s">
        <v>139</v>
      </c>
      <c r="AU127" s="256" t="s">
        <v>82</v>
      </c>
      <c r="AV127" s="12" t="s">
        <v>130</v>
      </c>
      <c r="AW127" s="12" t="s">
        <v>35</v>
      </c>
      <c r="AX127" s="12" t="s">
        <v>80</v>
      </c>
      <c r="AY127" s="256" t="s">
        <v>124</v>
      </c>
    </row>
    <row r="128" s="10" customFormat="1" ht="29.88" customHeight="1">
      <c r="B128" s="204"/>
      <c r="C128" s="205"/>
      <c r="D128" s="206" t="s">
        <v>71</v>
      </c>
      <c r="E128" s="218" t="s">
        <v>145</v>
      </c>
      <c r="F128" s="218" t="s">
        <v>413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SUM(P129:P153)</f>
        <v>0</v>
      </c>
      <c r="Q128" s="212"/>
      <c r="R128" s="213">
        <f>SUM(R129:R153)</f>
        <v>2.5738000000000003</v>
      </c>
      <c r="S128" s="212"/>
      <c r="T128" s="214">
        <f>SUM(T129:T153)</f>
        <v>0</v>
      </c>
      <c r="AR128" s="215" t="s">
        <v>80</v>
      </c>
      <c r="AT128" s="216" t="s">
        <v>71</v>
      </c>
      <c r="AU128" s="216" t="s">
        <v>80</v>
      </c>
      <c r="AY128" s="215" t="s">
        <v>124</v>
      </c>
      <c r="BK128" s="217">
        <f>SUM(BK129:BK153)</f>
        <v>0</v>
      </c>
    </row>
    <row r="129" s="1" customFormat="1" ht="16.5" customHeight="1">
      <c r="B129" s="45"/>
      <c r="C129" s="220" t="s">
        <v>208</v>
      </c>
      <c r="D129" s="220" t="s">
        <v>126</v>
      </c>
      <c r="E129" s="221" t="s">
        <v>414</v>
      </c>
      <c r="F129" s="222" t="s">
        <v>415</v>
      </c>
      <c r="G129" s="223" t="s">
        <v>304</v>
      </c>
      <c r="H129" s="224">
        <v>1</v>
      </c>
      <c r="I129" s="225"/>
      <c r="J129" s="226">
        <f>ROUND(I129*H129,2)</f>
        <v>0</v>
      </c>
      <c r="K129" s="222" t="s">
        <v>135</v>
      </c>
      <c r="L129" s="71"/>
      <c r="M129" s="227" t="s">
        <v>21</v>
      </c>
      <c r="N129" s="228" t="s">
        <v>43</v>
      </c>
      <c r="O129" s="4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" t="s">
        <v>130</v>
      </c>
      <c r="AT129" s="23" t="s">
        <v>126</v>
      </c>
      <c r="AU129" s="23" t="s">
        <v>82</v>
      </c>
      <c r="AY129" s="23" t="s">
        <v>124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80</v>
      </c>
      <c r="BK129" s="231">
        <f>ROUND(I129*H129,2)</f>
        <v>0</v>
      </c>
      <c r="BL129" s="23" t="s">
        <v>130</v>
      </c>
      <c r="BM129" s="23" t="s">
        <v>416</v>
      </c>
    </row>
    <row r="130" s="1" customFormat="1">
      <c r="B130" s="45"/>
      <c r="C130" s="73"/>
      <c r="D130" s="232" t="s">
        <v>137</v>
      </c>
      <c r="E130" s="73"/>
      <c r="F130" s="233" t="s">
        <v>417</v>
      </c>
      <c r="G130" s="73"/>
      <c r="H130" s="73"/>
      <c r="I130" s="190"/>
      <c r="J130" s="73"/>
      <c r="K130" s="73"/>
      <c r="L130" s="71"/>
      <c r="M130" s="234"/>
      <c r="N130" s="46"/>
      <c r="O130" s="46"/>
      <c r="P130" s="46"/>
      <c r="Q130" s="46"/>
      <c r="R130" s="46"/>
      <c r="S130" s="46"/>
      <c r="T130" s="94"/>
      <c r="AT130" s="23" t="s">
        <v>137</v>
      </c>
      <c r="AU130" s="23" t="s">
        <v>82</v>
      </c>
    </row>
    <row r="131" s="1" customFormat="1" ht="25.5" customHeight="1">
      <c r="B131" s="45"/>
      <c r="C131" s="220" t="s">
        <v>10</v>
      </c>
      <c r="D131" s="220" t="s">
        <v>126</v>
      </c>
      <c r="E131" s="221" t="s">
        <v>418</v>
      </c>
      <c r="F131" s="222" t="s">
        <v>419</v>
      </c>
      <c r="G131" s="223" t="s">
        <v>243</v>
      </c>
      <c r="H131" s="224">
        <v>96.299999999999997</v>
      </c>
      <c r="I131" s="225"/>
      <c r="J131" s="226">
        <f>ROUND(I131*H131,2)</f>
        <v>0</v>
      </c>
      <c r="K131" s="222" t="s">
        <v>135</v>
      </c>
      <c r="L131" s="71"/>
      <c r="M131" s="227" t="s">
        <v>21</v>
      </c>
      <c r="N131" s="228" t="s">
        <v>43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130</v>
      </c>
      <c r="AT131" s="23" t="s">
        <v>126</v>
      </c>
      <c r="AU131" s="23" t="s">
        <v>82</v>
      </c>
      <c r="AY131" s="23" t="s">
        <v>124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80</v>
      </c>
      <c r="BK131" s="231">
        <f>ROUND(I131*H131,2)</f>
        <v>0</v>
      </c>
      <c r="BL131" s="23" t="s">
        <v>130</v>
      </c>
      <c r="BM131" s="23" t="s">
        <v>420</v>
      </c>
    </row>
    <row r="132" s="1" customFormat="1">
      <c r="B132" s="45"/>
      <c r="C132" s="73"/>
      <c r="D132" s="232" t="s">
        <v>137</v>
      </c>
      <c r="E132" s="73"/>
      <c r="F132" s="233" t="s">
        <v>421</v>
      </c>
      <c r="G132" s="73"/>
      <c r="H132" s="73"/>
      <c r="I132" s="190"/>
      <c r="J132" s="73"/>
      <c r="K132" s="73"/>
      <c r="L132" s="71"/>
      <c r="M132" s="234"/>
      <c r="N132" s="46"/>
      <c r="O132" s="46"/>
      <c r="P132" s="46"/>
      <c r="Q132" s="46"/>
      <c r="R132" s="46"/>
      <c r="S132" s="46"/>
      <c r="T132" s="94"/>
      <c r="AT132" s="23" t="s">
        <v>137</v>
      </c>
      <c r="AU132" s="23" t="s">
        <v>82</v>
      </c>
    </row>
    <row r="133" s="11" customFormat="1">
      <c r="B133" s="235"/>
      <c r="C133" s="236"/>
      <c r="D133" s="232" t="s">
        <v>139</v>
      </c>
      <c r="E133" s="237" t="s">
        <v>21</v>
      </c>
      <c r="F133" s="238" t="s">
        <v>422</v>
      </c>
      <c r="G133" s="236"/>
      <c r="H133" s="239">
        <v>45.299999999999997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139</v>
      </c>
      <c r="AU133" s="245" t="s">
        <v>82</v>
      </c>
      <c r="AV133" s="11" t="s">
        <v>82</v>
      </c>
      <c r="AW133" s="11" t="s">
        <v>35</v>
      </c>
      <c r="AX133" s="11" t="s">
        <v>72</v>
      </c>
      <c r="AY133" s="245" t="s">
        <v>124</v>
      </c>
    </row>
    <row r="134" s="11" customFormat="1">
      <c r="B134" s="235"/>
      <c r="C134" s="236"/>
      <c r="D134" s="232" t="s">
        <v>139</v>
      </c>
      <c r="E134" s="237" t="s">
        <v>21</v>
      </c>
      <c r="F134" s="238" t="s">
        <v>423</v>
      </c>
      <c r="G134" s="236"/>
      <c r="H134" s="239">
        <v>51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139</v>
      </c>
      <c r="AU134" s="245" t="s">
        <v>82</v>
      </c>
      <c r="AV134" s="11" t="s">
        <v>82</v>
      </c>
      <c r="AW134" s="11" t="s">
        <v>35</v>
      </c>
      <c r="AX134" s="11" t="s">
        <v>72</v>
      </c>
      <c r="AY134" s="245" t="s">
        <v>124</v>
      </c>
    </row>
    <row r="135" s="12" customFormat="1">
      <c r="B135" s="246"/>
      <c r="C135" s="247"/>
      <c r="D135" s="232" t="s">
        <v>139</v>
      </c>
      <c r="E135" s="248" t="s">
        <v>21</v>
      </c>
      <c r="F135" s="249" t="s">
        <v>144</v>
      </c>
      <c r="G135" s="247"/>
      <c r="H135" s="250">
        <v>96.299999999999997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139</v>
      </c>
      <c r="AU135" s="256" t="s">
        <v>82</v>
      </c>
      <c r="AV135" s="12" t="s">
        <v>130</v>
      </c>
      <c r="AW135" s="12" t="s">
        <v>35</v>
      </c>
      <c r="AX135" s="12" t="s">
        <v>80</v>
      </c>
      <c r="AY135" s="256" t="s">
        <v>124</v>
      </c>
    </row>
    <row r="136" s="1" customFormat="1" ht="16.5" customHeight="1">
      <c r="B136" s="45"/>
      <c r="C136" s="220" t="s">
        <v>217</v>
      </c>
      <c r="D136" s="220" t="s">
        <v>126</v>
      </c>
      <c r="E136" s="221" t="s">
        <v>424</v>
      </c>
      <c r="F136" s="222" t="s">
        <v>425</v>
      </c>
      <c r="G136" s="223" t="s">
        <v>304</v>
      </c>
      <c r="H136" s="224">
        <v>35</v>
      </c>
      <c r="I136" s="225"/>
      <c r="J136" s="226">
        <f>ROUND(I136*H136,2)</f>
        <v>0</v>
      </c>
      <c r="K136" s="222" t="s">
        <v>135</v>
      </c>
      <c r="L136" s="71"/>
      <c r="M136" s="227" t="s">
        <v>21</v>
      </c>
      <c r="N136" s="228" t="s">
        <v>43</v>
      </c>
      <c r="O136" s="46"/>
      <c r="P136" s="229">
        <f>O136*H136</f>
        <v>0</v>
      </c>
      <c r="Q136" s="229">
        <v>0.00068000000000000005</v>
      </c>
      <c r="R136" s="229">
        <f>Q136*H136</f>
        <v>0.023800000000000002</v>
      </c>
      <c r="S136" s="229">
        <v>0</v>
      </c>
      <c r="T136" s="230">
        <f>S136*H136</f>
        <v>0</v>
      </c>
      <c r="AR136" s="23" t="s">
        <v>130</v>
      </c>
      <c r="AT136" s="23" t="s">
        <v>126</v>
      </c>
      <c r="AU136" s="23" t="s">
        <v>82</v>
      </c>
      <c r="AY136" s="23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80</v>
      </c>
      <c r="BK136" s="231">
        <f>ROUND(I136*H136,2)</f>
        <v>0</v>
      </c>
      <c r="BL136" s="23" t="s">
        <v>130</v>
      </c>
      <c r="BM136" s="23" t="s">
        <v>426</v>
      </c>
    </row>
    <row r="137" s="1" customFormat="1">
      <c r="B137" s="45"/>
      <c r="C137" s="73"/>
      <c r="D137" s="232" t="s">
        <v>137</v>
      </c>
      <c r="E137" s="73"/>
      <c r="F137" s="233" t="s">
        <v>427</v>
      </c>
      <c r="G137" s="73"/>
      <c r="H137" s="73"/>
      <c r="I137" s="190"/>
      <c r="J137" s="73"/>
      <c r="K137" s="73"/>
      <c r="L137" s="71"/>
      <c r="M137" s="234"/>
      <c r="N137" s="46"/>
      <c r="O137" s="46"/>
      <c r="P137" s="46"/>
      <c r="Q137" s="46"/>
      <c r="R137" s="46"/>
      <c r="S137" s="46"/>
      <c r="T137" s="94"/>
      <c r="AT137" s="23" t="s">
        <v>137</v>
      </c>
      <c r="AU137" s="23" t="s">
        <v>82</v>
      </c>
    </row>
    <row r="138" s="13" customFormat="1">
      <c r="B138" s="267"/>
      <c r="C138" s="268"/>
      <c r="D138" s="232" t="s">
        <v>139</v>
      </c>
      <c r="E138" s="269" t="s">
        <v>21</v>
      </c>
      <c r="F138" s="270" t="s">
        <v>428</v>
      </c>
      <c r="G138" s="268"/>
      <c r="H138" s="269" t="s">
        <v>21</v>
      </c>
      <c r="I138" s="271"/>
      <c r="J138" s="268"/>
      <c r="K138" s="268"/>
      <c r="L138" s="272"/>
      <c r="M138" s="273"/>
      <c r="N138" s="274"/>
      <c r="O138" s="274"/>
      <c r="P138" s="274"/>
      <c r="Q138" s="274"/>
      <c r="R138" s="274"/>
      <c r="S138" s="274"/>
      <c r="T138" s="275"/>
      <c r="AT138" s="276" t="s">
        <v>139</v>
      </c>
      <c r="AU138" s="276" t="s">
        <v>82</v>
      </c>
      <c r="AV138" s="13" t="s">
        <v>80</v>
      </c>
      <c r="AW138" s="13" t="s">
        <v>35</v>
      </c>
      <c r="AX138" s="13" t="s">
        <v>72</v>
      </c>
      <c r="AY138" s="276" t="s">
        <v>124</v>
      </c>
    </row>
    <row r="139" s="11" customFormat="1">
      <c r="B139" s="235"/>
      <c r="C139" s="236"/>
      <c r="D139" s="232" t="s">
        <v>139</v>
      </c>
      <c r="E139" s="237" t="s">
        <v>21</v>
      </c>
      <c r="F139" s="238" t="s">
        <v>429</v>
      </c>
      <c r="G139" s="236"/>
      <c r="H139" s="239">
        <v>15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139</v>
      </c>
      <c r="AU139" s="245" t="s">
        <v>82</v>
      </c>
      <c r="AV139" s="11" t="s">
        <v>82</v>
      </c>
      <c r="AW139" s="11" t="s">
        <v>35</v>
      </c>
      <c r="AX139" s="11" t="s">
        <v>72</v>
      </c>
      <c r="AY139" s="245" t="s">
        <v>124</v>
      </c>
    </row>
    <row r="140" s="11" customFormat="1">
      <c r="B140" s="235"/>
      <c r="C140" s="236"/>
      <c r="D140" s="232" t="s">
        <v>139</v>
      </c>
      <c r="E140" s="237" t="s">
        <v>21</v>
      </c>
      <c r="F140" s="238" t="s">
        <v>430</v>
      </c>
      <c r="G140" s="236"/>
      <c r="H140" s="239">
        <v>2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139</v>
      </c>
      <c r="AU140" s="245" t="s">
        <v>82</v>
      </c>
      <c r="AV140" s="11" t="s">
        <v>82</v>
      </c>
      <c r="AW140" s="11" t="s">
        <v>35</v>
      </c>
      <c r="AX140" s="11" t="s">
        <v>72</v>
      </c>
      <c r="AY140" s="245" t="s">
        <v>124</v>
      </c>
    </row>
    <row r="141" s="11" customFormat="1">
      <c r="B141" s="235"/>
      <c r="C141" s="236"/>
      <c r="D141" s="232" t="s">
        <v>139</v>
      </c>
      <c r="E141" s="237" t="s">
        <v>21</v>
      </c>
      <c r="F141" s="238" t="s">
        <v>431</v>
      </c>
      <c r="G141" s="236"/>
      <c r="H141" s="239">
        <v>18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139</v>
      </c>
      <c r="AU141" s="245" t="s">
        <v>82</v>
      </c>
      <c r="AV141" s="11" t="s">
        <v>82</v>
      </c>
      <c r="AW141" s="11" t="s">
        <v>35</v>
      </c>
      <c r="AX141" s="11" t="s">
        <v>72</v>
      </c>
      <c r="AY141" s="245" t="s">
        <v>124</v>
      </c>
    </row>
    <row r="142" s="12" customFormat="1">
      <c r="B142" s="246"/>
      <c r="C142" s="247"/>
      <c r="D142" s="232" t="s">
        <v>139</v>
      </c>
      <c r="E142" s="248" t="s">
        <v>21</v>
      </c>
      <c r="F142" s="249" t="s">
        <v>144</v>
      </c>
      <c r="G142" s="247"/>
      <c r="H142" s="250">
        <v>35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AT142" s="256" t="s">
        <v>139</v>
      </c>
      <c r="AU142" s="256" t="s">
        <v>82</v>
      </c>
      <c r="AV142" s="12" t="s">
        <v>130</v>
      </c>
      <c r="AW142" s="12" t="s">
        <v>35</v>
      </c>
      <c r="AX142" s="12" t="s">
        <v>80</v>
      </c>
      <c r="AY142" s="256" t="s">
        <v>124</v>
      </c>
    </row>
    <row r="143" s="1" customFormat="1" ht="16.5" customHeight="1">
      <c r="B143" s="45"/>
      <c r="C143" s="220" t="s">
        <v>222</v>
      </c>
      <c r="D143" s="220" t="s">
        <v>126</v>
      </c>
      <c r="E143" s="221" t="s">
        <v>432</v>
      </c>
      <c r="F143" s="222" t="s">
        <v>433</v>
      </c>
      <c r="G143" s="223" t="s">
        <v>177</v>
      </c>
      <c r="H143" s="224">
        <v>1.6799999999999999</v>
      </c>
      <c r="I143" s="225"/>
      <c r="J143" s="226">
        <f>ROUND(I143*H143,2)</f>
        <v>0</v>
      </c>
      <c r="K143" s="222" t="s">
        <v>135</v>
      </c>
      <c r="L143" s="71"/>
      <c r="M143" s="227" t="s">
        <v>21</v>
      </c>
      <c r="N143" s="228" t="s">
        <v>43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" t="s">
        <v>130</v>
      </c>
      <c r="AT143" s="23" t="s">
        <v>126</v>
      </c>
      <c r="AU143" s="23" t="s">
        <v>82</v>
      </c>
      <c r="AY143" s="23" t="s">
        <v>124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80</v>
      </c>
      <c r="BK143" s="231">
        <f>ROUND(I143*H143,2)</f>
        <v>0</v>
      </c>
      <c r="BL143" s="23" t="s">
        <v>130</v>
      </c>
      <c r="BM143" s="23" t="s">
        <v>434</v>
      </c>
    </row>
    <row r="144" s="1" customFormat="1">
      <c r="B144" s="45"/>
      <c r="C144" s="73"/>
      <c r="D144" s="232" t="s">
        <v>137</v>
      </c>
      <c r="E144" s="73"/>
      <c r="F144" s="233" t="s">
        <v>435</v>
      </c>
      <c r="G144" s="73"/>
      <c r="H144" s="73"/>
      <c r="I144" s="190"/>
      <c r="J144" s="73"/>
      <c r="K144" s="73"/>
      <c r="L144" s="71"/>
      <c r="M144" s="234"/>
      <c r="N144" s="46"/>
      <c r="O144" s="46"/>
      <c r="P144" s="46"/>
      <c r="Q144" s="46"/>
      <c r="R144" s="46"/>
      <c r="S144" s="46"/>
      <c r="T144" s="94"/>
      <c r="AT144" s="23" t="s">
        <v>137</v>
      </c>
      <c r="AU144" s="23" t="s">
        <v>82</v>
      </c>
    </row>
    <row r="145" s="13" customFormat="1">
      <c r="B145" s="267"/>
      <c r="C145" s="268"/>
      <c r="D145" s="232" t="s">
        <v>139</v>
      </c>
      <c r="E145" s="269" t="s">
        <v>21</v>
      </c>
      <c r="F145" s="270" t="s">
        <v>436</v>
      </c>
      <c r="G145" s="268"/>
      <c r="H145" s="269" t="s">
        <v>21</v>
      </c>
      <c r="I145" s="271"/>
      <c r="J145" s="268"/>
      <c r="K145" s="268"/>
      <c r="L145" s="272"/>
      <c r="M145" s="273"/>
      <c r="N145" s="274"/>
      <c r="O145" s="274"/>
      <c r="P145" s="274"/>
      <c r="Q145" s="274"/>
      <c r="R145" s="274"/>
      <c r="S145" s="274"/>
      <c r="T145" s="275"/>
      <c r="AT145" s="276" t="s">
        <v>139</v>
      </c>
      <c r="AU145" s="276" t="s">
        <v>82</v>
      </c>
      <c r="AV145" s="13" t="s">
        <v>80</v>
      </c>
      <c r="AW145" s="13" t="s">
        <v>35</v>
      </c>
      <c r="AX145" s="13" t="s">
        <v>72</v>
      </c>
      <c r="AY145" s="276" t="s">
        <v>124</v>
      </c>
    </row>
    <row r="146" s="11" customFormat="1">
      <c r="B146" s="235"/>
      <c r="C146" s="236"/>
      <c r="D146" s="232" t="s">
        <v>139</v>
      </c>
      <c r="E146" s="237" t="s">
        <v>21</v>
      </c>
      <c r="F146" s="238" t="s">
        <v>437</v>
      </c>
      <c r="G146" s="236"/>
      <c r="H146" s="239">
        <v>1.6799999999999999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139</v>
      </c>
      <c r="AU146" s="245" t="s">
        <v>82</v>
      </c>
      <c r="AV146" s="11" t="s">
        <v>82</v>
      </c>
      <c r="AW146" s="11" t="s">
        <v>35</v>
      </c>
      <c r="AX146" s="11" t="s">
        <v>80</v>
      </c>
      <c r="AY146" s="245" t="s">
        <v>124</v>
      </c>
    </row>
    <row r="147" s="1" customFormat="1" ht="16.5" customHeight="1">
      <c r="B147" s="45"/>
      <c r="C147" s="220" t="s">
        <v>227</v>
      </c>
      <c r="D147" s="220" t="s">
        <v>126</v>
      </c>
      <c r="E147" s="221" t="s">
        <v>438</v>
      </c>
      <c r="F147" s="222" t="s">
        <v>439</v>
      </c>
      <c r="G147" s="223" t="s">
        <v>177</v>
      </c>
      <c r="H147" s="224">
        <v>1.7829999999999999</v>
      </c>
      <c r="I147" s="225"/>
      <c r="J147" s="226">
        <f>ROUND(I147*H147,2)</f>
        <v>0</v>
      </c>
      <c r="K147" s="222" t="s">
        <v>135</v>
      </c>
      <c r="L147" s="71"/>
      <c r="M147" s="227" t="s">
        <v>21</v>
      </c>
      <c r="N147" s="228" t="s">
        <v>43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" t="s">
        <v>130</v>
      </c>
      <c r="AT147" s="23" t="s">
        <v>126</v>
      </c>
      <c r="AU147" s="23" t="s">
        <v>82</v>
      </c>
      <c r="AY147" s="23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80</v>
      </c>
      <c r="BK147" s="231">
        <f>ROUND(I147*H147,2)</f>
        <v>0</v>
      </c>
      <c r="BL147" s="23" t="s">
        <v>130</v>
      </c>
      <c r="BM147" s="23" t="s">
        <v>440</v>
      </c>
    </row>
    <row r="148" s="1" customFormat="1">
      <c r="B148" s="45"/>
      <c r="C148" s="73"/>
      <c r="D148" s="232" t="s">
        <v>137</v>
      </c>
      <c r="E148" s="73"/>
      <c r="F148" s="233" t="s">
        <v>441</v>
      </c>
      <c r="G148" s="73"/>
      <c r="H148" s="73"/>
      <c r="I148" s="190"/>
      <c r="J148" s="73"/>
      <c r="K148" s="73"/>
      <c r="L148" s="71"/>
      <c r="M148" s="234"/>
      <c r="N148" s="46"/>
      <c r="O148" s="46"/>
      <c r="P148" s="46"/>
      <c r="Q148" s="46"/>
      <c r="R148" s="46"/>
      <c r="S148" s="46"/>
      <c r="T148" s="94"/>
      <c r="AT148" s="23" t="s">
        <v>137</v>
      </c>
      <c r="AU148" s="23" t="s">
        <v>82</v>
      </c>
    </row>
    <row r="149" s="13" customFormat="1">
      <c r="B149" s="267"/>
      <c r="C149" s="268"/>
      <c r="D149" s="232" t="s">
        <v>139</v>
      </c>
      <c r="E149" s="269" t="s">
        <v>21</v>
      </c>
      <c r="F149" s="270" t="s">
        <v>436</v>
      </c>
      <c r="G149" s="268"/>
      <c r="H149" s="269" t="s">
        <v>21</v>
      </c>
      <c r="I149" s="271"/>
      <c r="J149" s="268"/>
      <c r="K149" s="268"/>
      <c r="L149" s="272"/>
      <c r="M149" s="273"/>
      <c r="N149" s="274"/>
      <c r="O149" s="274"/>
      <c r="P149" s="274"/>
      <c r="Q149" s="274"/>
      <c r="R149" s="274"/>
      <c r="S149" s="274"/>
      <c r="T149" s="275"/>
      <c r="AT149" s="276" t="s">
        <v>139</v>
      </c>
      <c r="AU149" s="276" t="s">
        <v>82</v>
      </c>
      <c r="AV149" s="13" t="s">
        <v>80</v>
      </c>
      <c r="AW149" s="13" t="s">
        <v>35</v>
      </c>
      <c r="AX149" s="13" t="s">
        <v>72</v>
      </c>
      <c r="AY149" s="276" t="s">
        <v>124</v>
      </c>
    </row>
    <row r="150" s="11" customFormat="1">
      <c r="B150" s="235"/>
      <c r="C150" s="236"/>
      <c r="D150" s="232" t="s">
        <v>139</v>
      </c>
      <c r="E150" s="237" t="s">
        <v>21</v>
      </c>
      <c r="F150" s="238" t="s">
        <v>442</v>
      </c>
      <c r="G150" s="236"/>
      <c r="H150" s="239">
        <v>1.7829999999999999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139</v>
      </c>
      <c r="AU150" s="245" t="s">
        <v>82</v>
      </c>
      <c r="AV150" s="11" t="s">
        <v>82</v>
      </c>
      <c r="AW150" s="11" t="s">
        <v>35</v>
      </c>
      <c r="AX150" s="11" t="s">
        <v>80</v>
      </c>
      <c r="AY150" s="245" t="s">
        <v>124</v>
      </c>
    </row>
    <row r="151" s="1" customFormat="1" ht="25.5" customHeight="1">
      <c r="B151" s="45"/>
      <c r="C151" s="220" t="s">
        <v>232</v>
      </c>
      <c r="D151" s="220" t="s">
        <v>126</v>
      </c>
      <c r="E151" s="221" t="s">
        <v>443</v>
      </c>
      <c r="F151" s="222" t="s">
        <v>444</v>
      </c>
      <c r="G151" s="223" t="s">
        <v>191</v>
      </c>
      <c r="H151" s="224">
        <v>510</v>
      </c>
      <c r="I151" s="225"/>
      <c r="J151" s="226">
        <f>ROUND(I151*H151,2)</f>
        <v>0</v>
      </c>
      <c r="K151" s="222" t="s">
        <v>21</v>
      </c>
      <c r="L151" s="71"/>
      <c r="M151" s="227" t="s">
        <v>21</v>
      </c>
      <c r="N151" s="228" t="s">
        <v>43</v>
      </c>
      <c r="O151" s="46"/>
      <c r="P151" s="229">
        <f>O151*H151</f>
        <v>0</v>
      </c>
      <c r="Q151" s="229">
        <v>0.0050000000000000001</v>
      </c>
      <c r="R151" s="229">
        <f>Q151*H151</f>
        <v>2.5500000000000003</v>
      </c>
      <c r="S151" s="229">
        <v>0</v>
      </c>
      <c r="T151" s="230">
        <f>S151*H151</f>
        <v>0</v>
      </c>
      <c r="AR151" s="23" t="s">
        <v>130</v>
      </c>
      <c r="AT151" s="23" t="s">
        <v>126</v>
      </c>
      <c r="AU151" s="23" t="s">
        <v>82</v>
      </c>
      <c r="AY151" s="23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80</v>
      </c>
      <c r="BK151" s="231">
        <f>ROUND(I151*H151,2)</f>
        <v>0</v>
      </c>
      <c r="BL151" s="23" t="s">
        <v>130</v>
      </c>
      <c r="BM151" s="23" t="s">
        <v>445</v>
      </c>
    </row>
    <row r="152" s="1" customFormat="1">
      <c r="B152" s="45"/>
      <c r="C152" s="73"/>
      <c r="D152" s="232" t="s">
        <v>137</v>
      </c>
      <c r="E152" s="73"/>
      <c r="F152" s="233" t="s">
        <v>444</v>
      </c>
      <c r="G152" s="73"/>
      <c r="H152" s="73"/>
      <c r="I152" s="190"/>
      <c r="J152" s="73"/>
      <c r="K152" s="73"/>
      <c r="L152" s="71"/>
      <c r="M152" s="234"/>
      <c r="N152" s="46"/>
      <c r="O152" s="46"/>
      <c r="P152" s="46"/>
      <c r="Q152" s="46"/>
      <c r="R152" s="46"/>
      <c r="S152" s="46"/>
      <c r="T152" s="94"/>
      <c r="AT152" s="23" t="s">
        <v>137</v>
      </c>
      <c r="AU152" s="23" t="s">
        <v>82</v>
      </c>
    </row>
    <row r="153" s="11" customFormat="1">
      <c r="B153" s="235"/>
      <c r="C153" s="236"/>
      <c r="D153" s="232" t="s">
        <v>139</v>
      </c>
      <c r="E153" s="237" t="s">
        <v>21</v>
      </c>
      <c r="F153" s="238" t="s">
        <v>446</v>
      </c>
      <c r="G153" s="236"/>
      <c r="H153" s="239">
        <v>510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139</v>
      </c>
      <c r="AU153" s="245" t="s">
        <v>82</v>
      </c>
      <c r="AV153" s="11" t="s">
        <v>82</v>
      </c>
      <c r="AW153" s="11" t="s">
        <v>35</v>
      </c>
      <c r="AX153" s="11" t="s">
        <v>80</v>
      </c>
      <c r="AY153" s="245" t="s">
        <v>124</v>
      </c>
    </row>
    <row r="154" s="10" customFormat="1" ht="29.88" customHeight="1">
      <c r="B154" s="204"/>
      <c r="C154" s="205"/>
      <c r="D154" s="206" t="s">
        <v>71</v>
      </c>
      <c r="E154" s="218" t="s">
        <v>278</v>
      </c>
      <c r="F154" s="218" t="s">
        <v>279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SUM(P155:P177)</f>
        <v>0</v>
      </c>
      <c r="Q154" s="212"/>
      <c r="R154" s="213">
        <f>SUM(R155:R177)</f>
        <v>0</v>
      </c>
      <c r="S154" s="212"/>
      <c r="T154" s="214">
        <f>SUM(T155:T177)</f>
        <v>25.493500000000001</v>
      </c>
      <c r="AR154" s="215" t="s">
        <v>80</v>
      </c>
      <c r="AT154" s="216" t="s">
        <v>71</v>
      </c>
      <c r="AU154" s="216" t="s">
        <v>80</v>
      </c>
      <c r="AY154" s="215" t="s">
        <v>124</v>
      </c>
      <c r="BK154" s="217">
        <f>SUM(BK155:BK177)</f>
        <v>0</v>
      </c>
    </row>
    <row r="155" s="1" customFormat="1" ht="16.5" customHeight="1">
      <c r="B155" s="45"/>
      <c r="C155" s="220" t="s">
        <v>237</v>
      </c>
      <c r="D155" s="220" t="s">
        <v>126</v>
      </c>
      <c r="E155" s="221" t="s">
        <v>309</v>
      </c>
      <c r="F155" s="222" t="s">
        <v>310</v>
      </c>
      <c r="G155" s="223" t="s">
        <v>304</v>
      </c>
      <c r="H155" s="224">
        <v>25</v>
      </c>
      <c r="I155" s="225"/>
      <c r="J155" s="226">
        <f>ROUND(I155*H155,2)</f>
        <v>0</v>
      </c>
      <c r="K155" s="222" t="s">
        <v>135</v>
      </c>
      <c r="L155" s="71"/>
      <c r="M155" s="227" t="s">
        <v>21</v>
      </c>
      <c r="N155" s="228" t="s">
        <v>43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0.0060000000000000001</v>
      </c>
      <c r="T155" s="230">
        <f>S155*H155</f>
        <v>0.14999999999999999</v>
      </c>
      <c r="AR155" s="23" t="s">
        <v>130</v>
      </c>
      <c r="AT155" s="23" t="s">
        <v>126</v>
      </c>
      <c r="AU155" s="23" t="s">
        <v>82</v>
      </c>
      <c r="AY155" s="23" t="s">
        <v>124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80</v>
      </c>
      <c r="BK155" s="231">
        <f>ROUND(I155*H155,2)</f>
        <v>0</v>
      </c>
      <c r="BL155" s="23" t="s">
        <v>130</v>
      </c>
      <c r="BM155" s="23" t="s">
        <v>447</v>
      </c>
    </row>
    <row r="156" s="1" customFormat="1">
      <c r="B156" s="45"/>
      <c r="C156" s="73"/>
      <c r="D156" s="232" t="s">
        <v>137</v>
      </c>
      <c r="E156" s="73"/>
      <c r="F156" s="233" t="s">
        <v>312</v>
      </c>
      <c r="G156" s="73"/>
      <c r="H156" s="73"/>
      <c r="I156" s="190"/>
      <c r="J156" s="73"/>
      <c r="K156" s="73"/>
      <c r="L156" s="71"/>
      <c r="M156" s="234"/>
      <c r="N156" s="46"/>
      <c r="O156" s="46"/>
      <c r="P156" s="46"/>
      <c r="Q156" s="46"/>
      <c r="R156" s="46"/>
      <c r="S156" s="46"/>
      <c r="T156" s="94"/>
      <c r="AT156" s="23" t="s">
        <v>137</v>
      </c>
      <c r="AU156" s="23" t="s">
        <v>82</v>
      </c>
    </row>
    <row r="157" s="1" customFormat="1" ht="16.5" customHeight="1">
      <c r="B157" s="45"/>
      <c r="C157" s="220" t="s">
        <v>9</v>
      </c>
      <c r="D157" s="220" t="s">
        <v>126</v>
      </c>
      <c r="E157" s="221" t="s">
        <v>448</v>
      </c>
      <c r="F157" s="222" t="s">
        <v>449</v>
      </c>
      <c r="G157" s="223" t="s">
        <v>243</v>
      </c>
      <c r="H157" s="224">
        <v>62</v>
      </c>
      <c r="I157" s="225"/>
      <c r="J157" s="226">
        <f>ROUND(I157*H157,2)</f>
        <v>0</v>
      </c>
      <c r="K157" s="222" t="s">
        <v>135</v>
      </c>
      <c r="L157" s="71"/>
      <c r="M157" s="227" t="s">
        <v>21</v>
      </c>
      <c r="N157" s="228" t="s">
        <v>43</v>
      </c>
      <c r="O157" s="46"/>
      <c r="P157" s="229">
        <f>O157*H157</f>
        <v>0</v>
      </c>
      <c r="Q157" s="229">
        <v>0</v>
      </c>
      <c r="R157" s="229">
        <f>Q157*H157</f>
        <v>0</v>
      </c>
      <c r="S157" s="229">
        <v>0.0092499999999999995</v>
      </c>
      <c r="T157" s="230">
        <f>S157*H157</f>
        <v>0.57350000000000001</v>
      </c>
      <c r="AR157" s="23" t="s">
        <v>130</v>
      </c>
      <c r="AT157" s="23" t="s">
        <v>126</v>
      </c>
      <c r="AU157" s="23" t="s">
        <v>82</v>
      </c>
      <c r="AY157" s="23" t="s">
        <v>124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80</v>
      </c>
      <c r="BK157" s="231">
        <f>ROUND(I157*H157,2)</f>
        <v>0</v>
      </c>
      <c r="BL157" s="23" t="s">
        <v>130</v>
      </c>
      <c r="BM157" s="23" t="s">
        <v>450</v>
      </c>
    </row>
    <row r="158" s="1" customFormat="1">
      <c r="B158" s="45"/>
      <c r="C158" s="73"/>
      <c r="D158" s="232" t="s">
        <v>137</v>
      </c>
      <c r="E158" s="73"/>
      <c r="F158" s="233" t="s">
        <v>451</v>
      </c>
      <c r="G158" s="73"/>
      <c r="H158" s="73"/>
      <c r="I158" s="190"/>
      <c r="J158" s="73"/>
      <c r="K158" s="73"/>
      <c r="L158" s="71"/>
      <c r="M158" s="234"/>
      <c r="N158" s="46"/>
      <c r="O158" s="46"/>
      <c r="P158" s="46"/>
      <c r="Q158" s="46"/>
      <c r="R158" s="46"/>
      <c r="S158" s="46"/>
      <c r="T158" s="94"/>
      <c r="AT158" s="23" t="s">
        <v>137</v>
      </c>
      <c r="AU158" s="23" t="s">
        <v>82</v>
      </c>
    </row>
    <row r="159" s="1" customFormat="1" ht="16.5" customHeight="1">
      <c r="B159" s="45"/>
      <c r="C159" s="220" t="s">
        <v>248</v>
      </c>
      <c r="D159" s="220" t="s">
        <v>126</v>
      </c>
      <c r="E159" s="221" t="s">
        <v>452</v>
      </c>
      <c r="F159" s="222" t="s">
        <v>453</v>
      </c>
      <c r="G159" s="223" t="s">
        <v>304</v>
      </c>
      <c r="H159" s="224">
        <v>2</v>
      </c>
      <c r="I159" s="225"/>
      <c r="J159" s="226">
        <f>ROUND(I159*H159,2)</f>
        <v>0</v>
      </c>
      <c r="K159" s="222" t="s">
        <v>135</v>
      </c>
      <c r="L159" s="71"/>
      <c r="M159" s="227" t="s">
        <v>21</v>
      </c>
      <c r="N159" s="228" t="s">
        <v>43</v>
      </c>
      <c r="O159" s="46"/>
      <c r="P159" s="229">
        <f>O159*H159</f>
        <v>0</v>
      </c>
      <c r="Q159" s="229">
        <v>0</v>
      </c>
      <c r="R159" s="229">
        <f>Q159*H159</f>
        <v>0</v>
      </c>
      <c r="S159" s="229">
        <v>0.20999999999999999</v>
      </c>
      <c r="T159" s="230">
        <f>S159*H159</f>
        <v>0.41999999999999998</v>
      </c>
      <c r="AR159" s="23" t="s">
        <v>130</v>
      </c>
      <c r="AT159" s="23" t="s">
        <v>126</v>
      </c>
      <c r="AU159" s="23" t="s">
        <v>82</v>
      </c>
      <c r="AY159" s="23" t="s">
        <v>124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80</v>
      </c>
      <c r="BK159" s="231">
        <f>ROUND(I159*H159,2)</f>
        <v>0</v>
      </c>
      <c r="BL159" s="23" t="s">
        <v>130</v>
      </c>
      <c r="BM159" s="23" t="s">
        <v>454</v>
      </c>
    </row>
    <row r="160" s="1" customFormat="1">
      <c r="B160" s="45"/>
      <c r="C160" s="73"/>
      <c r="D160" s="232" t="s">
        <v>137</v>
      </c>
      <c r="E160" s="73"/>
      <c r="F160" s="233" t="s">
        <v>455</v>
      </c>
      <c r="G160" s="73"/>
      <c r="H160" s="73"/>
      <c r="I160" s="190"/>
      <c r="J160" s="73"/>
      <c r="K160" s="73"/>
      <c r="L160" s="71"/>
      <c r="M160" s="234"/>
      <c r="N160" s="46"/>
      <c r="O160" s="46"/>
      <c r="P160" s="46"/>
      <c r="Q160" s="46"/>
      <c r="R160" s="46"/>
      <c r="S160" s="46"/>
      <c r="T160" s="94"/>
      <c r="AT160" s="23" t="s">
        <v>137</v>
      </c>
      <c r="AU160" s="23" t="s">
        <v>82</v>
      </c>
    </row>
    <row r="161" s="1" customFormat="1" ht="16.5" customHeight="1">
      <c r="B161" s="45"/>
      <c r="C161" s="220" t="s">
        <v>255</v>
      </c>
      <c r="D161" s="220" t="s">
        <v>126</v>
      </c>
      <c r="E161" s="221" t="s">
        <v>456</v>
      </c>
      <c r="F161" s="222" t="s">
        <v>457</v>
      </c>
      <c r="G161" s="223" t="s">
        <v>134</v>
      </c>
      <c r="H161" s="224">
        <v>5.625</v>
      </c>
      <c r="I161" s="225"/>
      <c r="J161" s="226">
        <f>ROUND(I161*H161,2)</f>
        <v>0</v>
      </c>
      <c r="K161" s="222" t="s">
        <v>135</v>
      </c>
      <c r="L161" s="71"/>
      <c r="M161" s="227" t="s">
        <v>21</v>
      </c>
      <c r="N161" s="228" t="s">
        <v>43</v>
      </c>
      <c r="O161" s="46"/>
      <c r="P161" s="229">
        <f>O161*H161</f>
        <v>0</v>
      </c>
      <c r="Q161" s="229">
        <v>0</v>
      </c>
      <c r="R161" s="229">
        <f>Q161*H161</f>
        <v>0</v>
      </c>
      <c r="S161" s="229">
        <v>2</v>
      </c>
      <c r="T161" s="230">
        <f>S161*H161</f>
        <v>11.25</v>
      </c>
      <c r="AR161" s="23" t="s">
        <v>130</v>
      </c>
      <c r="AT161" s="23" t="s">
        <v>126</v>
      </c>
      <c r="AU161" s="23" t="s">
        <v>82</v>
      </c>
      <c r="AY161" s="23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80</v>
      </c>
      <c r="BK161" s="231">
        <f>ROUND(I161*H161,2)</f>
        <v>0</v>
      </c>
      <c r="BL161" s="23" t="s">
        <v>130</v>
      </c>
      <c r="BM161" s="23" t="s">
        <v>458</v>
      </c>
    </row>
    <row r="162" s="1" customFormat="1">
      <c r="B162" s="45"/>
      <c r="C162" s="73"/>
      <c r="D162" s="232" t="s">
        <v>137</v>
      </c>
      <c r="E162" s="73"/>
      <c r="F162" s="233" t="s">
        <v>459</v>
      </c>
      <c r="G162" s="73"/>
      <c r="H162" s="73"/>
      <c r="I162" s="190"/>
      <c r="J162" s="73"/>
      <c r="K162" s="73"/>
      <c r="L162" s="71"/>
      <c r="M162" s="234"/>
      <c r="N162" s="46"/>
      <c r="O162" s="46"/>
      <c r="P162" s="46"/>
      <c r="Q162" s="46"/>
      <c r="R162" s="46"/>
      <c r="S162" s="46"/>
      <c r="T162" s="94"/>
      <c r="AT162" s="23" t="s">
        <v>137</v>
      </c>
      <c r="AU162" s="23" t="s">
        <v>82</v>
      </c>
    </row>
    <row r="163" s="11" customFormat="1">
      <c r="B163" s="235"/>
      <c r="C163" s="236"/>
      <c r="D163" s="232" t="s">
        <v>139</v>
      </c>
      <c r="E163" s="237" t="s">
        <v>21</v>
      </c>
      <c r="F163" s="238" t="s">
        <v>460</v>
      </c>
      <c r="G163" s="236"/>
      <c r="H163" s="239">
        <v>5.625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139</v>
      </c>
      <c r="AU163" s="245" t="s">
        <v>82</v>
      </c>
      <c r="AV163" s="11" t="s">
        <v>82</v>
      </c>
      <c r="AW163" s="11" t="s">
        <v>35</v>
      </c>
      <c r="AX163" s="11" t="s">
        <v>80</v>
      </c>
      <c r="AY163" s="245" t="s">
        <v>124</v>
      </c>
    </row>
    <row r="164" s="1" customFormat="1" ht="16.5" customHeight="1">
      <c r="B164" s="45"/>
      <c r="C164" s="220" t="s">
        <v>261</v>
      </c>
      <c r="D164" s="220" t="s">
        <v>126</v>
      </c>
      <c r="E164" s="221" t="s">
        <v>461</v>
      </c>
      <c r="F164" s="222" t="s">
        <v>462</v>
      </c>
      <c r="G164" s="223" t="s">
        <v>134</v>
      </c>
      <c r="H164" s="224">
        <v>2</v>
      </c>
      <c r="I164" s="225"/>
      <c r="J164" s="226">
        <f>ROUND(I164*H164,2)</f>
        <v>0</v>
      </c>
      <c r="K164" s="222" t="s">
        <v>135</v>
      </c>
      <c r="L164" s="71"/>
      <c r="M164" s="227" t="s">
        <v>21</v>
      </c>
      <c r="N164" s="228" t="s">
        <v>43</v>
      </c>
      <c r="O164" s="46"/>
      <c r="P164" s="229">
        <f>O164*H164</f>
        <v>0</v>
      </c>
      <c r="Q164" s="229">
        <v>0</v>
      </c>
      <c r="R164" s="229">
        <f>Q164*H164</f>
        <v>0</v>
      </c>
      <c r="S164" s="229">
        <v>2.2000000000000002</v>
      </c>
      <c r="T164" s="230">
        <f>S164*H164</f>
        <v>4.4000000000000004</v>
      </c>
      <c r="AR164" s="23" t="s">
        <v>130</v>
      </c>
      <c r="AT164" s="23" t="s">
        <v>126</v>
      </c>
      <c r="AU164" s="23" t="s">
        <v>82</v>
      </c>
      <c r="AY164" s="23" t="s">
        <v>124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80</v>
      </c>
      <c r="BK164" s="231">
        <f>ROUND(I164*H164,2)</f>
        <v>0</v>
      </c>
      <c r="BL164" s="23" t="s">
        <v>130</v>
      </c>
      <c r="BM164" s="23" t="s">
        <v>463</v>
      </c>
    </row>
    <row r="165" s="1" customFormat="1">
      <c r="B165" s="45"/>
      <c r="C165" s="73"/>
      <c r="D165" s="232" t="s">
        <v>137</v>
      </c>
      <c r="E165" s="73"/>
      <c r="F165" s="233" t="s">
        <v>464</v>
      </c>
      <c r="G165" s="73"/>
      <c r="H165" s="73"/>
      <c r="I165" s="190"/>
      <c r="J165" s="73"/>
      <c r="K165" s="73"/>
      <c r="L165" s="71"/>
      <c r="M165" s="234"/>
      <c r="N165" s="46"/>
      <c r="O165" s="46"/>
      <c r="P165" s="46"/>
      <c r="Q165" s="46"/>
      <c r="R165" s="46"/>
      <c r="S165" s="46"/>
      <c r="T165" s="94"/>
      <c r="AT165" s="23" t="s">
        <v>137</v>
      </c>
      <c r="AU165" s="23" t="s">
        <v>82</v>
      </c>
    </row>
    <row r="166" s="11" customFormat="1">
      <c r="B166" s="235"/>
      <c r="C166" s="236"/>
      <c r="D166" s="232" t="s">
        <v>139</v>
      </c>
      <c r="E166" s="237" t="s">
        <v>21</v>
      </c>
      <c r="F166" s="238" t="s">
        <v>465</v>
      </c>
      <c r="G166" s="236"/>
      <c r="H166" s="239">
        <v>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139</v>
      </c>
      <c r="AU166" s="245" t="s">
        <v>82</v>
      </c>
      <c r="AV166" s="11" t="s">
        <v>82</v>
      </c>
      <c r="AW166" s="11" t="s">
        <v>35</v>
      </c>
      <c r="AX166" s="11" t="s">
        <v>80</v>
      </c>
      <c r="AY166" s="245" t="s">
        <v>124</v>
      </c>
    </row>
    <row r="167" s="1" customFormat="1" ht="16.5" customHeight="1">
      <c r="B167" s="45"/>
      <c r="C167" s="220" t="s">
        <v>266</v>
      </c>
      <c r="D167" s="220" t="s">
        <v>126</v>
      </c>
      <c r="E167" s="221" t="s">
        <v>466</v>
      </c>
      <c r="F167" s="222" t="s">
        <v>467</v>
      </c>
      <c r="G167" s="223" t="s">
        <v>191</v>
      </c>
      <c r="H167" s="224">
        <v>30</v>
      </c>
      <c r="I167" s="225"/>
      <c r="J167" s="226">
        <f>ROUND(I167*H167,2)</f>
        <v>0</v>
      </c>
      <c r="K167" s="222" t="s">
        <v>135</v>
      </c>
      <c r="L167" s="71"/>
      <c r="M167" s="227" t="s">
        <v>21</v>
      </c>
      <c r="N167" s="228" t="s">
        <v>43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0.28999999999999998</v>
      </c>
      <c r="T167" s="230">
        <f>S167*H167</f>
        <v>8.6999999999999993</v>
      </c>
      <c r="AR167" s="23" t="s">
        <v>130</v>
      </c>
      <c r="AT167" s="23" t="s">
        <v>126</v>
      </c>
      <c r="AU167" s="23" t="s">
        <v>82</v>
      </c>
      <c r="AY167" s="23" t="s">
        <v>124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80</v>
      </c>
      <c r="BK167" s="231">
        <f>ROUND(I167*H167,2)</f>
        <v>0</v>
      </c>
      <c r="BL167" s="23" t="s">
        <v>130</v>
      </c>
      <c r="BM167" s="23" t="s">
        <v>468</v>
      </c>
    </row>
    <row r="168" s="1" customFormat="1">
      <c r="B168" s="45"/>
      <c r="C168" s="73"/>
      <c r="D168" s="232" t="s">
        <v>137</v>
      </c>
      <c r="E168" s="73"/>
      <c r="F168" s="233" t="s">
        <v>469</v>
      </c>
      <c r="G168" s="73"/>
      <c r="H168" s="73"/>
      <c r="I168" s="190"/>
      <c r="J168" s="73"/>
      <c r="K168" s="73"/>
      <c r="L168" s="71"/>
      <c r="M168" s="234"/>
      <c r="N168" s="46"/>
      <c r="O168" s="46"/>
      <c r="P168" s="46"/>
      <c r="Q168" s="46"/>
      <c r="R168" s="46"/>
      <c r="S168" s="46"/>
      <c r="T168" s="94"/>
      <c r="AT168" s="23" t="s">
        <v>137</v>
      </c>
      <c r="AU168" s="23" t="s">
        <v>82</v>
      </c>
    </row>
    <row r="169" s="1" customFormat="1" ht="25.5" customHeight="1">
      <c r="B169" s="45"/>
      <c r="C169" s="220" t="s">
        <v>272</v>
      </c>
      <c r="D169" s="220" t="s">
        <v>126</v>
      </c>
      <c r="E169" s="221" t="s">
        <v>314</v>
      </c>
      <c r="F169" s="222" t="s">
        <v>315</v>
      </c>
      <c r="G169" s="223" t="s">
        <v>177</v>
      </c>
      <c r="H169" s="224">
        <v>25.494</v>
      </c>
      <c r="I169" s="225"/>
      <c r="J169" s="226">
        <f>ROUND(I169*H169,2)</f>
        <v>0</v>
      </c>
      <c r="K169" s="222" t="s">
        <v>135</v>
      </c>
      <c r="L169" s="71"/>
      <c r="M169" s="227" t="s">
        <v>21</v>
      </c>
      <c r="N169" s="228" t="s">
        <v>43</v>
      </c>
      <c r="O169" s="4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" t="s">
        <v>130</v>
      </c>
      <c r="AT169" s="23" t="s">
        <v>126</v>
      </c>
      <c r="AU169" s="23" t="s">
        <v>82</v>
      </c>
      <c r="AY169" s="23" t="s">
        <v>124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80</v>
      </c>
      <c r="BK169" s="231">
        <f>ROUND(I169*H169,2)</f>
        <v>0</v>
      </c>
      <c r="BL169" s="23" t="s">
        <v>130</v>
      </c>
      <c r="BM169" s="23" t="s">
        <v>470</v>
      </c>
    </row>
    <row r="170" s="1" customFormat="1">
      <c r="B170" s="45"/>
      <c r="C170" s="73"/>
      <c r="D170" s="232" t="s">
        <v>137</v>
      </c>
      <c r="E170" s="73"/>
      <c r="F170" s="233" t="s">
        <v>317</v>
      </c>
      <c r="G170" s="73"/>
      <c r="H170" s="73"/>
      <c r="I170" s="190"/>
      <c r="J170" s="73"/>
      <c r="K170" s="73"/>
      <c r="L170" s="71"/>
      <c r="M170" s="234"/>
      <c r="N170" s="46"/>
      <c r="O170" s="46"/>
      <c r="P170" s="46"/>
      <c r="Q170" s="46"/>
      <c r="R170" s="46"/>
      <c r="S170" s="46"/>
      <c r="T170" s="94"/>
      <c r="AT170" s="23" t="s">
        <v>137</v>
      </c>
      <c r="AU170" s="23" t="s">
        <v>82</v>
      </c>
    </row>
    <row r="171" s="1" customFormat="1" ht="25.5" customHeight="1">
      <c r="B171" s="45"/>
      <c r="C171" s="220" t="s">
        <v>280</v>
      </c>
      <c r="D171" s="220" t="s">
        <v>126</v>
      </c>
      <c r="E171" s="221" t="s">
        <v>319</v>
      </c>
      <c r="F171" s="222" t="s">
        <v>320</v>
      </c>
      <c r="G171" s="223" t="s">
        <v>177</v>
      </c>
      <c r="H171" s="224">
        <v>25.494</v>
      </c>
      <c r="I171" s="225"/>
      <c r="J171" s="226">
        <f>ROUND(I171*H171,2)</f>
        <v>0</v>
      </c>
      <c r="K171" s="222" t="s">
        <v>135</v>
      </c>
      <c r="L171" s="71"/>
      <c r="M171" s="227" t="s">
        <v>21</v>
      </c>
      <c r="N171" s="228" t="s">
        <v>43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130</v>
      </c>
      <c r="AT171" s="23" t="s">
        <v>126</v>
      </c>
      <c r="AU171" s="23" t="s">
        <v>82</v>
      </c>
      <c r="AY171" s="23" t="s">
        <v>124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80</v>
      </c>
      <c r="BK171" s="231">
        <f>ROUND(I171*H171,2)</f>
        <v>0</v>
      </c>
      <c r="BL171" s="23" t="s">
        <v>130</v>
      </c>
      <c r="BM171" s="23" t="s">
        <v>471</v>
      </c>
    </row>
    <row r="172" s="1" customFormat="1">
      <c r="B172" s="45"/>
      <c r="C172" s="73"/>
      <c r="D172" s="232" t="s">
        <v>137</v>
      </c>
      <c r="E172" s="73"/>
      <c r="F172" s="233" t="s">
        <v>322</v>
      </c>
      <c r="G172" s="73"/>
      <c r="H172" s="73"/>
      <c r="I172" s="190"/>
      <c r="J172" s="73"/>
      <c r="K172" s="73"/>
      <c r="L172" s="71"/>
      <c r="M172" s="234"/>
      <c r="N172" s="46"/>
      <c r="O172" s="46"/>
      <c r="P172" s="46"/>
      <c r="Q172" s="46"/>
      <c r="R172" s="46"/>
      <c r="S172" s="46"/>
      <c r="T172" s="94"/>
      <c r="AT172" s="23" t="s">
        <v>137</v>
      </c>
      <c r="AU172" s="23" t="s">
        <v>82</v>
      </c>
    </row>
    <row r="173" s="1" customFormat="1" ht="25.5" customHeight="1">
      <c r="B173" s="45"/>
      <c r="C173" s="220" t="s">
        <v>285</v>
      </c>
      <c r="D173" s="220" t="s">
        <v>126</v>
      </c>
      <c r="E173" s="221" t="s">
        <v>324</v>
      </c>
      <c r="F173" s="222" t="s">
        <v>325</v>
      </c>
      <c r="G173" s="223" t="s">
        <v>177</v>
      </c>
      <c r="H173" s="224">
        <v>152.964</v>
      </c>
      <c r="I173" s="225"/>
      <c r="J173" s="226">
        <f>ROUND(I173*H173,2)</f>
        <v>0</v>
      </c>
      <c r="K173" s="222" t="s">
        <v>135</v>
      </c>
      <c r="L173" s="71"/>
      <c r="M173" s="227" t="s">
        <v>21</v>
      </c>
      <c r="N173" s="228" t="s">
        <v>43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130</v>
      </c>
      <c r="AT173" s="23" t="s">
        <v>126</v>
      </c>
      <c r="AU173" s="23" t="s">
        <v>82</v>
      </c>
      <c r="AY173" s="23" t="s">
        <v>124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80</v>
      </c>
      <c r="BK173" s="231">
        <f>ROUND(I173*H173,2)</f>
        <v>0</v>
      </c>
      <c r="BL173" s="23" t="s">
        <v>130</v>
      </c>
      <c r="BM173" s="23" t="s">
        <v>472</v>
      </c>
    </row>
    <row r="174" s="1" customFormat="1">
      <c r="B174" s="45"/>
      <c r="C174" s="73"/>
      <c r="D174" s="232" t="s">
        <v>137</v>
      </c>
      <c r="E174" s="73"/>
      <c r="F174" s="233" t="s">
        <v>327</v>
      </c>
      <c r="G174" s="73"/>
      <c r="H174" s="73"/>
      <c r="I174" s="190"/>
      <c r="J174" s="73"/>
      <c r="K174" s="73"/>
      <c r="L174" s="71"/>
      <c r="M174" s="234"/>
      <c r="N174" s="46"/>
      <c r="O174" s="46"/>
      <c r="P174" s="46"/>
      <c r="Q174" s="46"/>
      <c r="R174" s="46"/>
      <c r="S174" s="46"/>
      <c r="T174" s="94"/>
      <c r="AT174" s="23" t="s">
        <v>137</v>
      </c>
      <c r="AU174" s="23" t="s">
        <v>82</v>
      </c>
    </row>
    <row r="175" s="11" customFormat="1">
      <c r="B175" s="235"/>
      <c r="C175" s="236"/>
      <c r="D175" s="232" t="s">
        <v>139</v>
      </c>
      <c r="E175" s="237" t="s">
        <v>21</v>
      </c>
      <c r="F175" s="238" t="s">
        <v>473</v>
      </c>
      <c r="G175" s="236"/>
      <c r="H175" s="239">
        <v>152.964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139</v>
      </c>
      <c r="AU175" s="245" t="s">
        <v>82</v>
      </c>
      <c r="AV175" s="11" t="s">
        <v>82</v>
      </c>
      <c r="AW175" s="11" t="s">
        <v>35</v>
      </c>
      <c r="AX175" s="11" t="s">
        <v>80</v>
      </c>
      <c r="AY175" s="245" t="s">
        <v>124</v>
      </c>
    </row>
    <row r="176" s="1" customFormat="1" ht="25.5" customHeight="1">
      <c r="B176" s="45"/>
      <c r="C176" s="220" t="s">
        <v>290</v>
      </c>
      <c r="D176" s="220" t="s">
        <v>126</v>
      </c>
      <c r="E176" s="221" t="s">
        <v>330</v>
      </c>
      <c r="F176" s="222" t="s">
        <v>331</v>
      </c>
      <c r="G176" s="223" t="s">
        <v>177</v>
      </c>
      <c r="H176" s="224">
        <v>25.494</v>
      </c>
      <c r="I176" s="225"/>
      <c r="J176" s="226">
        <f>ROUND(I176*H176,2)</f>
        <v>0</v>
      </c>
      <c r="K176" s="222" t="s">
        <v>21</v>
      </c>
      <c r="L176" s="71"/>
      <c r="M176" s="227" t="s">
        <v>21</v>
      </c>
      <c r="N176" s="228" t="s">
        <v>43</v>
      </c>
      <c r="O176" s="46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AR176" s="23" t="s">
        <v>130</v>
      </c>
      <c r="AT176" s="23" t="s">
        <v>126</v>
      </c>
      <c r="AU176" s="23" t="s">
        <v>82</v>
      </c>
      <c r="AY176" s="23" t="s">
        <v>124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80</v>
      </c>
      <c r="BK176" s="231">
        <f>ROUND(I176*H176,2)</f>
        <v>0</v>
      </c>
      <c r="BL176" s="23" t="s">
        <v>130</v>
      </c>
      <c r="BM176" s="23" t="s">
        <v>474</v>
      </c>
    </row>
    <row r="177" s="1" customFormat="1">
      <c r="B177" s="45"/>
      <c r="C177" s="73"/>
      <c r="D177" s="232" t="s">
        <v>137</v>
      </c>
      <c r="E177" s="73"/>
      <c r="F177" s="233" t="s">
        <v>333</v>
      </c>
      <c r="G177" s="73"/>
      <c r="H177" s="73"/>
      <c r="I177" s="190"/>
      <c r="J177" s="73"/>
      <c r="K177" s="73"/>
      <c r="L177" s="71"/>
      <c r="M177" s="234"/>
      <c r="N177" s="46"/>
      <c r="O177" s="46"/>
      <c r="P177" s="46"/>
      <c r="Q177" s="46"/>
      <c r="R177" s="46"/>
      <c r="S177" s="46"/>
      <c r="T177" s="94"/>
      <c r="AT177" s="23" t="s">
        <v>137</v>
      </c>
      <c r="AU177" s="23" t="s">
        <v>82</v>
      </c>
    </row>
    <row r="178" s="10" customFormat="1" ht="29.88" customHeight="1">
      <c r="B178" s="204"/>
      <c r="C178" s="205"/>
      <c r="D178" s="206" t="s">
        <v>71</v>
      </c>
      <c r="E178" s="218" t="s">
        <v>339</v>
      </c>
      <c r="F178" s="218" t="s">
        <v>340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SUM(P179:P180)</f>
        <v>0</v>
      </c>
      <c r="Q178" s="212"/>
      <c r="R178" s="213">
        <f>SUM(R179:R180)</f>
        <v>0</v>
      </c>
      <c r="S178" s="212"/>
      <c r="T178" s="214">
        <f>SUM(T179:T180)</f>
        <v>0</v>
      </c>
      <c r="AR178" s="215" t="s">
        <v>80</v>
      </c>
      <c r="AT178" s="216" t="s">
        <v>71</v>
      </c>
      <c r="AU178" s="216" t="s">
        <v>80</v>
      </c>
      <c r="AY178" s="215" t="s">
        <v>124</v>
      </c>
      <c r="BK178" s="217">
        <f>SUM(BK179:BK180)</f>
        <v>0</v>
      </c>
    </row>
    <row r="179" s="1" customFormat="1" ht="16.5" customHeight="1">
      <c r="B179" s="45"/>
      <c r="C179" s="220" t="s">
        <v>295</v>
      </c>
      <c r="D179" s="220" t="s">
        <v>126</v>
      </c>
      <c r="E179" s="221" t="s">
        <v>475</v>
      </c>
      <c r="F179" s="222" t="s">
        <v>476</v>
      </c>
      <c r="G179" s="223" t="s">
        <v>177</v>
      </c>
      <c r="H179" s="224">
        <v>61.274999999999999</v>
      </c>
      <c r="I179" s="225"/>
      <c r="J179" s="226">
        <f>ROUND(I179*H179,2)</f>
        <v>0</v>
      </c>
      <c r="K179" s="222" t="s">
        <v>135</v>
      </c>
      <c r="L179" s="71"/>
      <c r="M179" s="227" t="s">
        <v>21</v>
      </c>
      <c r="N179" s="228" t="s">
        <v>43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" t="s">
        <v>130</v>
      </c>
      <c r="AT179" s="23" t="s">
        <v>126</v>
      </c>
      <c r="AU179" s="23" t="s">
        <v>82</v>
      </c>
      <c r="AY179" s="23" t="s">
        <v>124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80</v>
      </c>
      <c r="BK179" s="231">
        <f>ROUND(I179*H179,2)</f>
        <v>0</v>
      </c>
      <c r="BL179" s="23" t="s">
        <v>130</v>
      </c>
      <c r="BM179" s="23" t="s">
        <v>477</v>
      </c>
    </row>
    <row r="180" s="1" customFormat="1">
      <c r="B180" s="45"/>
      <c r="C180" s="73"/>
      <c r="D180" s="232" t="s">
        <v>137</v>
      </c>
      <c r="E180" s="73"/>
      <c r="F180" s="233" t="s">
        <v>478</v>
      </c>
      <c r="G180" s="73"/>
      <c r="H180" s="73"/>
      <c r="I180" s="190"/>
      <c r="J180" s="73"/>
      <c r="K180" s="73"/>
      <c r="L180" s="71"/>
      <c r="M180" s="234"/>
      <c r="N180" s="46"/>
      <c r="O180" s="46"/>
      <c r="P180" s="46"/>
      <c r="Q180" s="46"/>
      <c r="R180" s="46"/>
      <c r="S180" s="46"/>
      <c r="T180" s="94"/>
      <c r="AT180" s="23" t="s">
        <v>137</v>
      </c>
      <c r="AU180" s="23" t="s">
        <v>82</v>
      </c>
    </row>
    <row r="181" s="10" customFormat="1" ht="37.44001" customHeight="1">
      <c r="B181" s="204"/>
      <c r="C181" s="205"/>
      <c r="D181" s="206" t="s">
        <v>71</v>
      </c>
      <c r="E181" s="207" t="s">
        <v>346</v>
      </c>
      <c r="F181" s="207" t="s">
        <v>347</v>
      </c>
      <c r="G181" s="205"/>
      <c r="H181" s="205"/>
      <c r="I181" s="208"/>
      <c r="J181" s="209">
        <f>BK181</f>
        <v>0</v>
      </c>
      <c r="K181" s="205"/>
      <c r="L181" s="210"/>
      <c r="M181" s="211"/>
      <c r="N181" s="212"/>
      <c r="O181" s="212"/>
      <c r="P181" s="213">
        <f>P182+P203</f>
        <v>0</v>
      </c>
      <c r="Q181" s="212"/>
      <c r="R181" s="213">
        <f>R182+R203</f>
        <v>9.7656881999999996</v>
      </c>
      <c r="S181" s="212"/>
      <c r="T181" s="214">
        <f>T182+T203</f>
        <v>0</v>
      </c>
      <c r="AR181" s="215" t="s">
        <v>82</v>
      </c>
      <c r="AT181" s="216" t="s">
        <v>71</v>
      </c>
      <c r="AU181" s="216" t="s">
        <v>72</v>
      </c>
      <c r="AY181" s="215" t="s">
        <v>124</v>
      </c>
      <c r="BK181" s="217">
        <f>BK182+BK203</f>
        <v>0</v>
      </c>
    </row>
    <row r="182" s="10" customFormat="1" ht="19.92" customHeight="1">
      <c r="B182" s="204"/>
      <c r="C182" s="205"/>
      <c r="D182" s="206" t="s">
        <v>71</v>
      </c>
      <c r="E182" s="218" t="s">
        <v>348</v>
      </c>
      <c r="F182" s="218" t="s">
        <v>349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SUM(P183:P202)</f>
        <v>0</v>
      </c>
      <c r="Q182" s="212"/>
      <c r="R182" s="213">
        <f>SUM(R183:R202)</f>
        <v>9.5075029999999998</v>
      </c>
      <c r="S182" s="212"/>
      <c r="T182" s="214">
        <f>SUM(T183:T202)</f>
        <v>0</v>
      </c>
      <c r="AR182" s="215" t="s">
        <v>82</v>
      </c>
      <c r="AT182" s="216" t="s">
        <v>71</v>
      </c>
      <c r="AU182" s="216" t="s">
        <v>80</v>
      </c>
      <c r="AY182" s="215" t="s">
        <v>124</v>
      </c>
      <c r="BK182" s="217">
        <f>SUM(BK183:BK202)</f>
        <v>0</v>
      </c>
    </row>
    <row r="183" s="1" customFormat="1" ht="16.5" customHeight="1">
      <c r="B183" s="45"/>
      <c r="C183" s="220" t="s">
        <v>301</v>
      </c>
      <c r="D183" s="220" t="s">
        <v>126</v>
      </c>
      <c r="E183" s="221" t="s">
        <v>479</v>
      </c>
      <c r="F183" s="222" t="s">
        <v>480</v>
      </c>
      <c r="G183" s="223" t="s">
        <v>364</v>
      </c>
      <c r="H183" s="224">
        <v>2658.3029999999999</v>
      </c>
      <c r="I183" s="225"/>
      <c r="J183" s="226">
        <f>ROUND(I183*H183,2)</f>
        <v>0</v>
      </c>
      <c r="K183" s="222" t="s">
        <v>21</v>
      </c>
      <c r="L183" s="71"/>
      <c r="M183" s="227" t="s">
        <v>21</v>
      </c>
      <c r="N183" s="228" t="s">
        <v>43</v>
      </c>
      <c r="O183" s="46"/>
      <c r="P183" s="229">
        <f>O183*H183</f>
        <v>0</v>
      </c>
      <c r="Q183" s="229">
        <v>0.001</v>
      </c>
      <c r="R183" s="229">
        <f>Q183*H183</f>
        <v>2.6583030000000001</v>
      </c>
      <c r="S183" s="229">
        <v>0</v>
      </c>
      <c r="T183" s="230">
        <f>S183*H183</f>
        <v>0</v>
      </c>
      <c r="AR183" s="23" t="s">
        <v>217</v>
      </c>
      <c r="AT183" s="23" t="s">
        <v>126</v>
      </c>
      <c r="AU183" s="23" t="s">
        <v>82</v>
      </c>
      <c r="AY183" s="23" t="s">
        <v>124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80</v>
      </c>
      <c r="BK183" s="231">
        <f>ROUND(I183*H183,2)</f>
        <v>0</v>
      </c>
      <c r="BL183" s="23" t="s">
        <v>217</v>
      </c>
      <c r="BM183" s="23" t="s">
        <v>481</v>
      </c>
    </row>
    <row r="184" s="13" customFormat="1">
      <c r="B184" s="267"/>
      <c r="C184" s="268"/>
      <c r="D184" s="232" t="s">
        <v>139</v>
      </c>
      <c r="E184" s="269" t="s">
        <v>21</v>
      </c>
      <c r="F184" s="270" t="s">
        <v>482</v>
      </c>
      <c r="G184" s="268"/>
      <c r="H184" s="269" t="s">
        <v>21</v>
      </c>
      <c r="I184" s="271"/>
      <c r="J184" s="268"/>
      <c r="K184" s="268"/>
      <c r="L184" s="272"/>
      <c r="M184" s="273"/>
      <c r="N184" s="274"/>
      <c r="O184" s="274"/>
      <c r="P184" s="274"/>
      <c r="Q184" s="274"/>
      <c r="R184" s="274"/>
      <c r="S184" s="274"/>
      <c r="T184" s="275"/>
      <c r="AT184" s="276" t="s">
        <v>139</v>
      </c>
      <c r="AU184" s="276" t="s">
        <v>82</v>
      </c>
      <c r="AV184" s="13" t="s">
        <v>80</v>
      </c>
      <c r="AW184" s="13" t="s">
        <v>35</v>
      </c>
      <c r="AX184" s="13" t="s">
        <v>72</v>
      </c>
      <c r="AY184" s="276" t="s">
        <v>124</v>
      </c>
    </row>
    <row r="185" s="13" customFormat="1">
      <c r="B185" s="267"/>
      <c r="C185" s="268"/>
      <c r="D185" s="232" t="s">
        <v>139</v>
      </c>
      <c r="E185" s="269" t="s">
        <v>21</v>
      </c>
      <c r="F185" s="270" t="s">
        <v>483</v>
      </c>
      <c r="G185" s="268"/>
      <c r="H185" s="269" t="s">
        <v>21</v>
      </c>
      <c r="I185" s="271"/>
      <c r="J185" s="268"/>
      <c r="K185" s="268"/>
      <c r="L185" s="272"/>
      <c r="M185" s="273"/>
      <c r="N185" s="274"/>
      <c r="O185" s="274"/>
      <c r="P185" s="274"/>
      <c r="Q185" s="274"/>
      <c r="R185" s="274"/>
      <c r="S185" s="274"/>
      <c r="T185" s="275"/>
      <c r="AT185" s="276" t="s">
        <v>139</v>
      </c>
      <c r="AU185" s="276" t="s">
        <v>82</v>
      </c>
      <c r="AV185" s="13" t="s">
        <v>80</v>
      </c>
      <c r="AW185" s="13" t="s">
        <v>35</v>
      </c>
      <c r="AX185" s="13" t="s">
        <v>72</v>
      </c>
      <c r="AY185" s="276" t="s">
        <v>124</v>
      </c>
    </row>
    <row r="186" s="11" customFormat="1">
      <c r="B186" s="235"/>
      <c r="C186" s="236"/>
      <c r="D186" s="232" t="s">
        <v>139</v>
      </c>
      <c r="E186" s="237" t="s">
        <v>21</v>
      </c>
      <c r="F186" s="238" t="s">
        <v>484</v>
      </c>
      <c r="G186" s="236"/>
      <c r="H186" s="239">
        <v>1279.3910000000001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139</v>
      </c>
      <c r="AU186" s="245" t="s">
        <v>82</v>
      </c>
      <c r="AV186" s="11" t="s">
        <v>82</v>
      </c>
      <c r="AW186" s="11" t="s">
        <v>35</v>
      </c>
      <c r="AX186" s="11" t="s">
        <v>72</v>
      </c>
      <c r="AY186" s="245" t="s">
        <v>124</v>
      </c>
    </row>
    <row r="187" s="11" customFormat="1">
      <c r="B187" s="235"/>
      <c r="C187" s="236"/>
      <c r="D187" s="232" t="s">
        <v>139</v>
      </c>
      <c r="E187" s="237" t="s">
        <v>21</v>
      </c>
      <c r="F187" s="238" t="s">
        <v>485</v>
      </c>
      <c r="G187" s="236"/>
      <c r="H187" s="239">
        <v>393.83800000000002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139</v>
      </c>
      <c r="AU187" s="245" t="s">
        <v>82</v>
      </c>
      <c r="AV187" s="11" t="s">
        <v>82</v>
      </c>
      <c r="AW187" s="11" t="s">
        <v>35</v>
      </c>
      <c r="AX187" s="11" t="s">
        <v>72</v>
      </c>
      <c r="AY187" s="245" t="s">
        <v>124</v>
      </c>
    </row>
    <row r="188" s="11" customFormat="1">
      <c r="B188" s="235"/>
      <c r="C188" s="236"/>
      <c r="D188" s="232" t="s">
        <v>139</v>
      </c>
      <c r="E188" s="237" t="s">
        <v>21</v>
      </c>
      <c r="F188" s="238" t="s">
        <v>486</v>
      </c>
      <c r="G188" s="236"/>
      <c r="H188" s="239">
        <v>985.07399999999996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139</v>
      </c>
      <c r="AU188" s="245" t="s">
        <v>82</v>
      </c>
      <c r="AV188" s="11" t="s">
        <v>82</v>
      </c>
      <c r="AW188" s="11" t="s">
        <v>35</v>
      </c>
      <c r="AX188" s="11" t="s">
        <v>72</v>
      </c>
      <c r="AY188" s="245" t="s">
        <v>124</v>
      </c>
    </row>
    <row r="189" s="12" customFormat="1">
      <c r="B189" s="246"/>
      <c r="C189" s="247"/>
      <c r="D189" s="232" t="s">
        <v>139</v>
      </c>
      <c r="E189" s="248" t="s">
        <v>21</v>
      </c>
      <c r="F189" s="249" t="s">
        <v>144</v>
      </c>
      <c r="G189" s="247"/>
      <c r="H189" s="250">
        <v>2658.3029999999999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139</v>
      </c>
      <c r="AU189" s="256" t="s">
        <v>82</v>
      </c>
      <c r="AV189" s="12" t="s">
        <v>130</v>
      </c>
      <c r="AW189" s="12" t="s">
        <v>35</v>
      </c>
      <c r="AX189" s="12" t="s">
        <v>80</v>
      </c>
      <c r="AY189" s="256" t="s">
        <v>124</v>
      </c>
    </row>
    <row r="190" s="1" customFormat="1" ht="25.5" customHeight="1">
      <c r="B190" s="45"/>
      <c r="C190" s="220" t="s">
        <v>308</v>
      </c>
      <c r="D190" s="220" t="s">
        <v>126</v>
      </c>
      <c r="E190" s="221" t="s">
        <v>487</v>
      </c>
      <c r="F190" s="222" t="s">
        <v>488</v>
      </c>
      <c r="G190" s="223" t="s">
        <v>359</v>
      </c>
      <c r="H190" s="224">
        <v>1</v>
      </c>
      <c r="I190" s="225"/>
      <c r="J190" s="226">
        <f>ROUND(I190*H190,2)</f>
        <v>0</v>
      </c>
      <c r="K190" s="222" t="s">
        <v>21</v>
      </c>
      <c r="L190" s="71"/>
      <c r="M190" s="227" t="s">
        <v>21</v>
      </c>
      <c r="N190" s="228" t="s">
        <v>43</v>
      </c>
      <c r="O190" s="46"/>
      <c r="P190" s="229">
        <f>O190*H190</f>
        <v>0</v>
      </c>
      <c r="Q190" s="229">
        <v>0.29999999999999999</v>
      </c>
      <c r="R190" s="229">
        <f>Q190*H190</f>
        <v>0.29999999999999999</v>
      </c>
      <c r="S190" s="229">
        <v>0</v>
      </c>
      <c r="T190" s="230">
        <f>S190*H190</f>
        <v>0</v>
      </c>
      <c r="AR190" s="23" t="s">
        <v>217</v>
      </c>
      <c r="AT190" s="23" t="s">
        <v>126</v>
      </c>
      <c r="AU190" s="23" t="s">
        <v>82</v>
      </c>
      <c r="AY190" s="23" t="s">
        <v>124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80</v>
      </c>
      <c r="BK190" s="231">
        <f>ROUND(I190*H190,2)</f>
        <v>0</v>
      </c>
      <c r="BL190" s="23" t="s">
        <v>217</v>
      </c>
      <c r="BM190" s="23" t="s">
        <v>489</v>
      </c>
    </row>
    <row r="191" s="13" customFormat="1">
      <c r="B191" s="267"/>
      <c r="C191" s="268"/>
      <c r="D191" s="232" t="s">
        <v>139</v>
      </c>
      <c r="E191" s="269" t="s">
        <v>21</v>
      </c>
      <c r="F191" s="270" t="s">
        <v>482</v>
      </c>
      <c r="G191" s="268"/>
      <c r="H191" s="269" t="s">
        <v>21</v>
      </c>
      <c r="I191" s="271"/>
      <c r="J191" s="268"/>
      <c r="K191" s="268"/>
      <c r="L191" s="272"/>
      <c r="M191" s="273"/>
      <c r="N191" s="274"/>
      <c r="O191" s="274"/>
      <c r="P191" s="274"/>
      <c r="Q191" s="274"/>
      <c r="R191" s="274"/>
      <c r="S191" s="274"/>
      <c r="T191" s="275"/>
      <c r="AT191" s="276" t="s">
        <v>139</v>
      </c>
      <c r="AU191" s="276" t="s">
        <v>82</v>
      </c>
      <c r="AV191" s="13" t="s">
        <v>80</v>
      </c>
      <c r="AW191" s="13" t="s">
        <v>35</v>
      </c>
      <c r="AX191" s="13" t="s">
        <v>72</v>
      </c>
      <c r="AY191" s="276" t="s">
        <v>124</v>
      </c>
    </row>
    <row r="192" s="11" customFormat="1">
      <c r="B192" s="235"/>
      <c r="C192" s="236"/>
      <c r="D192" s="232" t="s">
        <v>139</v>
      </c>
      <c r="E192" s="237" t="s">
        <v>21</v>
      </c>
      <c r="F192" s="238" t="s">
        <v>80</v>
      </c>
      <c r="G192" s="236"/>
      <c r="H192" s="239">
        <v>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139</v>
      </c>
      <c r="AU192" s="245" t="s">
        <v>82</v>
      </c>
      <c r="AV192" s="11" t="s">
        <v>82</v>
      </c>
      <c r="AW192" s="11" t="s">
        <v>35</v>
      </c>
      <c r="AX192" s="11" t="s">
        <v>80</v>
      </c>
      <c r="AY192" s="245" t="s">
        <v>124</v>
      </c>
    </row>
    <row r="193" s="1" customFormat="1" ht="16.5" customHeight="1">
      <c r="B193" s="45"/>
      <c r="C193" s="220" t="s">
        <v>313</v>
      </c>
      <c r="D193" s="220" t="s">
        <v>126</v>
      </c>
      <c r="E193" s="221" t="s">
        <v>490</v>
      </c>
      <c r="F193" s="222" t="s">
        <v>491</v>
      </c>
      <c r="G193" s="223" t="s">
        <v>364</v>
      </c>
      <c r="H193" s="224">
        <v>6549.1999999999998</v>
      </c>
      <c r="I193" s="225"/>
      <c r="J193" s="226">
        <f>ROUND(I193*H193,2)</f>
        <v>0</v>
      </c>
      <c r="K193" s="222" t="s">
        <v>21</v>
      </c>
      <c r="L193" s="71"/>
      <c r="M193" s="227" t="s">
        <v>21</v>
      </c>
      <c r="N193" s="228" t="s">
        <v>43</v>
      </c>
      <c r="O193" s="46"/>
      <c r="P193" s="229">
        <f>O193*H193</f>
        <v>0</v>
      </c>
      <c r="Q193" s="229">
        <v>0.001</v>
      </c>
      <c r="R193" s="229">
        <f>Q193*H193</f>
        <v>6.5491999999999999</v>
      </c>
      <c r="S193" s="229">
        <v>0</v>
      </c>
      <c r="T193" s="230">
        <f>S193*H193</f>
        <v>0</v>
      </c>
      <c r="AR193" s="23" t="s">
        <v>217</v>
      </c>
      <c r="AT193" s="23" t="s">
        <v>126</v>
      </c>
      <c r="AU193" s="23" t="s">
        <v>82</v>
      </c>
      <c r="AY193" s="23" t="s">
        <v>124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80</v>
      </c>
      <c r="BK193" s="231">
        <f>ROUND(I193*H193,2)</f>
        <v>0</v>
      </c>
      <c r="BL193" s="23" t="s">
        <v>217</v>
      </c>
      <c r="BM193" s="23" t="s">
        <v>492</v>
      </c>
    </row>
    <row r="194" s="13" customFormat="1">
      <c r="B194" s="267"/>
      <c r="C194" s="268"/>
      <c r="D194" s="232" t="s">
        <v>139</v>
      </c>
      <c r="E194" s="269" t="s">
        <v>21</v>
      </c>
      <c r="F194" s="270" t="s">
        <v>493</v>
      </c>
      <c r="G194" s="268"/>
      <c r="H194" s="269" t="s">
        <v>21</v>
      </c>
      <c r="I194" s="271"/>
      <c r="J194" s="268"/>
      <c r="K194" s="268"/>
      <c r="L194" s="272"/>
      <c r="M194" s="273"/>
      <c r="N194" s="274"/>
      <c r="O194" s="274"/>
      <c r="P194" s="274"/>
      <c r="Q194" s="274"/>
      <c r="R194" s="274"/>
      <c r="S194" s="274"/>
      <c r="T194" s="275"/>
      <c r="AT194" s="276" t="s">
        <v>139</v>
      </c>
      <c r="AU194" s="276" t="s">
        <v>82</v>
      </c>
      <c r="AV194" s="13" t="s">
        <v>80</v>
      </c>
      <c r="AW194" s="13" t="s">
        <v>35</v>
      </c>
      <c r="AX194" s="13" t="s">
        <v>72</v>
      </c>
      <c r="AY194" s="276" t="s">
        <v>124</v>
      </c>
    </row>
    <row r="195" s="13" customFormat="1">
      <c r="B195" s="267"/>
      <c r="C195" s="268"/>
      <c r="D195" s="232" t="s">
        <v>139</v>
      </c>
      <c r="E195" s="269" t="s">
        <v>21</v>
      </c>
      <c r="F195" s="270" t="s">
        <v>494</v>
      </c>
      <c r="G195" s="268"/>
      <c r="H195" s="269" t="s">
        <v>21</v>
      </c>
      <c r="I195" s="271"/>
      <c r="J195" s="268"/>
      <c r="K195" s="268"/>
      <c r="L195" s="272"/>
      <c r="M195" s="273"/>
      <c r="N195" s="274"/>
      <c r="O195" s="274"/>
      <c r="P195" s="274"/>
      <c r="Q195" s="274"/>
      <c r="R195" s="274"/>
      <c r="S195" s="274"/>
      <c r="T195" s="275"/>
      <c r="AT195" s="276" t="s">
        <v>139</v>
      </c>
      <c r="AU195" s="276" t="s">
        <v>82</v>
      </c>
      <c r="AV195" s="13" t="s">
        <v>80</v>
      </c>
      <c r="AW195" s="13" t="s">
        <v>35</v>
      </c>
      <c r="AX195" s="13" t="s">
        <v>72</v>
      </c>
      <c r="AY195" s="276" t="s">
        <v>124</v>
      </c>
    </row>
    <row r="196" s="11" customFormat="1">
      <c r="B196" s="235"/>
      <c r="C196" s="236"/>
      <c r="D196" s="232" t="s">
        <v>139</v>
      </c>
      <c r="E196" s="237" t="s">
        <v>21</v>
      </c>
      <c r="F196" s="238" t="s">
        <v>495</v>
      </c>
      <c r="G196" s="236"/>
      <c r="H196" s="239">
        <v>1535.269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139</v>
      </c>
      <c r="AU196" s="245" t="s">
        <v>82</v>
      </c>
      <c r="AV196" s="11" t="s">
        <v>82</v>
      </c>
      <c r="AW196" s="11" t="s">
        <v>35</v>
      </c>
      <c r="AX196" s="11" t="s">
        <v>72</v>
      </c>
      <c r="AY196" s="245" t="s">
        <v>124</v>
      </c>
    </row>
    <row r="197" s="11" customFormat="1">
      <c r="B197" s="235"/>
      <c r="C197" s="236"/>
      <c r="D197" s="232" t="s">
        <v>139</v>
      </c>
      <c r="E197" s="237" t="s">
        <v>21</v>
      </c>
      <c r="F197" s="238" t="s">
        <v>496</v>
      </c>
      <c r="G197" s="236"/>
      <c r="H197" s="239">
        <v>443.39400000000001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139</v>
      </c>
      <c r="AU197" s="245" t="s">
        <v>82</v>
      </c>
      <c r="AV197" s="11" t="s">
        <v>82</v>
      </c>
      <c r="AW197" s="11" t="s">
        <v>35</v>
      </c>
      <c r="AX197" s="11" t="s">
        <v>72</v>
      </c>
      <c r="AY197" s="245" t="s">
        <v>124</v>
      </c>
    </row>
    <row r="198" s="11" customFormat="1">
      <c r="B198" s="235"/>
      <c r="C198" s="236"/>
      <c r="D198" s="232" t="s">
        <v>139</v>
      </c>
      <c r="E198" s="237" t="s">
        <v>21</v>
      </c>
      <c r="F198" s="238" t="s">
        <v>497</v>
      </c>
      <c r="G198" s="236"/>
      <c r="H198" s="239">
        <v>1107.8140000000001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139</v>
      </c>
      <c r="AU198" s="245" t="s">
        <v>82</v>
      </c>
      <c r="AV198" s="11" t="s">
        <v>82</v>
      </c>
      <c r="AW198" s="11" t="s">
        <v>35</v>
      </c>
      <c r="AX198" s="11" t="s">
        <v>72</v>
      </c>
      <c r="AY198" s="245" t="s">
        <v>124</v>
      </c>
    </row>
    <row r="199" s="11" customFormat="1">
      <c r="B199" s="235"/>
      <c r="C199" s="236"/>
      <c r="D199" s="232" t="s">
        <v>139</v>
      </c>
      <c r="E199" s="237" t="s">
        <v>21</v>
      </c>
      <c r="F199" s="238" t="s">
        <v>498</v>
      </c>
      <c r="G199" s="236"/>
      <c r="H199" s="239">
        <v>3462.723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139</v>
      </c>
      <c r="AU199" s="245" t="s">
        <v>82</v>
      </c>
      <c r="AV199" s="11" t="s">
        <v>82</v>
      </c>
      <c r="AW199" s="11" t="s">
        <v>35</v>
      </c>
      <c r="AX199" s="11" t="s">
        <v>72</v>
      </c>
      <c r="AY199" s="245" t="s">
        <v>124</v>
      </c>
    </row>
    <row r="200" s="12" customFormat="1">
      <c r="B200" s="246"/>
      <c r="C200" s="247"/>
      <c r="D200" s="232" t="s">
        <v>139</v>
      </c>
      <c r="E200" s="248" t="s">
        <v>21</v>
      </c>
      <c r="F200" s="249" t="s">
        <v>144</v>
      </c>
      <c r="G200" s="247"/>
      <c r="H200" s="250">
        <v>6549.1999999999998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139</v>
      </c>
      <c r="AU200" s="256" t="s">
        <v>82</v>
      </c>
      <c r="AV200" s="12" t="s">
        <v>130</v>
      </c>
      <c r="AW200" s="12" t="s">
        <v>35</v>
      </c>
      <c r="AX200" s="12" t="s">
        <v>80</v>
      </c>
      <c r="AY200" s="256" t="s">
        <v>124</v>
      </c>
    </row>
    <row r="201" s="1" customFormat="1" ht="16.5" customHeight="1">
      <c r="B201" s="45"/>
      <c r="C201" s="220" t="s">
        <v>318</v>
      </c>
      <c r="D201" s="220" t="s">
        <v>126</v>
      </c>
      <c r="E201" s="221" t="s">
        <v>499</v>
      </c>
      <c r="F201" s="222" t="s">
        <v>500</v>
      </c>
      <c r="G201" s="223" t="s">
        <v>177</v>
      </c>
      <c r="H201" s="224">
        <v>9.5079999999999991</v>
      </c>
      <c r="I201" s="225"/>
      <c r="J201" s="226">
        <f>ROUND(I201*H201,2)</f>
        <v>0</v>
      </c>
      <c r="K201" s="222" t="s">
        <v>135</v>
      </c>
      <c r="L201" s="71"/>
      <c r="M201" s="227" t="s">
        <v>21</v>
      </c>
      <c r="N201" s="228" t="s">
        <v>43</v>
      </c>
      <c r="O201" s="4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AR201" s="23" t="s">
        <v>217</v>
      </c>
      <c r="AT201" s="23" t="s">
        <v>126</v>
      </c>
      <c r="AU201" s="23" t="s">
        <v>82</v>
      </c>
      <c r="AY201" s="23" t="s">
        <v>124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80</v>
      </c>
      <c r="BK201" s="231">
        <f>ROUND(I201*H201,2)</f>
        <v>0</v>
      </c>
      <c r="BL201" s="23" t="s">
        <v>217</v>
      </c>
      <c r="BM201" s="23" t="s">
        <v>501</v>
      </c>
    </row>
    <row r="202" s="1" customFormat="1">
      <c r="B202" s="45"/>
      <c r="C202" s="73"/>
      <c r="D202" s="232" t="s">
        <v>137</v>
      </c>
      <c r="E202" s="73"/>
      <c r="F202" s="233" t="s">
        <v>502</v>
      </c>
      <c r="G202" s="73"/>
      <c r="H202" s="73"/>
      <c r="I202" s="190"/>
      <c r="J202" s="73"/>
      <c r="K202" s="73"/>
      <c r="L202" s="71"/>
      <c r="M202" s="234"/>
      <c r="N202" s="46"/>
      <c r="O202" s="46"/>
      <c r="P202" s="46"/>
      <c r="Q202" s="46"/>
      <c r="R202" s="46"/>
      <c r="S202" s="46"/>
      <c r="T202" s="94"/>
      <c r="AT202" s="23" t="s">
        <v>137</v>
      </c>
      <c r="AU202" s="23" t="s">
        <v>82</v>
      </c>
    </row>
    <row r="203" s="10" customFormat="1" ht="29.88" customHeight="1">
      <c r="B203" s="204"/>
      <c r="C203" s="205"/>
      <c r="D203" s="206" t="s">
        <v>71</v>
      </c>
      <c r="E203" s="218" t="s">
        <v>503</v>
      </c>
      <c r="F203" s="218" t="s">
        <v>504</v>
      </c>
      <c r="G203" s="205"/>
      <c r="H203" s="205"/>
      <c r="I203" s="208"/>
      <c r="J203" s="219">
        <f>BK203</f>
        <v>0</v>
      </c>
      <c r="K203" s="205"/>
      <c r="L203" s="210"/>
      <c r="M203" s="211"/>
      <c r="N203" s="212"/>
      <c r="O203" s="212"/>
      <c r="P203" s="213">
        <f>SUM(P204:P214)</f>
        <v>0</v>
      </c>
      <c r="Q203" s="212"/>
      <c r="R203" s="213">
        <f>SUM(R204:R214)</f>
        <v>0.2581852</v>
      </c>
      <c r="S203" s="212"/>
      <c r="T203" s="214">
        <f>SUM(T204:T214)</f>
        <v>0</v>
      </c>
      <c r="AR203" s="215" t="s">
        <v>82</v>
      </c>
      <c r="AT203" s="216" t="s">
        <v>71</v>
      </c>
      <c r="AU203" s="216" t="s">
        <v>80</v>
      </c>
      <c r="AY203" s="215" t="s">
        <v>124</v>
      </c>
      <c r="BK203" s="217">
        <f>SUM(BK204:BK214)</f>
        <v>0</v>
      </c>
    </row>
    <row r="204" s="1" customFormat="1" ht="25.5" customHeight="1">
      <c r="B204" s="45"/>
      <c r="C204" s="220" t="s">
        <v>323</v>
      </c>
      <c r="D204" s="220" t="s">
        <v>126</v>
      </c>
      <c r="E204" s="221" t="s">
        <v>505</v>
      </c>
      <c r="F204" s="222" t="s">
        <v>506</v>
      </c>
      <c r="G204" s="223" t="s">
        <v>191</v>
      </c>
      <c r="H204" s="224">
        <v>629.72000000000003</v>
      </c>
      <c r="I204" s="225"/>
      <c r="J204" s="226">
        <f>ROUND(I204*H204,2)</f>
        <v>0</v>
      </c>
      <c r="K204" s="222" t="s">
        <v>135</v>
      </c>
      <c r="L204" s="71"/>
      <c r="M204" s="227" t="s">
        <v>21</v>
      </c>
      <c r="N204" s="228" t="s">
        <v>43</v>
      </c>
      <c r="O204" s="46"/>
      <c r="P204" s="229">
        <f>O204*H204</f>
        <v>0</v>
      </c>
      <c r="Q204" s="229">
        <v>0.00017000000000000001</v>
      </c>
      <c r="R204" s="229">
        <f>Q204*H204</f>
        <v>0.10705240000000001</v>
      </c>
      <c r="S204" s="229">
        <v>0</v>
      </c>
      <c r="T204" s="230">
        <f>S204*H204</f>
        <v>0</v>
      </c>
      <c r="AR204" s="23" t="s">
        <v>217</v>
      </c>
      <c r="AT204" s="23" t="s">
        <v>126</v>
      </c>
      <c r="AU204" s="23" t="s">
        <v>82</v>
      </c>
      <c r="AY204" s="23" t="s">
        <v>124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3" t="s">
        <v>80</v>
      </c>
      <c r="BK204" s="231">
        <f>ROUND(I204*H204,2)</f>
        <v>0</v>
      </c>
      <c r="BL204" s="23" t="s">
        <v>217</v>
      </c>
      <c r="BM204" s="23" t="s">
        <v>507</v>
      </c>
    </row>
    <row r="205" s="1" customFormat="1">
      <c r="B205" s="45"/>
      <c r="C205" s="73"/>
      <c r="D205" s="232" t="s">
        <v>137</v>
      </c>
      <c r="E205" s="73"/>
      <c r="F205" s="233" t="s">
        <v>508</v>
      </c>
      <c r="G205" s="73"/>
      <c r="H205" s="73"/>
      <c r="I205" s="190"/>
      <c r="J205" s="73"/>
      <c r="K205" s="73"/>
      <c r="L205" s="71"/>
      <c r="M205" s="234"/>
      <c r="N205" s="46"/>
      <c r="O205" s="46"/>
      <c r="P205" s="46"/>
      <c r="Q205" s="46"/>
      <c r="R205" s="46"/>
      <c r="S205" s="46"/>
      <c r="T205" s="94"/>
      <c r="AT205" s="23" t="s">
        <v>137</v>
      </c>
      <c r="AU205" s="23" t="s">
        <v>82</v>
      </c>
    </row>
    <row r="206" s="11" customFormat="1">
      <c r="B206" s="235"/>
      <c r="C206" s="236"/>
      <c r="D206" s="232" t="s">
        <v>139</v>
      </c>
      <c r="E206" s="237" t="s">
        <v>21</v>
      </c>
      <c r="F206" s="238" t="s">
        <v>509</v>
      </c>
      <c r="G206" s="236"/>
      <c r="H206" s="239">
        <v>254.58600000000001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AT206" s="245" t="s">
        <v>139</v>
      </c>
      <c r="AU206" s="245" t="s">
        <v>82</v>
      </c>
      <c r="AV206" s="11" t="s">
        <v>82</v>
      </c>
      <c r="AW206" s="11" t="s">
        <v>35</v>
      </c>
      <c r="AX206" s="11" t="s">
        <v>72</v>
      </c>
      <c r="AY206" s="245" t="s">
        <v>124</v>
      </c>
    </row>
    <row r="207" s="11" customFormat="1">
      <c r="B207" s="235"/>
      <c r="C207" s="236"/>
      <c r="D207" s="232" t="s">
        <v>139</v>
      </c>
      <c r="E207" s="237" t="s">
        <v>21</v>
      </c>
      <c r="F207" s="238" t="s">
        <v>510</v>
      </c>
      <c r="G207" s="236"/>
      <c r="H207" s="239">
        <v>13.199999999999999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139</v>
      </c>
      <c r="AU207" s="245" t="s">
        <v>82</v>
      </c>
      <c r="AV207" s="11" t="s">
        <v>82</v>
      </c>
      <c r="AW207" s="11" t="s">
        <v>35</v>
      </c>
      <c r="AX207" s="11" t="s">
        <v>72</v>
      </c>
      <c r="AY207" s="245" t="s">
        <v>124</v>
      </c>
    </row>
    <row r="208" s="11" customFormat="1">
      <c r="B208" s="235"/>
      <c r="C208" s="236"/>
      <c r="D208" s="232" t="s">
        <v>139</v>
      </c>
      <c r="E208" s="237" t="s">
        <v>21</v>
      </c>
      <c r="F208" s="238" t="s">
        <v>511</v>
      </c>
      <c r="G208" s="236"/>
      <c r="H208" s="239">
        <v>286.62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139</v>
      </c>
      <c r="AU208" s="245" t="s">
        <v>82</v>
      </c>
      <c r="AV208" s="11" t="s">
        <v>82</v>
      </c>
      <c r="AW208" s="11" t="s">
        <v>35</v>
      </c>
      <c r="AX208" s="11" t="s">
        <v>72</v>
      </c>
      <c r="AY208" s="245" t="s">
        <v>124</v>
      </c>
    </row>
    <row r="209" s="11" customFormat="1">
      <c r="B209" s="235"/>
      <c r="C209" s="236"/>
      <c r="D209" s="232" t="s">
        <v>139</v>
      </c>
      <c r="E209" s="237" t="s">
        <v>21</v>
      </c>
      <c r="F209" s="238" t="s">
        <v>512</v>
      </c>
      <c r="G209" s="236"/>
      <c r="H209" s="239">
        <v>75.313999999999993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139</v>
      </c>
      <c r="AU209" s="245" t="s">
        <v>82</v>
      </c>
      <c r="AV209" s="11" t="s">
        <v>82</v>
      </c>
      <c r="AW209" s="11" t="s">
        <v>35</v>
      </c>
      <c r="AX209" s="11" t="s">
        <v>72</v>
      </c>
      <c r="AY209" s="245" t="s">
        <v>124</v>
      </c>
    </row>
    <row r="210" s="12" customFormat="1">
      <c r="B210" s="246"/>
      <c r="C210" s="247"/>
      <c r="D210" s="232" t="s">
        <v>139</v>
      </c>
      <c r="E210" s="248" t="s">
        <v>21</v>
      </c>
      <c r="F210" s="249" t="s">
        <v>144</v>
      </c>
      <c r="G210" s="247"/>
      <c r="H210" s="250">
        <v>629.72000000000003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139</v>
      </c>
      <c r="AU210" s="256" t="s">
        <v>82</v>
      </c>
      <c r="AV210" s="12" t="s">
        <v>130</v>
      </c>
      <c r="AW210" s="12" t="s">
        <v>35</v>
      </c>
      <c r="AX210" s="12" t="s">
        <v>80</v>
      </c>
      <c r="AY210" s="256" t="s">
        <v>124</v>
      </c>
    </row>
    <row r="211" s="1" customFormat="1" ht="16.5" customHeight="1">
      <c r="B211" s="45"/>
      <c r="C211" s="220" t="s">
        <v>329</v>
      </c>
      <c r="D211" s="220" t="s">
        <v>126</v>
      </c>
      <c r="E211" s="221" t="s">
        <v>513</v>
      </c>
      <c r="F211" s="222" t="s">
        <v>514</v>
      </c>
      <c r="G211" s="223" t="s">
        <v>191</v>
      </c>
      <c r="H211" s="224">
        <v>629.72000000000003</v>
      </c>
      <c r="I211" s="225"/>
      <c r="J211" s="226">
        <f>ROUND(I211*H211,2)</f>
        <v>0</v>
      </c>
      <c r="K211" s="222" t="s">
        <v>135</v>
      </c>
      <c r="L211" s="71"/>
      <c r="M211" s="227" t="s">
        <v>21</v>
      </c>
      <c r="N211" s="228" t="s">
        <v>43</v>
      </c>
      <c r="O211" s="46"/>
      <c r="P211" s="229">
        <f>O211*H211</f>
        <v>0</v>
      </c>
      <c r="Q211" s="229">
        <v>0.00012</v>
      </c>
      <c r="R211" s="229">
        <f>Q211*H211</f>
        <v>0.075566400000000006</v>
      </c>
      <c r="S211" s="229">
        <v>0</v>
      </c>
      <c r="T211" s="230">
        <f>S211*H211</f>
        <v>0</v>
      </c>
      <c r="AR211" s="23" t="s">
        <v>217</v>
      </c>
      <c r="AT211" s="23" t="s">
        <v>126</v>
      </c>
      <c r="AU211" s="23" t="s">
        <v>82</v>
      </c>
      <c r="AY211" s="23" t="s">
        <v>124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80</v>
      </c>
      <c r="BK211" s="231">
        <f>ROUND(I211*H211,2)</f>
        <v>0</v>
      </c>
      <c r="BL211" s="23" t="s">
        <v>217</v>
      </c>
      <c r="BM211" s="23" t="s">
        <v>515</v>
      </c>
    </row>
    <row r="212" s="1" customFormat="1">
      <c r="B212" s="45"/>
      <c r="C212" s="73"/>
      <c r="D212" s="232" t="s">
        <v>137</v>
      </c>
      <c r="E212" s="73"/>
      <c r="F212" s="233" t="s">
        <v>516</v>
      </c>
      <c r="G212" s="73"/>
      <c r="H212" s="73"/>
      <c r="I212" s="190"/>
      <c r="J212" s="73"/>
      <c r="K212" s="73"/>
      <c r="L212" s="71"/>
      <c r="M212" s="234"/>
      <c r="N212" s="46"/>
      <c r="O212" s="46"/>
      <c r="P212" s="46"/>
      <c r="Q212" s="46"/>
      <c r="R212" s="46"/>
      <c r="S212" s="46"/>
      <c r="T212" s="94"/>
      <c r="AT212" s="23" t="s">
        <v>137</v>
      </c>
      <c r="AU212" s="23" t="s">
        <v>82</v>
      </c>
    </row>
    <row r="213" s="1" customFormat="1" ht="16.5" customHeight="1">
      <c r="B213" s="45"/>
      <c r="C213" s="220" t="s">
        <v>334</v>
      </c>
      <c r="D213" s="220" t="s">
        <v>126</v>
      </c>
      <c r="E213" s="221" t="s">
        <v>517</v>
      </c>
      <c r="F213" s="222" t="s">
        <v>518</v>
      </c>
      <c r="G213" s="223" t="s">
        <v>191</v>
      </c>
      <c r="H213" s="224">
        <v>629.72000000000003</v>
      </c>
      <c r="I213" s="225"/>
      <c r="J213" s="226">
        <f>ROUND(I213*H213,2)</f>
        <v>0</v>
      </c>
      <c r="K213" s="222" t="s">
        <v>135</v>
      </c>
      <c r="L213" s="71"/>
      <c r="M213" s="227" t="s">
        <v>21</v>
      </c>
      <c r="N213" s="228" t="s">
        <v>43</v>
      </c>
      <c r="O213" s="46"/>
      <c r="P213" s="229">
        <f>O213*H213</f>
        <v>0</v>
      </c>
      <c r="Q213" s="229">
        <v>0.00012</v>
      </c>
      <c r="R213" s="229">
        <f>Q213*H213</f>
        <v>0.075566400000000006</v>
      </c>
      <c r="S213" s="229">
        <v>0</v>
      </c>
      <c r="T213" s="230">
        <f>S213*H213</f>
        <v>0</v>
      </c>
      <c r="AR213" s="23" t="s">
        <v>217</v>
      </c>
      <c r="AT213" s="23" t="s">
        <v>126</v>
      </c>
      <c r="AU213" s="23" t="s">
        <v>82</v>
      </c>
      <c r="AY213" s="23" t="s">
        <v>124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3" t="s">
        <v>80</v>
      </c>
      <c r="BK213" s="231">
        <f>ROUND(I213*H213,2)</f>
        <v>0</v>
      </c>
      <c r="BL213" s="23" t="s">
        <v>217</v>
      </c>
      <c r="BM213" s="23" t="s">
        <v>519</v>
      </c>
    </row>
    <row r="214" s="1" customFormat="1">
      <c r="B214" s="45"/>
      <c r="C214" s="73"/>
      <c r="D214" s="232" t="s">
        <v>137</v>
      </c>
      <c r="E214" s="73"/>
      <c r="F214" s="233" t="s">
        <v>520</v>
      </c>
      <c r="G214" s="73"/>
      <c r="H214" s="73"/>
      <c r="I214" s="190"/>
      <c r="J214" s="73"/>
      <c r="K214" s="73"/>
      <c r="L214" s="71"/>
      <c r="M214" s="280"/>
      <c r="N214" s="281"/>
      <c r="O214" s="281"/>
      <c r="P214" s="281"/>
      <c r="Q214" s="281"/>
      <c r="R214" s="281"/>
      <c r="S214" s="281"/>
      <c r="T214" s="282"/>
      <c r="AT214" s="23" t="s">
        <v>137</v>
      </c>
      <c r="AU214" s="23" t="s">
        <v>82</v>
      </c>
    </row>
    <row r="215" s="1" customFormat="1" ht="6.96" customHeight="1">
      <c r="B215" s="66"/>
      <c r="C215" s="67"/>
      <c r="D215" s="67"/>
      <c r="E215" s="67"/>
      <c r="F215" s="67"/>
      <c r="G215" s="67"/>
      <c r="H215" s="67"/>
      <c r="I215" s="165"/>
      <c r="J215" s="67"/>
      <c r="K215" s="67"/>
      <c r="L215" s="71"/>
    </row>
  </sheetData>
  <sheetProtection sheet="1" autoFilter="0" formatColumns="0" formatRows="0" objects="1" scenarios="1" spinCount="100000" saltValue="Hj5C5vm2NLHfaMPj7UXkMjZ22okkEIHUml0Sf1dRkUTwTN6yp5XDJEucI8v5LBhQEcHrcYPCs5V7KOi0yl7bDQ==" hashValue="mRIS0rVAFb7960QkHWbkyhFloqfheRo1gkMzF/gP+JgXuUE43pocECh5m4oSFlJfZYyeFroqJAJg+cQGfLkw1w==" algorithmName="SHA-512" password="CC35"/>
  <autoFilter ref="C84:K214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ht="37.5" customHeight="1"/>
    <row r="2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4" customFormat="1" ht="45" customHeight="1">
      <c r="B3" s="287"/>
      <c r="C3" s="288" t="s">
        <v>521</v>
      </c>
      <c r="D3" s="288"/>
      <c r="E3" s="288"/>
      <c r="F3" s="288"/>
      <c r="G3" s="288"/>
      <c r="H3" s="288"/>
      <c r="I3" s="288"/>
      <c r="J3" s="288"/>
      <c r="K3" s="289"/>
    </row>
    <row r="4" ht="25.5" customHeight="1">
      <c r="B4" s="290"/>
      <c r="C4" s="291" t="s">
        <v>522</v>
      </c>
      <c r="D4" s="291"/>
      <c r="E4" s="291"/>
      <c r="F4" s="291"/>
      <c r="G4" s="291"/>
      <c r="H4" s="291"/>
      <c r="I4" s="291"/>
      <c r="J4" s="291"/>
      <c r="K4" s="292"/>
    </row>
    <row r="5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ht="15" customHeight="1">
      <c r="B6" s="290"/>
      <c r="C6" s="294" t="s">
        <v>523</v>
      </c>
      <c r="D6" s="294"/>
      <c r="E6" s="294"/>
      <c r="F6" s="294"/>
      <c r="G6" s="294"/>
      <c r="H6" s="294"/>
      <c r="I6" s="294"/>
      <c r="J6" s="294"/>
      <c r="K6" s="292"/>
    </row>
    <row r="7" ht="15" customHeight="1">
      <c r="B7" s="295"/>
      <c r="C7" s="294" t="s">
        <v>524</v>
      </c>
      <c r="D7" s="294"/>
      <c r="E7" s="294"/>
      <c r="F7" s="294"/>
      <c r="G7" s="294"/>
      <c r="H7" s="294"/>
      <c r="I7" s="294"/>
      <c r="J7" s="294"/>
      <c r="K7" s="292"/>
    </row>
    <row r="8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ht="15" customHeight="1">
      <c r="B9" s="295"/>
      <c r="C9" s="294" t="s">
        <v>525</v>
      </c>
      <c r="D9" s="294"/>
      <c r="E9" s="294"/>
      <c r="F9" s="294"/>
      <c r="G9" s="294"/>
      <c r="H9" s="294"/>
      <c r="I9" s="294"/>
      <c r="J9" s="294"/>
      <c r="K9" s="292"/>
    </row>
    <row r="10" ht="15" customHeight="1">
      <c r="B10" s="295"/>
      <c r="C10" s="294"/>
      <c r="D10" s="294" t="s">
        <v>526</v>
      </c>
      <c r="E10" s="294"/>
      <c r="F10" s="294"/>
      <c r="G10" s="294"/>
      <c r="H10" s="294"/>
      <c r="I10" s="294"/>
      <c r="J10" s="294"/>
      <c r="K10" s="292"/>
    </row>
    <row r="11" ht="15" customHeight="1">
      <c r="B11" s="295"/>
      <c r="C11" s="296"/>
      <c r="D11" s="294" t="s">
        <v>527</v>
      </c>
      <c r="E11" s="294"/>
      <c r="F11" s="294"/>
      <c r="G11" s="294"/>
      <c r="H11" s="294"/>
      <c r="I11" s="294"/>
      <c r="J11" s="294"/>
      <c r="K11" s="292"/>
    </row>
    <row r="12" ht="12.75" customHeight="1">
      <c r="B12" s="295"/>
      <c r="C12" s="296"/>
      <c r="D12" s="296"/>
      <c r="E12" s="296"/>
      <c r="F12" s="296"/>
      <c r="G12" s="296"/>
      <c r="H12" s="296"/>
      <c r="I12" s="296"/>
      <c r="J12" s="296"/>
      <c r="K12" s="292"/>
    </row>
    <row r="13" ht="15" customHeight="1">
      <c r="B13" s="295"/>
      <c r="C13" s="296"/>
      <c r="D13" s="294" t="s">
        <v>528</v>
      </c>
      <c r="E13" s="294"/>
      <c r="F13" s="294"/>
      <c r="G13" s="294"/>
      <c r="H13" s="294"/>
      <c r="I13" s="294"/>
      <c r="J13" s="294"/>
      <c r="K13" s="292"/>
    </row>
    <row r="14" ht="15" customHeight="1">
      <c r="B14" s="295"/>
      <c r="C14" s="296"/>
      <c r="D14" s="294" t="s">
        <v>529</v>
      </c>
      <c r="E14" s="294"/>
      <c r="F14" s="294"/>
      <c r="G14" s="294"/>
      <c r="H14" s="294"/>
      <c r="I14" s="294"/>
      <c r="J14" s="294"/>
      <c r="K14" s="292"/>
    </row>
    <row r="15" ht="15" customHeight="1">
      <c r="B15" s="295"/>
      <c r="C15" s="296"/>
      <c r="D15" s="294" t="s">
        <v>530</v>
      </c>
      <c r="E15" s="294"/>
      <c r="F15" s="294"/>
      <c r="G15" s="294"/>
      <c r="H15" s="294"/>
      <c r="I15" s="294"/>
      <c r="J15" s="294"/>
      <c r="K15" s="292"/>
    </row>
    <row r="16" ht="15" customHeight="1">
      <c r="B16" s="295"/>
      <c r="C16" s="296"/>
      <c r="D16" s="296"/>
      <c r="E16" s="297" t="s">
        <v>79</v>
      </c>
      <c r="F16" s="294" t="s">
        <v>531</v>
      </c>
      <c r="G16" s="294"/>
      <c r="H16" s="294"/>
      <c r="I16" s="294"/>
      <c r="J16" s="294"/>
      <c r="K16" s="292"/>
    </row>
    <row r="17" ht="15" customHeight="1">
      <c r="B17" s="295"/>
      <c r="C17" s="296"/>
      <c r="D17" s="296"/>
      <c r="E17" s="297" t="s">
        <v>532</v>
      </c>
      <c r="F17" s="294" t="s">
        <v>533</v>
      </c>
      <c r="G17" s="294"/>
      <c r="H17" s="294"/>
      <c r="I17" s="294"/>
      <c r="J17" s="294"/>
      <c r="K17" s="292"/>
    </row>
    <row r="18" ht="15" customHeight="1">
      <c r="B18" s="295"/>
      <c r="C18" s="296"/>
      <c r="D18" s="296"/>
      <c r="E18" s="297" t="s">
        <v>534</v>
      </c>
      <c r="F18" s="294" t="s">
        <v>535</v>
      </c>
      <c r="G18" s="294"/>
      <c r="H18" s="294"/>
      <c r="I18" s="294"/>
      <c r="J18" s="294"/>
      <c r="K18" s="292"/>
    </row>
    <row r="19" ht="15" customHeight="1">
      <c r="B19" s="295"/>
      <c r="C19" s="296"/>
      <c r="D19" s="296"/>
      <c r="E19" s="297" t="s">
        <v>536</v>
      </c>
      <c r="F19" s="294" t="s">
        <v>537</v>
      </c>
      <c r="G19" s="294"/>
      <c r="H19" s="294"/>
      <c r="I19" s="294"/>
      <c r="J19" s="294"/>
      <c r="K19" s="292"/>
    </row>
    <row r="20" ht="15" customHeight="1">
      <c r="B20" s="295"/>
      <c r="C20" s="296"/>
      <c r="D20" s="296"/>
      <c r="E20" s="297" t="s">
        <v>538</v>
      </c>
      <c r="F20" s="294" t="s">
        <v>539</v>
      </c>
      <c r="G20" s="294"/>
      <c r="H20" s="294"/>
      <c r="I20" s="294"/>
      <c r="J20" s="294"/>
      <c r="K20" s="292"/>
    </row>
    <row r="21" ht="15" customHeight="1">
      <c r="B21" s="295"/>
      <c r="C21" s="296"/>
      <c r="D21" s="296"/>
      <c r="E21" s="297" t="s">
        <v>540</v>
      </c>
      <c r="F21" s="294" t="s">
        <v>541</v>
      </c>
      <c r="G21" s="294"/>
      <c r="H21" s="294"/>
      <c r="I21" s="294"/>
      <c r="J21" s="294"/>
      <c r="K21" s="292"/>
    </row>
    <row r="22" ht="12.75" customHeight="1">
      <c r="B22" s="295"/>
      <c r="C22" s="296"/>
      <c r="D22" s="296"/>
      <c r="E22" s="296"/>
      <c r="F22" s="296"/>
      <c r="G22" s="296"/>
      <c r="H22" s="296"/>
      <c r="I22" s="296"/>
      <c r="J22" s="296"/>
      <c r="K22" s="292"/>
    </row>
    <row r="23" ht="15" customHeight="1">
      <c r="B23" s="295"/>
      <c r="C23" s="294" t="s">
        <v>542</v>
      </c>
      <c r="D23" s="294"/>
      <c r="E23" s="294"/>
      <c r="F23" s="294"/>
      <c r="G23" s="294"/>
      <c r="H23" s="294"/>
      <c r="I23" s="294"/>
      <c r="J23" s="294"/>
      <c r="K23" s="292"/>
    </row>
    <row r="24" ht="15" customHeight="1">
      <c r="B24" s="295"/>
      <c r="C24" s="294" t="s">
        <v>543</v>
      </c>
      <c r="D24" s="294"/>
      <c r="E24" s="294"/>
      <c r="F24" s="294"/>
      <c r="G24" s="294"/>
      <c r="H24" s="294"/>
      <c r="I24" s="294"/>
      <c r="J24" s="294"/>
      <c r="K24" s="292"/>
    </row>
    <row r="25" ht="15" customHeight="1">
      <c r="B25" s="295"/>
      <c r="C25" s="294"/>
      <c r="D25" s="294" t="s">
        <v>544</v>
      </c>
      <c r="E25" s="294"/>
      <c r="F25" s="294"/>
      <c r="G25" s="294"/>
      <c r="H25" s="294"/>
      <c r="I25" s="294"/>
      <c r="J25" s="294"/>
      <c r="K25" s="292"/>
    </row>
    <row r="26" ht="15" customHeight="1">
      <c r="B26" s="295"/>
      <c r="C26" s="296"/>
      <c r="D26" s="294" t="s">
        <v>545</v>
      </c>
      <c r="E26" s="294"/>
      <c r="F26" s="294"/>
      <c r="G26" s="294"/>
      <c r="H26" s="294"/>
      <c r="I26" s="294"/>
      <c r="J26" s="294"/>
      <c r="K26" s="292"/>
    </row>
    <row r="27" ht="12.75" customHeight="1">
      <c r="B27" s="295"/>
      <c r="C27" s="296"/>
      <c r="D27" s="296"/>
      <c r="E27" s="296"/>
      <c r="F27" s="296"/>
      <c r="G27" s="296"/>
      <c r="H27" s="296"/>
      <c r="I27" s="296"/>
      <c r="J27" s="296"/>
      <c r="K27" s="292"/>
    </row>
    <row r="28" ht="15" customHeight="1">
      <c r="B28" s="295"/>
      <c r="C28" s="296"/>
      <c r="D28" s="294" t="s">
        <v>546</v>
      </c>
      <c r="E28" s="294"/>
      <c r="F28" s="294"/>
      <c r="G28" s="294"/>
      <c r="H28" s="294"/>
      <c r="I28" s="294"/>
      <c r="J28" s="294"/>
      <c r="K28" s="292"/>
    </row>
    <row r="29" ht="15" customHeight="1">
      <c r="B29" s="295"/>
      <c r="C29" s="296"/>
      <c r="D29" s="294" t="s">
        <v>547</v>
      </c>
      <c r="E29" s="294"/>
      <c r="F29" s="294"/>
      <c r="G29" s="294"/>
      <c r="H29" s="294"/>
      <c r="I29" s="294"/>
      <c r="J29" s="294"/>
      <c r="K29" s="292"/>
    </row>
    <row r="30" ht="12.75" customHeight="1">
      <c r="B30" s="295"/>
      <c r="C30" s="296"/>
      <c r="D30" s="296"/>
      <c r="E30" s="296"/>
      <c r="F30" s="296"/>
      <c r="G30" s="296"/>
      <c r="H30" s="296"/>
      <c r="I30" s="296"/>
      <c r="J30" s="296"/>
      <c r="K30" s="292"/>
    </row>
    <row r="31" ht="15" customHeight="1">
      <c r="B31" s="295"/>
      <c r="C31" s="296"/>
      <c r="D31" s="294" t="s">
        <v>548</v>
      </c>
      <c r="E31" s="294"/>
      <c r="F31" s="294"/>
      <c r="G31" s="294"/>
      <c r="H31" s="294"/>
      <c r="I31" s="294"/>
      <c r="J31" s="294"/>
      <c r="K31" s="292"/>
    </row>
    <row r="32" ht="15" customHeight="1">
      <c r="B32" s="295"/>
      <c r="C32" s="296"/>
      <c r="D32" s="294" t="s">
        <v>549</v>
      </c>
      <c r="E32" s="294"/>
      <c r="F32" s="294"/>
      <c r="G32" s="294"/>
      <c r="H32" s="294"/>
      <c r="I32" s="294"/>
      <c r="J32" s="294"/>
      <c r="K32" s="292"/>
    </row>
    <row r="33" ht="15" customHeight="1">
      <c r="B33" s="295"/>
      <c r="C33" s="296"/>
      <c r="D33" s="294" t="s">
        <v>550</v>
      </c>
      <c r="E33" s="294"/>
      <c r="F33" s="294"/>
      <c r="G33" s="294"/>
      <c r="H33" s="294"/>
      <c r="I33" s="294"/>
      <c r="J33" s="294"/>
      <c r="K33" s="292"/>
    </row>
    <row r="34" ht="15" customHeight="1">
      <c r="B34" s="295"/>
      <c r="C34" s="296"/>
      <c r="D34" s="294"/>
      <c r="E34" s="298" t="s">
        <v>109</v>
      </c>
      <c r="F34" s="294"/>
      <c r="G34" s="294" t="s">
        <v>551</v>
      </c>
      <c r="H34" s="294"/>
      <c r="I34" s="294"/>
      <c r="J34" s="294"/>
      <c r="K34" s="292"/>
    </row>
    <row r="35" ht="30.75" customHeight="1">
      <c r="B35" s="295"/>
      <c r="C35" s="296"/>
      <c r="D35" s="294"/>
      <c r="E35" s="298" t="s">
        <v>552</v>
      </c>
      <c r="F35" s="294"/>
      <c r="G35" s="294" t="s">
        <v>553</v>
      </c>
      <c r="H35" s="294"/>
      <c r="I35" s="294"/>
      <c r="J35" s="294"/>
      <c r="K35" s="292"/>
    </row>
    <row r="36" ht="15" customHeight="1">
      <c r="B36" s="295"/>
      <c r="C36" s="296"/>
      <c r="D36" s="294"/>
      <c r="E36" s="298" t="s">
        <v>53</v>
      </c>
      <c r="F36" s="294"/>
      <c r="G36" s="294" t="s">
        <v>554</v>
      </c>
      <c r="H36" s="294"/>
      <c r="I36" s="294"/>
      <c r="J36" s="294"/>
      <c r="K36" s="292"/>
    </row>
    <row r="37" ht="15" customHeight="1">
      <c r="B37" s="295"/>
      <c r="C37" s="296"/>
      <c r="D37" s="294"/>
      <c r="E37" s="298" t="s">
        <v>110</v>
      </c>
      <c r="F37" s="294"/>
      <c r="G37" s="294" t="s">
        <v>555</v>
      </c>
      <c r="H37" s="294"/>
      <c r="I37" s="294"/>
      <c r="J37" s="294"/>
      <c r="K37" s="292"/>
    </row>
    <row r="38" ht="15" customHeight="1">
      <c r="B38" s="295"/>
      <c r="C38" s="296"/>
      <c r="D38" s="294"/>
      <c r="E38" s="298" t="s">
        <v>111</v>
      </c>
      <c r="F38" s="294"/>
      <c r="G38" s="294" t="s">
        <v>556</v>
      </c>
      <c r="H38" s="294"/>
      <c r="I38" s="294"/>
      <c r="J38" s="294"/>
      <c r="K38" s="292"/>
    </row>
    <row r="39" ht="15" customHeight="1">
      <c r="B39" s="295"/>
      <c r="C39" s="296"/>
      <c r="D39" s="294"/>
      <c r="E39" s="298" t="s">
        <v>112</v>
      </c>
      <c r="F39" s="294"/>
      <c r="G39" s="294" t="s">
        <v>557</v>
      </c>
      <c r="H39" s="294"/>
      <c r="I39" s="294"/>
      <c r="J39" s="294"/>
      <c r="K39" s="292"/>
    </row>
    <row r="40" ht="15" customHeight="1">
      <c r="B40" s="295"/>
      <c r="C40" s="296"/>
      <c r="D40" s="294"/>
      <c r="E40" s="298" t="s">
        <v>558</v>
      </c>
      <c r="F40" s="294"/>
      <c r="G40" s="294" t="s">
        <v>559</v>
      </c>
      <c r="H40" s="294"/>
      <c r="I40" s="294"/>
      <c r="J40" s="294"/>
      <c r="K40" s="292"/>
    </row>
    <row r="41" ht="15" customHeight="1">
      <c r="B41" s="295"/>
      <c r="C41" s="296"/>
      <c r="D41" s="294"/>
      <c r="E41" s="298"/>
      <c r="F41" s="294"/>
      <c r="G41" s="294" t="s">
        <v>560</v>
      </c>
      <c r="H41" s="294"/>
      <c r="I41" s="294"/>
      <c r="J41" s="294"/>
      <c r="K41" s="292"/>
    </row>
    <row r="42" ht="15" customHeight="1">
      <c r="B42" s="295"/>
      <c r="C42" s="296"/>
      <c r="D42" s="294"/>
      <c r="E42" s="298" t="s">
        <v>561</v>
      </c>
      <c r="F42" s="294"/>
      <c r="G42" s="294" t="s">
        <v>562</v>
      </c>
      <c r="H42" s="294"/>
      <c r="I42" s="294"/>
      <c r="J42" s="294"/>
      <c r="K42" s="292"/>
    </row>
    <row r="43" ht="15" customHeight="1">
      <c r="B43" s="295"/>
      <c r="C43" s="296"/>
      <c r="D43" s="294"/>
      <c r="E43" s="298" t="s">
        <v>114</v>
      </c>
      <c r="F43" s="294"/>
      <c r="G43" s="294" t="s">
        <v>563</v>
      </c>
      <c r="H43" s="294"/>
      <c r="I43" s="294"/>
      <c r="J43" s="294"/>
      <c r="K43" s="292"/>
    </row>
    <row r="44" ht="12.75" customHeight="1">
      <c r="B44" s="295"/>
      <c r="C44" s="296"/>
      <c r="D44" s="294"/>
      <c r="E44" s="294"/>
      <c r="F44" s="294"/>
      <c r="G44" s="294"/>
      <c r="H44" s="294"/>
      <c r="I44" s="294"/>
      <c r="J44" s="294"/>
      <c r="K44" s="292"/>
    </row>
    <row r="45" ht="15" customHeight="1">
      <c r="B45" s="295"/>
      <c r="C45" s="296"/>
      <c r="D45" s="294" t="s">
        <v>564</v>
      </c>
      <c r="E45" s="294"/>
      <c r="F45" s="294"/>
      <c r="G45" s="294"/>
      <c r="H45" s="294"/>
      <c r="I45" s="294"/>
      <c r="J45" s="294"/>
      <c r="K45" s="292"/>
    </row>
    <row r="46" ht="15" customHeight="1">
      <c r="B46" s="295"/>
      <c r="C46" s="296"/>
      <c r="D46" s="296"/>
      <c r="E46" s="294" t="s">
        <v>565</v>
      </c>
      <c r="F46" s="294"/>
      <c r="G46" s="294"/>
      <c r="H46" s="294"/>
      <c r="I46" s="294"/>
      <c r="J46" s="294"/>
      <c r="K46" s="292"/>
    </row>
    <row r="47" ht="15" customHeight="1">
      <c r="B47" s="295"/>
      <c r="C47" s="296"/>
      <c r="D47" s="296"/>
      <c r="E47" s="294" t="s">
        <v>566</v>
      </c>
      <c r="F47" s="294"/>
      <c r="G47" s="294"/>
      <c r="H47" s="294"/>
      <c r="I47" s="294"/>
      <c r="J47" s="294"/>
      <c r="K47" s="292"/>
    </row>
    <row r="48" ht="15" customHeight="1">
      <c r="B48" s="295"/>
      <c r="C48" s="296"/>
      <c r="D48" s="296"/>
      <c r="E48" s="294" t="s">
        <v>567</v>
      </c>
      <c r="F48" s="294"/>
      <c r="G48" s="294"/>
      <c r="H48" s="294"/>
      <c r="I48" s="294"/>
      <c r="J48" s="294"/>
      <c r="K48" s="292"/>
    </row>
    <row r="49" ht="15" customHeight="1">
      <c r="B49" s="295"/>
      <c r="C49" s="296"/>
      <c r="D49" s="294" t="s">
        <v>568</v>
      </c>
      <c r="E49" s="294"/>
      <c r="F49" s="294"/>
      <c r="G49" s="294"/>
      <c r="H49" s="294"/>
      <c r="I49" s="294"/>
      <c r="J49" s="294"/>
      <c r="K49" s="292"/>
    </row>
    <row r="50" ht="25.5" customHeight="1">
      <c r="B50" s="290"/>
      <c r="C50" s="291" t="s">
        <v>569</v>
      </c>
      <c r="D50" s="291"/>
      <c r="E50" s="291"/>
      <c r="F50" s="291"/>
      <c r="G50" s="291"/>
      <c r="H50" s="291"/>
      <c r="I50" s="291"/>
      <c r="J50" s="291"/>
      <c r="K50" s="292"/>
    </row>
    <row r="51" ht="5.25" customHeight="1">
      <c r="B51" s="290"/>
      <c r="C51" s="293"/>
      <c r="D51" s="293"/>
      <c r="E51" s="293"/>
      <c r="F51" s="293"/>
      <c r="G51" s="293"/>
      <c r="H51" s="293"/>
      <c r="I51" s="293"/>
      <c r="J51" s="293"/>
      <c r="K51" s="292"/>
    </row>
    <row r="52" ht="15" customHeight="1">
      <c r="B52" s="290"/>
      <c r="C52" s="294" t="s">
        <v>570</v>
      </c>
      <c r="D52" s="294"/>
      <c r="E52" s="294"/>
      <c r="F52" s="294"/>
      <c r="G52" s="294"/>
      <c r="H52" s="294"/>
      <c r="I52" s="294"/>
      <c r="J52" s="294"/>
      <c r="K52" s="292"/>
    </row>
    <row r="53" ht="15" customHeight="1">
      <c r="B53" s="290"/>
      <c r="C53" s="294" t="s">
        <v>571</v>
      </c>
      <c r="D53" s="294"/>
      <c r="E53" s="294"/>
      <c r="F53" s="294"/>
      <c r="G53" s="294"/>
      <c r="H53" s="294"/>
      <c r="I53" s="294"/>
      <c r="J53" s="294"/>
      <c r="K53" s="292"/>
    </row>
    <row r="54" ht="12.75" customHeight="1">
      <c r="B54" s="290"/>
      <c r="C54" s="294"/>
      <c r="D54" s="294"/>
      <c r="E54" s="294"/>
      <c r="F54" s="294"/>
      <c r="G54" s="294"/>
      <c r="H54" s="294"/>
      <c r="I54" s="294"/>
      <c r="J54" s="294"/>
      <c r="K54" s="292"/>
    </row>
    <row r="55" ht="15" customHeight="1">
      <c r="B55" s="290"/>
      <c r="C55" s="294" t="s">
        <v>572</v>
      </c>
      <c r="D55" s="294"/>
      <c r="E55" s="294"/>
      <c r="F55" s="294"/>
      <c r="G55" s="294"/>
      <c r="H55" s="294"/>
      <c r="I55" s="294"/>
      <c r="J55" s="294"/>
      <c r="K55" s="292"/>
    </row>
    <row r="56" ht="15" customHeight="1">
      <c r="B56" s="290"/>
      <c r="C56" s="296"/>
      <c r="D56" s="294" t="s">
        <v>573</v>
      </c>
      <c r="E56" s="294"/>
      <c r="F56" s="294"/>
      <c r="G56" s="294"/>
      <c r="H56" s="294"/>
      <c r="I56" s="294"/>
      <c r="J56" s="294"/>
      <c r="K56" s="292"/>
    </row>
    <row r="57" ht="15" customHeight="1">
      <c r="B57" s="290"/>
      <c r="C57" s="296"/>
      <c r="D57" s="294" t="s">
        <v>574</v>
      </c>
      <c r="E57" s="294"/>
      <c r="F57" s="294"/>
      <c r="G57" s="294"/>
      <c r="H57" s="294"/>
      <c r="I57" s="294"/>
      <c r="J57" s="294"/>
      <c r="K57" s="292"/>
    </row>
    <row r="58" ht="15" customHeight="1">
      <c r="B58" s="290"/>
      <c r="C58" s="296"/>
      <c r="D58" s="294" t="s">
        <v>575</v>
      </c>
      <c r="E58" s="294"/>
      <c r="F58" s="294"/>
      <c r="G58" s="294"/>
      <c r="H58" s="294"/>
      <c r="I58" s="294"/>
      <c r="J58" s="294"/>
      <c r="K58" s="292"/>
    </row>
    <row r="59" ht="15" customHeight="1">
      <c r="B59" s="290"/>
      <c r="C59" s="296"/>
      <c r="D59" s="294" t="s">
        <v>576</v>
      </c>
      <c r="E59" s="294"/>
      <c r="F59" s="294"/>
      <c r="G59" s="294"/>
      <c r="H59" s="294"/>
      <c r="I59" s="294"/>
      <c r="J59" s="294"/>
      <c r="K59" s="292"/>
    </row>
    <row r="60" ht="15" customHeight="1">
      <c r="B60" s="290"/>
      <c r="C60" s="296"/>
      <c r="D60" s="299" t="s">
        <v>577</v>
      </c>
      <c r="E60" s="299"/>
      <c r="F60" s="299"/>
      <c r="G60" s="299"/>
      <c r="H60" s="299"/>
      <c r="I60" s="299"/>
      <c r="J60" s="299"/>
      <c r="K60" s="292"/>
    </row>
    <row r="61" ht="15" customHeight="1">
      <c r="B61" s="290"/>
      <c r="C61" s="296"/>
      <c r="D61" s="294" t="s">
        <v>578</v>
      </c>
      <c r="E61" s="294"/>
      <c r="F61" s="294"/>
      <c r="G61" s="294"/>
      <c r="H61" s="294"/>
      <c r="I61" s="294"/>
      <c r="J61" s="294"/>
      <c r="K61" s="292"/>
    </row>
    <row r="62" ht="12.75" customHeight="1">
      <c r="B62" s="290"/>
      <c r="C62" s="296"/>
      <c r="D62" s="296"/>
      <c r="E62" s="300"/>
      <c r="F62" s="296"/>
      <c r="G62" s="296"/>
      <c r="H62" s="296"/>
      <c r="I62" s="296"/>
      <c r="J62" s="296"/>
      <c r="K62" s="292"/>
    </row>
    <row r="63" ht="15" customHeight="1">
      <c r="B63" s="290"/>
      <c r="C63" s="296"/>
      <c r="D63" s="294" t="s">
        <v>579</v>
      </c>
      <c r="E63" s="294"/>
      <c r="F63" s="294"/>
      <c r="G63" s="294"/>
      <c r="H63" s="294"/>
      <c r="I63" s="294"/>
      <c r="J63" s="294"/>
      <c r="K63" s="292"/>
    </row>
    <row r="64" ht="15" customHeight="1">
      <c r="B64" s="290"/>
      <c r="C64" s="296"/>
      <c r="D64" s="299" t="s">
        <v>580</v>
      </c>
      <c r="E64" s="299"/>
      <c r="F64" s="299"/>
      <c r="G64" s="299"/>
      <c r="H64" s="299"/>
      <c r="I64" s="299"/>
      <c r="J64" s="299"/>
      <c r="K64" s="292"/>
    </row>
    <row r="65" ht="15" customHeight="1">
      <c r="B65" s="290"/>
      <c r="C65" s="296"/>
      <c r="D65" s="294" t="s">
        <v>581</v>
      </c>
      <c r="E65" s="294"/>
      <c r="F65" s="294"/>
      <c r="G65" s="294"/>
      <c r="H65" s="294"/>
      <c r="I65" s="294"/>
      <c r="J65" s="294"/>
      <c r="K65" s="292"/>
    </row>
    <row r="66" ht="15" customHeight="1">
      <c r="B66" s="290"/>
      <c r="C66" s="296"/>
      <c r="D66" s="294" t="s">
        <v>582</v>
      </c>
      <c r="E66" s="294"/>
      <c r="F66" s="294"/>
      <c r="G66" s="294"/>
      <c r="H66" s="294"/>
      <c r="I66" s="294"/>
      <c r="J66" s="294"/>
      <c r="K66" s="292"/>
    </row>
    <row r="67" ht="15" customHeight="1">
      <c r="B67" s="290"/>
      <c r="C67" s="296"/>
      <c r="D67" s="294" t="s">
        <v>583</v>
      </c>
      <c r="E67" s="294"/>
      <c r="F67" s="294"/>
      <c r="G67" s="294"/>
      <c r="H67" s="294"/>
      <c r="I67" s="294"/>
      <c r="J67" s="294"/>
      <c r="K67" s="292"/>
    </row>
    <row r="68" ht="15" customHeight="1">
      <c r="B68" s="290"/>
      <c r="C68" s="296"/>
      <c r="D68" s="294" t="s">
        <v>584</v>
      </c>
      <c r="E68" s="294"/>
      <c r="F68" s="294"/>
      <c r="G68" s="294"/>
      <c r="H68" s="294"/>
      <c r="I68" s="294"/>
      <c r="J68" s="294"/>
      <c r="K68" s="292"/>
    </row>
    <row r="69" ht="12.75" customHeight="1">
      <c r="B69" s="301"/>
      <c r="C69" s="302"/>
      <c r="D69" s="302"/>
      <c r="E69" s="302"/>
      <c r="F69" s="302"/>
      <c r="G69" s="302"/>
      <c r="H69" s="302"/>
      <c r="I69" s="302"/>
      <c r="J69" s="302"/>
      <c r="K69" s="303"/>
    </row>
    <row r="70" ht="18.75" customHeight="1">
      <c r="B70" s="304"/>
      <c r="C70" s="304"/>
      <c r="D70" s="304"/>
      <c r="E70" s="304"/>
      <c r="F70" s="304"/>
      <c r="G70" s="304"/>
      <c r="H70" s="304"/>
      <c r="I70" s="304"/>
      <c r="J70" s="304"/>
      <c r="K70" s="305"/>
    </row>
    <row r="71" ht="18.75" customHeight="1">
      <c r="B71" s="305"/>
      <c r="C71" s="305"/>
      <c r="D71" s="305"/>
      <c r="E71" s="305"/>
      <c r="F71" s="305"/>
      <c r="G71" s="305"/>
      <c r="H71" s="305"/>
      <c r="I71" s="305"/>
      <c r="J71" s="305"/>
      <c r="K71" s="305"/>
    </row>
    <row r="72" ht="7.5" customHeight="1">
      <c r="B72" s="306"/>
      <c r="C72" s="307"/>
      <c r="D72" s="307"/>
      <c r="E72" s="307"/>
      <c r="F72" s="307"/>
      <c r="G72" s="307"/>
      <c r="H72" s="307"/>
      <c r="I72" s="307"/>
      <c r="J72" s="307"/>
      <c r="K72" s="308"/>
    </row>
    <row r="73" ht="45" customHeight="1">
      <c r="B73" s="309"/>
      <c r="C73" s="310" t="s">
        <v>90</v>
      </c>
      <c r="D73" s="310"/>
      <c r="E73" s="310"/>
      <c r="F73" s="310"/>
      <c r="G73" s="310"/>
      <c r="H73" s="310"/>
      <c r="I73" s="310"/>
      <c r="J73" s="310"/>
      <c r="K73" s="311"/>
    </row>
    <row r="74" ht="17.25" customHeight="1">
      <c r="B74" s="309"/>
      <c r="C74" s="312" t="s">
        <v>585</v>
      </c>
      <c r="D74" s="312"/>
      <c r="E74" s="312"/>
      <c r="F74" s="312" t="s">
        <v>586</v>
      </c>
      <c r="G74" s="313"/>
      <c r="H74" s="312" t="s">
        <v>110</v>
      </c>
      <c r="I74" s="312" t="s">
        <v>57</v>
      </c>
      <c r="J74" s="312" t="s">
        <v>587</v>
      </c>
      <c r="K74" s="311"/>
    </row>
    <row r="75" ht="17.25" customHeight="1">
      <c r="B75" s="309"/>
      <c r="C75" s="314" t="s">
        <v>588</v>
      </c>
      <c r="D75" s="314"/>
      <c r="E75" s="314"/>
      <c r="F75" s="315" t="s">
        <v>589</v>
      </c>
      <c r="G75" s="316"/>
      <c r="H75" s="314"/>
      <c r="I75" s="314"/>
      <c r="J75" s="314" t="s">
        <v>590</v>
      </c>
      <c r="K75" s="311"/>
    </row>
    <row r="76" ht="5.25" customHeight="1">
      <c r="B76" s="309"/>
      <c r="C76" s="317"/>
      <c r="D76" s="317"/>
      <c r="E76" s="317"/>
      <c r="F76" s="317"/>
      <c r="G76" s="318"/>
      <c r="H76" s="317"/>
      <c r="I76" s="317"/>
      <c r="J76" s="317"/>
      <c r="K76" s="311"/>
    </row>
    <row r="77" ht="15" customHeight="1">
      <c r="B77" s="309"/>
      <c r="C77" s="298" t="s">
        <v>53</v>
      </c>
      <c r="D77" s="317"/>
      <c r="E77" s="317"/>
      <c r="F77" s="319" t="s">
        <v>591</v>
      </c>
      <c r="G77" s="318"/>
      <c r="H77" s="298" t="s">
        <v>592</v>
      </c>
      <c r="I77" s="298" t="s">
        <v>593</v>
      </c>
      <c r="J77" s="298">
        <v>20</v>
      </c>
      <c r="K77" s="311"/>
    </row>
    <row r="78" ht="15" customHeight="1">
      <c r="B78" s="309"/>
      <c r="C78" s="298" t="s">
        <v>594</v>
      </c>
      <c r="D78" s="298"/>
      <c r="E78" s="298"/>
      <c r="F78" s="319" t="s">
        <v>591</v>
      </c>
      <c r="G78" s="318"/>
      <c r="H78" s="298" t="s">
        <v>595</v>
      </c>
      <c r="I78" s="298" t="s">
        <v>593</v>
      </c>
      <c r="J78" s="298">
        <v>120</v>
      </c>
      <c r="K78" s="311"/>
    </row>
    <row r="79" ht="15" customHeight="1">
      <c r="B79" s="320"/>
      <c r="C79" s="298" t="s">
        <v>596</v>
      </c>
      <c r="D79" s="298"/>
      <c r="E79" s="298"/>
      <c r="F79" s="319" t="s">
        <v>597</v>
      </c>
      <c r="G79" s="318"/>
      <c r="H79" s="298" t="s">
        <v>598</v>
      </c>
      <c r="I79" s="298" t="s">
        <v>593</v>
      </c>
      <c r="J79" s="298">
        <v>50</v>
      </c>
      <c r="K79" s="311"/>
    </row>
    <row r="80" ht="15" customHeight="1">
      <c r="B80" s="320"/>
      <c r="C80" s="298" t="s">
        <v>599</v>
      </c>
      <c r="D80" s="298"/>
      <c r="E80" s="298"/>
      <c r="F80" s="319" t="s">
        <v>591</v>
      </c>
      <c r="G80" s="318"/>
      <c r="H80" s="298" t="s">
        <v>600</v>
      </c>
      <c r="I80" s="298" t="s">
        <v>601</v>
      </c>
      <c r="J80" s="298"/>
      <c r="K80" s="311"/>
    </row>
    <row r="81" ht="15" customHeight="1">
      <c r="B81" s="320"/>
      <c r="C81" s="321" t="s">
        <v>602</v>
      </c>
      <c r="D81" s="321"/>
      <c r="E81" s="321"/>
      <c r="F81" s="322" t="s">
        <v>597</v>
      </c>
      <c r="G81" s="321"/>
      <c r="H81" s="321" t="s">
        <v>603</v>
      </c>
      <c r="I81" s="321" t="s">
        <v>593</v>
      </c>
      <c r="J81" s="321">
        <v>15</v>
      </c>
      <c r="K81" s="311"/>
    </row>
    <row r="82" ht="15" customHeight="1">
      <c r="B82" s="320"/>
      <c r="C82" s="321" t="s">
        <v>604</v>
      </c>
      <c r="D82" s="321"/>
      <c r="E82" s="321"/>
      <c r="F82" s="322" t="s">
        <v>597</v>
      </c>
      <c r="G82" s="321"/>
      <c r="H82" s="321" t="s">
        <v>605</v>
      </c>
      <c r="I82" s="321" t="s">
        <v>593</v>
      </c>
      <c r="J82" s="321">
        <v>15</v>
      </c>
      <c r="K82" s="311"/>
    </row>
    <row r="83" ht="15" customHeight="1">
      <c r="B83" s="320"/>
      <c r="C83" s="321" t="s">
        <v>606</v>
      </c>
      <c r="D83" s="321"/>
      <c r="E83" s="321"/>
      <c r="F83" s="322" t="s">
        <v>597</v>
      </c>
      <c r="G83" s="321"/>
      <c r="H83" s="321" t="s">
        <v>607</v>
      </c>
      <c r="I83" s="321" t="s">
        <v>593</v>
      </c>
      <c r="J83" s="321">
        <v>20</v>
      </c>
      <c r="K83" s="311"/>
    </row>
    <row r="84" ht="15" customHeight="1">
      <c r="B84" s="320"/>
      <c r="C84" s="321" t="s">
        <v>608</v>
      </c>
      <c r="D84" s="321"/>
      <c r="E84" s="321"/>
      <c r="F84" s="322" t="s">
        <v>597</v>
      </c>
      <c r="G84" s="321"/>
      <c r="H84" s="321" t="s">
        <v>609</v>
      </c>
      <c r="I84" s="321" t="s">
        <v>593</v>
      </c>
      <c r="J84" s="321">
        <v>20</v>
      </c>
      <c r="K84" s="311"/>
    </row>
    <row r="85" ht="15" customHeight="1">
      <c r="B85" s="320"/>
      <c r="C85" s="298" t="s">
        <v>610</v>
      </c>
      <c r="D85" s="298"/>
      <c r="E85" s="298"/>
      <c r="F85" s="319" t="s">
        <v>597</v>
      </c>
      <c r="G85" s="318"/>
      <c r="H85" s="298" t="s">
        <v>611</v>
      </c>
      <c r="I85" s="298" t="s">
        <v>593</v>
      </c>
      <c r="J85" s="298">
        <v>50</v>
      </c>
      <c r="K85" s="311"/>
    </row>
    <row r="86" ht="15" customHeight="1">
      <c r="B86" s="320"/>
      <c r="C86" s="298" t="s">
        <v>612</v>
      </c>
      <c r="D86" s="298"/>
      <c r="E86" s="298"/>
      <c r="F86" s="319" t="s">
        <v>597</v>
      </c>
      <c r="G86" s="318"/>
      <c r="H86" s="298" t="s">
        <v>613</v>
      </c>
      <c r="I86" s="298" t="s">
        <v>593</v>
      </c>
      <c r="J86" s="298">
        <v>20</v>
      </c>
      <c r="K86" s="311"/>
    </row>
    <row r="87" ht="15" customHeight="1">
      <c r="B87" s="320"/>
      <c r="C87" s="298" t="s">
        <v>614</v>
      </c>
      <c r="D87" s="298"/>
      <c r="E87" s="298"/>
      <c r="F87" s="319" t="s">
        <v>597</v>
      </c>
      <c r="G87" s="318"/>
      <c r="H87" s="298" t="s">
        <v>615</v>
      </c>
      <c r="I87" s="298" t="s">
        <v>593</v>
      </c>
      <c r="J87" s="298">
        <v>20</v>
      </c>
      <c r="K87" s="311"/>
    </row>
    <row r="88" ht="15" customHeight="1">
      <c r="B88" s="320"/>
      <c r="C88" s="298" t="s">
        <v>616</v>
      </c>
      <c r="D88" s="298"/>
      <c r="E88" s="298"/>
      <c r="F88" s="319" t="s">
        <v>597</v>
      </c>
      <c r="G88" s="318"/>
      <c r="H88" s="298" t="s">
        <v>617</v>
      </c>
      <c r="I88" s="298" t="s">
        <v>593</v>
      </c>
      <c r="J88" s="298">
        <v>50</v>
      </c>
      <c r="K88" s="311"/>
    </row>
    <row r="89" ht="15" customHeight="1">
      <c r="B89" s="320"/>
      <c r="C89" s="298" t="s">
        <v>618</v>
      </c>
      <c r="D89" s="298"/>
      <c r="E89" s="298"/>
      <c r="F89" s="319" t="s">
        <v>597</v>
      </c>
      <c r="G89" s="318"/>
      <c r="H89" s="298" t="s">
        <v>618</v>
      </c>
      <c r="I89" s="298" t="s">
        <v>593</v>
      </c>
      <c r="J89" s="298">
        <v>50</v>
      </c>
      <c r="K89" s="311"/>
    </row>
    <row r="90" ht="15" customHeight="1">
      <c r="B90" s="320"/>
      <c r="C90" s="298" t="s">
        <v>115</v>
      </c>
      <c r="D90" s="298"/>
      <c r="E90" s="298"/>
      <c r="F90" s="319" t="s">
        <v>597</v>
      </c>
      <c r="G90" s="318"/>
      <c r="H90" s="298" t="s">
        <v>619</v>
      </c>
      <c r="I90" s="298" t="s">
        <v>593</v>
      </c>
      <c r="J90" s="298">
        <v>255</v>
      </c>
      <c r="K90" s="311"/>
    </row>
    <row r="91" ht="15" customHeight="1">
      <c r="B91" s="320"/>
      <c r="C91" s="298" t="s">
        <v>620</v>
      </c>
      <c r="D91" s="298"/>
      <c r="E91" s="298"/>
      <c r="F91" s="319" t="s">
        <v>591</v>
      </c>
      <c r="G91" s="318"/>
      <c r="H91" s="298" t="s">
        <v>621</v>
      </c>
      <c r="I91" s="298" t="s">
        <v>622</v>
      </c>
      <c r="J91" s="298"/>
      <c r="K91" s="311"/>
    </row>
    <row r="92" ht="15" customHeight="1">
      <c r="B92" s="320"/>
      <c r="C92" s="298" t="s">
        <v>623</v>
      </c>
      <c r="D92" s="298"/>
      <c r="E92" s="298"/>
      <c r="F92" s="319" t="s">
        <v>591</v>
      </c>
      <c r="G92" s="318"/>
      <c r="H92" s="298" t="s">
        <v>624</v>
      </c>
      <c r="I92" s="298" t="s">
        <v>625</v>
      </c>
      <c r="J92" s="298"/>
      <c r="K92" s="311"/>
    </row>
    <row r="93" ht="15" customHeight="1">
      <c r="B93" s="320"/>
      <c r="C93" s="298" t="s">
        <v>626</v>
      </c>
      <c r="D93" s="298"/>
      <c r="E93" s="298"/>
      <c r="F93" s="319" t="s">
        <v>591</v>
      </c>
      <c r="G93" s="318"/>
      <c r="H93" s="298" t="s">
        <v>626</v>
      </c>
      <c r="I93" s="298" t="s">
        <v>625</v>
      </c>
      <c r="J93" s="298"/>
      <c r="K93" s="311"/>
    </row>
    <row r="94" ht="15" customHeight="1">
      <c r="B94" s="320"/>
      <c r="C94" s="298" t="s">
        <v>38</v>
      </c>
      <c r="D94" s="298"/>
      <c r="E94" s="298"/>
      <c r="F94" s="319" t="s">
        <v>591</v>
      </c>
      <c r="G94" s="318"/>
      <c r="H94" s="298" t="s">
        <v>627</v>
      </c>
      <c r="I94" s="298" t="s">
        <v>625</v>
      </c>
      <c r="J94" s="298"/>
      <c r="K94" s="311"/>
    </row>
    <row r="95" ht="15" customHeight="1">
      <c r="B95" s="320"/>
      <c r="C95" s="298" t="s">
        <v>48</v>
      </c>
      <c r="D95" s="298"/>
      <c r="E95" s="298"/>
      <c r="F95" s="319" t="s">
        <v>591</v>
      </c>
      <c r="G95" s="318"/>
      <c r="H95" s="298" t="s">
        <v>628</v>
      </c>
      <c r="I95" s="298" t="s">
        <v>625</v>
      </c>
      <c r="J95" s="298"/>
      <c r="K95" s="311"/>
    </row>
    <row r="96" ht="15" customHeight="1">
      <c r="B96" s="323"/>
      <c r="C96" s="324"/>
      <c r="D96" s="324"/>
      <c r="E96" s="324"/>
      <c r="F96" s="324"/>
      <c r="G96" s="324"/>
      <c r="H96" s="324"/>
      <c r="I96" s="324"/>
      <c r="J96" s="324"/>
      <c r="K96" s="325"/>
    </row>
    <row r="97" ht="18.75" customHeight="1">
      <c r="B97" s="326"/>
      <c r="C97" s="327"/>
      <c r="D97" s="327"/>
      <c r="E97" s="327"/>
      <c r="F97" s="327"/>
      <c r="G97" s="327"/>
      <c r="H97" s="327"/>
      <c r="I97" s="327"/>
      <c r="J97" s="327"/>
      <c r="K97" s="326"/>
    </row>
    <row r="98" ht="18.75" customHeight="1">
      <c r="B98" s="305"/>
      <c r="C98" s="305"/>
      <c r="D98" s="305"/>
      <c r="E98" s="305"/>
      <c r="F98" s="305"/>
      <c r="G98" s="305"/>
      <c r="H98" s="305"/>
      <c r="I98" s="305"/>
      <c r="J98" s="305"/>
      <c r="K98" s="305"/>
    </row>
    <row r="99" ht="7.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8"/>
    </row>
    <row r="100" ht="45" customHeight="1">
      <c r="B100" s="309"/>
      <c r="C100" s="310" t="s">
        <v>629</v>
      </c>
      <c r="D100" s="310"/>
      <c r="E100" s="310"/>
      <c r="F100" s="310"/>
      <c r="G100" s="310"/>
      <c r="H100" s="310"/>
      <c r="I100" s="310"/>
      <c r="J100" s="310"/>
      <c r="K100" s="311"/>
    </row>
    <row r="101" ht="17.25" customHeight="1">
      <c r="B101" s="309"/>
      <c r="C101" s="312" t="s">
        <v>585</v>
      </c>
      <c r="D101" s="312"/>
      <c r="E101" s="312"/>
      <c r="F101" s="312" t="s">
        <v>586</v>
      </c>
      <c r="G101" s="313"/>
      <c r="H101" s="312" t="s">
        <v>110</v>
      </c>
      <c r="I101" s="312" t="s">
        <v>57</v>
      </c>
      <c r="J101" s="312" t="s">
        <v>587</v>
      </c>
      <c r="K101" s="311"/>
    </row>
    <row r="102" ht="17.25" customHeight="1">
      <c r="B102" s="309"/>
      <c r="C102" s="314" t="s">
        <v>588</v>
      </c>
      <c r="D102" s="314"/>
      <c r="E102" s="314"/>
      <c r="F102" s="315" t="s">
        <v>589</v>
      </c>
      <c r="G102" s="316"/>
      <c r="H102" s="314"/>
      <c r="I102" s="314"/>
      <c r="J102" s="314" t="s">
        <v>590</v>
      </c>
      <c r="K102" s="311"/>
    </row>
    <row r="103" ht="5.25" customHeight="1">
      <c r="B103" s="309"/>
      <c r="C103" s="312"/>
      <c r="D103" s="312"/>
      <c r="E103" s="312"/>
      <c r="F103" s="312"/>
      <c r="G103" s="328"/>
      <c r="H103" s="312"/>
      <c r="I103" s="312"/>
      <c r="J103" s="312"/>
      <c r="K103" s="311"/>
    </row>
    <row r="104" ht="15" customHeight="1">
      <c r="B104" s="309"/>
      <c r="C104" s="298" t="s">
        <v>53</v>
      </c>
      <c r="D104" s="317"/>
      <c r="E104" s="317"/>
      <c r="F104" s="319" t="s">
        <v>591</v>
      </c>
      <c r="G104" s="328"/>
      <c r="H104" s="298" t="s">
        <v>630</v>
      </c>
      <c r="I104" s="298" t="s">
        <v>593</v>
      </c>
      <c r="J104" s="298">
        <v>20</v>
      </c>
      <c r="K104" s="311"/>
    </row>
    <row r="105" ht="15" customHeight="1">
      <c r="B105" s="309"/>
      <c r="C105" s="298" t="s">
        <v>594</v>
      </c>
      <c r="D105" s="298"/>
      <c r="E105" s="298"/>
      <c r="F105" s="319" t="s">
        <v>591</v>
      </c>
      <c r="G105" s="298"/>
      <c r="H105" s="298" t="s">
        <v>630</v>
      </c>
      <c r="I105" s="298" t="s">
        <v>593</v>
      </c>
      <c r="J105" s="298">
        <v>120</v>
      </c>
      <c r="K105" s="311"/>
    </row>
    <row r="106" ht="15" customHeight="1">
      <c r="B106" s="320"/>
      <c r="C106" s="298" t="s">
        <v>596</v>
      </c>
      <c r="D106" s="298"/>
      <c r="E106" s="298"/>
      <c r="F106" s="319" t="s">
        <v>597</v>
      </c>
      <c r="G106" s="298"/>
      <c r="H106" s="298" t="s">
        <v>630</v>
      </c>
      <c r="I106" s="298" t="s">
        <v>593</v>
      </c>
      <c r="J106" s="298">
        <v>50</v>
      </c>
      <c r="K106" s="311"/>
    </row>
    <row r="107" ht="15" customHeight="1">
      <c r="B107" s="320"/>
      <c r="C107" s="298" t="s">
        <v>599</v>
      </c>
      <c r="D107" s="298"/>
      <c r="E107" s="298"/>
      <c r="F107" s="319" t="s">
        <v>591</v>
      </c>
      <c r="G107" s="298"/>
      <c r="H107" s="298" t="s">
        <v>630</v>
      </c>
      <c r="I107" s="298" t="s">
        <v>601</v>
      </c>
      <c r="J107" s="298"/>
      <c r="K107" s="311"/>
    </row>
    <row r="108" ht="15" customHeight="1">
      <c r="B108" s="320"/>
      <c r="C108" s="298" t="s">
        <v>610</v>
      </c>
      <c r="D108" s="298"/>
      <c r="E108" s="298"/>
      <c r="F108" s="319" t="s">
        <v>597</v>
      </c>
      <c r="G108" s="298"/>
      <c r="H108" s="298" t="s">
        <v>630</v>
      </c>
      <c r="I108" s="298" t="s">
        <v>593</v>
      </c>
      <c r="J108" s="298">
        <v>50</v>
      </c>
      <c r="K108" s="311"/>
    </row>
    <row r="109" ht="15" customHeight="1">
      <c r="B109" s="320"/>
      <c r="C109" s="298" t="s">
        <v>618</v>
      </c>
      <c r="D109" s="298"/>
      <c r="E109" s="298"/>
      <c r="F109" s="319" t="s">
        <v>597</v>
      </c>
      <c r="G109" s="298"/>
      <c r="H109" s="298" t="s">
        <v>630</v>
      </c>
      <c r="I109" s="298" t="s">
        <v>593</v>
      </c>
      <c r="J109" s="298">
        <v>50</v>
      </c>
      <c r="K109" s="311"/>
    </row>
    <row r="110" ht="15" customHeight="1">
      <c r="B110" s="320"/>
      <c r="C110" s="298" t="s">
        <v>616</v>
      </c>
      <c r="D110" s="298"/>
      <c r="E110" s="298"/>
      <c r="F110" s="319" t="s">
        <v>597</v>
      </c>
      <c r="G110" s="298"/>
      <c r="H110" s="298" t="s">
        <v>630</v>
      </c>
      <c r="I110" s="298" t="s">
        <v>593</v>
      </c>
      <c r="J110" s="298">
        <v>50</v>
      </c>
      <c r="K110" s="311"/>
    </row>
    <row r="111" ht="15" customHeight="1">
      <c r="B111" s="320"/>
      <c r="C111" s="298" t="s">
        <v>53</v>
      </c>
      <c r="D111" s="298"/>
      <c r="E111" s="298"/>
      <c r="F111" s="319" t="s">
        <v>591</v>
      </c>
      <c r="G111" s="298"/>
      <c r="H111" s="298" t="s">
        <v>631</v>
      </c>
      <c r="I111" s="298" t="s">
        <v>593</v>
      </c>
      <c r="J111" s="298">
        <v>20</v>
      </c>
      <c r="K111" s="311"/>
    </row>
    <row r="112" ht="15" customHeight="1">
      <c r="B112" s="320"/>
      <c r="C112" s="298" t="s">
        <v>632</v>
      </c>
      <c r="D112" s="298"/>
      <c r="E112" s="298"/>
      <c r="F112" s="319" t="s">
        <v>591</v>
      </c>
      <c r="G112" s="298"/>
      <c r="H112" s="298" t="s">
        <v>633</v>
      </c>
      <c r="I112" s="298" t="s">
        <v>593</v>
      </c>
      <c r="J112" s="298">
        <v>120</v>
      </c>
      <c r="K112" s="311"/>
    </row>
    <row r="113" ht="15" customHeight="1">
      <c r="B113" s="320"/>
      <c r="C113" s="298" t="s">
        <v>38</v>
      </c>
      <c r="D113" s="298"/>
      <c r="E113" s="298"/>
      <c r="F113" s="319" t="s">
        <v>591</v>
      </c>
      <c r="G113" s="298"/>
      <c r="H113" s="298" t="s">
        <v>634</v>
      </c>
      <c r="I113" s="298" t="s">
        <v>625</v>
      </c>
      <c r="J113" s="298"/>
      <c r="K113" s="311"/>
    </row>
    <row r="114" ht="15" customHeight="1">
      <c r="B114" s="320"/>
      <c r="C114" s="298" t="s">
        <v>48</v>
      </c>
      <c r="D114" s="298"/>
      <c r="E114" s="298"/>
      <c r="F114" s="319" t="s">
        <v>591</v>
      </c>
      <c r="G114" s="298"/>
      <c r="H114" s="298" t="s">
        <v>635</v>
      </c>
      <c r="I114" s="298" t="s">
        <v>625</v>
      </c>
      <c r="J114" s="298"/>
      <c r="K114" s="311"/>
    </row>
    <row r="115" ht="15" customHeight="1">
      <c r="B115" s="320"/>
      <c r="C115" s="298" t="s">
        <v>57</v>
      </c>
      <c r="D115" s="298"/>
      <c r="E115" s="298"/>
      <c r="F115" s="319" t="s">
        <v>591</v>
      </c>
      <c r="G115" s="298"/>
      <c r="H115" s="298" t="s">
        <v>636</v>
      </c>
      <c r="I115" s="298" t="s">
        <v>637</v>
      </c>
      <c r="J115" s="298"/>
      <c r="K115" s="311"/>
    </row>
    <row r="116" ht="15" customHeight="1">
      <c r="B116" s="323"/>
      <c r="C116" s="329"/>
      <c r="D116" s="329"/>
      <c r="E116" s="329"/>
      <c r="F116" s="329"/>
      <c r="G116" s="329"/>
      <c r="H116" s="329"/>
      <c r="I116" s="329"/>
      <c r="J116" s="329"/>
      <c r="K116" s="325"/>
    </row>
    <row r="117" ht="18.75" customHeight="1">
      <c r="B117" s="330"/>
      <c r="C117" s="294"/>
      <c r="D117" s="294"/>
      <c r="E117" s="294"/>
      <c r="F117" s="331"/>
      <c r="G117" s="294"/>
      <c r="H117" s="294"/>
      <c r="I117" s="294"/>
      <c r="J117" s="294"/>
      <c r="K117" s="330"/>
    </row>
    <row r="118" ht="18.75" customHeight="1">
      <c r="B118" s="305"/>
      <c r="C118" s="305"/>
      <c r="D118" s="305"/>
      <c r="E118" s="305"/>
      <c r="F118" s="305"/>
      <c r="G118" s="305"/>
      <c r="H118" s="305"/>
      <c r="I118" s="305"/>
      <c r="J118" s="305"/>
      <c r="K118" s="305"/>
    </row>
    <row r="119" ht="7.5" customHeight="1">
      <c r="B119" s="332"/>
      <c r="C119" s="333"/>
      <c r="D119" s="333"/>
      <c r="E119" s="333"/>
      <c r="F119" s="333"/>
      <c r="G119" s="333"/>
      <c r="H119" s="333"/>
      <c r="I119" s="333"/>
      <c r="J119" s="333"/>
      <c r="K119" s="334"/>
    </row>
    <row r="120" ht="45" customHeight="1">
      <c r="B120" s="335"/>
      <c r="C120" s="288" t="s">
        <v>638</v>
      </c>
      <c r="D120" s="288"/>
      <c r="E120" s="288"/>
      <c r="F120" s="288"/>
      <c r="G120" s="288"/>
      <c r="H120" s="288"/>
      <c r="I120" s="288"/>
      <c r="J120" s="288"/>
      <c r="K120" s="336"/>
    </row>
    <row r="121" ht="17.25" customHeight="1">
      <c r="B121" s="337"/>
      <c r="C121" s="312" t="s">
        <v>585</v>
      </c>
      <c r="D121" s="312"/>
      <c r="E121" s="312"/>
      <c r="F121" s="312" t="s">
        <v>586</v>
      </c>
      <c r="G121" s="313"/>
      <c r="H121" s="312" t="s">
        <v>110</v>
      </c>
      <c r="I121" s="312" t="s">
        <v>57</v>
      </c>
      <c r="J121" s="312" t="s">
        <v>587</v>
      </c>
      <c r="K121" s="338"/>
    </row>
    <row r="122" ht="17.25" customHeight="1">
      <c r="B122" s="337"/>
      <c r="C122" s="314" t="s">
        <v>588</v>
      </c>
      <c r="D122" s="314"/>
      <c r="E122" s="314"/>
      <c r="F122" s="315" t="s">
        <v>589</v>
      </c>
      <c r="G122" s="316"/>
      <c r="H122" s="314"/>
      <c r="I122" s="314"/>
      <c r="J122" s="314" t="s">
        <v>590</v>
      </c>
      <c r="K122" s="338"/>
    </row>
    <row r="123" ht="5.25" customHeight="1">
      <c r="B123" s="339"/>
      <c r="C123" s="317"/>
      <c r="D123" s="317"/>
      <c r="E123" s="317"/>
      <c r="F123" s="317"/>
      <c r="G123" s="298"/>
      <c r="H123" s="317"/>
      <c r="I123" s="317"/>
      <c r="J123" s="317"/>
      <c r="K123" s="340"/>
    </row>
    <row r="124" ht="15" customHeight="1">
      <c r="B124" s="339"/>
      <c r="C124" s="298" t="s">
        <v>594</v>
      </c>
      <c r="D124" s="317"/>
      <c r="E124" s="317"/>
      <c r="F124" s="319" t="s">
        <v>591</v>
      </c>
      <c r="G124" s="298"/>
      <c r="H124" s="298" t="s">
        <v>630</v>
      </c>
      <c r="I124" s="298" t="s">
        <v>593</v>
      </c>
      <c r="J124" s="298">
        <v>120</v>
      </c>
      <c r="K124" s="341"/>
    </row>
    <row r="125" ht="15" customHeight="1">
      <c r="B125" s="339"/>
      <c r="C125" s="298" t="s">
        <v>639</v>
      </c>
      <c r="D125" s="298"/>
      <c r="E125" s="298"/>
      <c r="F125" s="319" t="s">
        <v>591</v>
      </c>
      <c r="G125" s="298"/>
      <c r="H125" s="298" t="s">
        <v>640</v>
      </c>
      <c r="I125" s="298" t="s">
        <v>593</v>
      </c>
      <c r="J125" s="298" t="s">
        <v>641</v>
      </c>
      <c r="K125" s="341"/>
    </row>
    <row r="126" ht="15" customHeight="1">
      <c r="B126" s="339"/>
      <c r="C126" s="298" t="s">
        <v>540</v>
      </c>
      <c r="D126" s="298"/>
      <c r="E126" s="298"/>
      <c r="F126" s="319" t="s">
        <v>591</v>
      </c>
      <c r="G126" s="298"/>
      <c r="H126" s="298" t="s">
        <v>642</v>
      </c>
      <c r="I126" s="298" t="s">
        <v>593</v>
      </c>
      <c r="J126" s="298" t="s">
        <v>641</v>
      </c>
      <c r="K126" s="341"/>
    </row>
    <row r="127" ht="15" customHeight="1">
      <c r="B127" s="339"/>
      <c r="C127" s="298" t="s">
        <v>602</v>
      </c>
      <c r="D127" s="298"/>
      <c r="E127" s="298"/>
      <c r="F127" s="319" t="s">
        <v>597</v>
      </c>
      <c r="G127" s="298"/>
      <c r="H127" s="298" t="s">
        <v>603</v>
      </c>
      <c r="I127" s="298" t="s">
        <v>593</v>
      </c>
      <c r="J127" s="298">
        <v>15</v>
      </c>
      <c r="K127" s="341"/>
    </row>
    <row r="128" ht="15" customHeight="1">
      <c r="B128" s="339"/>
      <c r="C128" s="321" t="s">
        <v>604</v>
      </c>
      <c r="D128" s="321"/>
      <c r="E128" s="321"/>
      <c r="F128" s="322" t="s">
        <v>597</v>
      </c>
      <c r="G128" s="321"/>
      <c r="H128" s="321" t="s">
        <v>605</v>
      </c>
      <c r="I128" s="321" t="s">
        <v>593</v>
      </c>
      <c r="J128" s="321">
        <v>15</v>
      </c>
      <c r="K128" s="341"/>
    </row>
    <row r="129" ht="15" customHeight="1">
      <c r="B129" s="339"/>
      <c r="C129" s="321" t="s">
        <v>606</v>
      </c>
      <c r="D129" s="321"/>
      <c r="E129" s="321"/>
      <c r="F129" s="322" t="s">
        <v>597</v>
      </c>
      <c r="G129" s="321"/>
      <c r="H129" s="321" t="s">
        <v>607</v>
      </c>
      <c r="I129" s="321" t="s">
        <v>593</v>
      </c>
      <c r="J129" s="321">
        <v>20</v>
      </c>
      <c r="K129" s="341"/>
    </row>
    <row r="130" ht="15" customHeight="1">
      <c r="B130" s="339"/>
      <c r="C130" s="321" t="s">
        <v>608</v>
      </c>
      <c r="D130" s="321"/>
      <c r="E130" s="321"/>
      <c r="F130" s="322" t="s">
        <v>597</v>
      </c>
      <c r="G130" s="321"/>
      <c r="H130" s="321" t="s">
        <v>609</v>
      </c>
      <c r="I130" s="321" t="s">
        <v>593</v>
      </c>
      <c r="J130" s="321">
        <v>20</v>
      </c>
      <c r="K130" s="341"/>
    </row>
    <row r="131" ht="15" customHeight="1">
      <c r="B131" s="339"/>
      <c r="C131" s="298" t="s">
        <v>596</v>
      </c>
      <c r="D131" s="298"/>
      <c r="E131" s="298"/>
      <c r="F131" s="319" t="s">
        <v>597</v>
      </c>
      <c r="G131" s="298"/>
      <c r="H131" s="298" t="s">
        <v>630</v>
      </c>
      <c r="I131" s="298" t="s">
        <v>593</v>
      </c>
      <c r="J131" s="298">
        <v>50</v>
      </c>
      <c r="K131" s="341"/>
    </row>
    <row r="132" ht="15" customHeight="1">
      <c r="B132" s="339"/>
      <c r="C132" s="298" t="s">
        <v>610</v>
      </c>
      <c r="D132" s="298"/>
      <c r="E132" s="298"/>
      <c r="F132" s="319" t="s">
        <v>597</v>
      </c>
      <c r="G132" s="298"/>
      <c r="H132" s="298" t="s">
        <v>630</v>
      </c>
      <c r="I132" s="298" t="s">
        <v>593</v>
      </c>
      <c r="J132" s="298">
        <v>50</v>
      </c>
      <c r="K132" s="341"/>
    </row>
    <row r="133" ht="15" customHeight="1">
      <c r="B133" s="339"/>
      <c r="C133" s="298" t="s">
        <v>616</v>
      </c>
      <c r="D133" s="298"/>
      <c r="E133" s="298"/>
      <c r="F133" s="319" t="s">
        <v>597</v>
      </c>
      <c r="G133" s="298"/>
      <c r="H133" s="298" t="s">
        <v>630</v>
      </c>
      <c r="I133" s="298" t="s">
        <v>593</v>
      </c>
      <c r="J133" s="298">
        <v>50</v>
      </c>
      <c r="K133" s="341"/>
    </row>
    <row r="134" ht="15" customHeight="1">
      <c r="B134" s="339"/>
      <c r="C134" s="298" t="s">
        <v>618</v>
      </c>
      <c r="D134" s="298"/>
      <c r="E134" s="298"/>
      <c r="F134" s="319" t="s">
        <v>597</v>
      </c>
      <c r="G134" s="298"/>
      <c r="H134" s="298" t="s">
        <v>630</v>
      </c>
      <c r="I134" s="298" t="s">
        <v>593</v>
      </c>
      <c r="J134" s="298">
        <v>50</v>
      </c>
      <c r="K134" s="341"/>
    </row>
    <row r="135" ht="15" customHeight="1">
      <c r="B135" s="339"/>
      <c r="C135" s="298" t="s">
        <v>115</v>
      </c>
      <c r="D135" s="298"/>
      <c r="E135" s="298"/>
      <c r="F135" s="319" t="s">
        <v>597</v>
      </c>
      <c r="G135" s="298"/>
      <c r="H135" s="298" t="s">
        <v>643</v>
      </c>
      <c r="I135" s="298" t="s">
        <v>593</v>
      </c>
      <c r="J135" s="298">
        <v>255</v>
      </c>
      <c r="K135" s="341"/>
    </row>
    <row r="136" ht="15" customHeight="1">
      <c r="B136" s="339"/>
      <c r="C136" s="298" t="s">
        <v>620</v>
      </c>
      <c r="D136" s="298"/>
      <c r="E136" s="298"/>
      <c r="F136" s="319" t="s">
        <v>591</v>
      </c>
      <c r="G136" s="298"/>
      <c r="H136" s="298" t="s">
        <v>644</v>
      </c>
      <c r="I136" s="298" t="s">
        <v>622</v>
      </c>
      <c r="J136" s="298"/>
      <c r="K136" s="341"/>
    </row>
    <row r="137" ht="15" customHeight="1">
      <c r="B137" s="339"/>
      <c r="C137" s="298" t="s">
        <v>623</v>
      </c>
      <c r="D137" s="298"/>
      <c r="E137" s="298"/>
      <c r="F137" s="319" t="s">
        <v>591</v>
      </c>
      <c r="G137" s="298"/>
      <c r="H137" s="298" t="s">
        <v>645</v>
      </c>
      <c r="I137" s="298" t="s">
        <v>625</v>
      </c>
      <c r="J137" s="298"/>
      <c r="K137" s="341"/>
    </row>
    <row r="138" ht="15" customHeight="1">
      <c r="B138" s="339"/>
      <c r="C138" s="298" t="s">
        <v>626</v>
      </c>
      <c r="D138" s="298"/>
      <c r="E138" s="298"/>
      <c r="F138" s="319" t="s">
        <v>591</v>
      </c>
      <c r="G138" s="298"/>
      <c r="H138" s="298" t="s">
        <v>626</v>
      </c>
      <c r="I138" s="298" t="s">
        <v>625</v>
      </c>
      <c r="J138" s="298"/>
      <c r="K138" s="341"/>
    </row>
    <row r="139" ht="15" customHeight="1">
      <c r="B139" s="339"/>
      <c r="C139" s="298" t="s">
        <v>38</v>
      </c>
      <c r="D139" s="298"/>
      <c r="E139" s="298"/>
      <c r="F139" s="319" t="s">
        <v>591</v>
      </c>
      <c r="G139" s="298"/>
      <c r="H139" s="298" t="s">
        <v>646</v>
      </c>
      <c r="I139" s="298" t="s">
        <v>625</v>
      </c>
      <c r="J139" s="298"/>
      <c r="K139" s="341"/>
    </row>
    <row r="140" ht="15" customHeight="1">
      <c r="B140" s="339"/>
      <c r="C140" s="298" t="s">
        <v>647</v>
      </c>
      <c r="D140" s="298"/>
      <c r="E140" s="298"/>
      <c r="F140" s="319" t="s">
        <v>591</v>
      </c>
      <c r="G140" s="298"/>
      <c r="H140" s="298" t="s">
        <v>648</v>
      </c>
      <c r="I140" s="298" t="s">
        <v>625</v>
      </c>
      <c r="J140" s="298"/>
      <c r="K140" s="341"/>
    </row>
    <row r="141" ht="15" customHeight="1">
      <c r="B141" s="342"/>
      <c r="C141" s="343"/>
      <c r="D141" s="343"/>
      <c r="E141" s="343"/>
      <c r="F141" s="343"/>
      <c r="G141" s="343"/>
      <c r="H141" s="343"/>
      <c r="I141" s="343"/>
      <c r="J141" s="343"/>
      <c r="K141" s="344"/>
    </row>
    <row r="142" ht="18.75" customHeight="1">
      <c r="B142" s="294"/>
      <c r="C142" s="294"/>
      <c r="D142" s="294"/>
      <c r="E142" s="294"/>
      <c r="F142" s="331"/>
      <c r="G142" s="294"/>
      <c r="H142" s="294"/>
      <c r="I142" s="294"/>
      <c r="J142" s="294"/>
      <c r="K142" s="294"/>
    </row>
    <row r="143" ht="18.75" customHeight="1">
      <c r="B143" s="305"/>
      <c r="C143" s="305"/>
      <c r="D143" s="305"/>
      <c r="E143" s="305"/>
      <c r="F143" s="305"/>
      <c r="G143" s="305"/>
      <c r="H143" s="305"/>
      <c r="I143" s="305"/>
      <c r="J143" s="305"/>
      <c r="K143" s="305"/>
    </row>
    <row r="144" ht="7.5" customHeight="1">
      <c r="B144" s="306"/>
      <c r="C144" s="307"/>
      <c r="D144" s="307"/>
      <c r="E144" s="307"/>
      <c r="F144" s="307"/>
      <c r="G144" s="307"/>
      <c r="H144" s="307"/>
      <c r="I144" s="307"/>
      <c r="J144" s="307"/>
      <c r="K144" s="308"/>
    </row>
    <row r="145" ht="45" customHeight="1">
      <c r="B145" s="309"/>
      <c r="C145" s="310" t="s">
        <v>649</v>
      </c>
      <c r="D145" s="310"/>
      <c r="E145" s="310"/>
      <c r="F145" s="310"/>
      <c r="G145" s="310"/>
      <c r="H145" s="310"/>
      <c r="I145" s="310"/>
      <c r="J145" s="310"/>
      <c r="K145" s="311"/>
    </row>
    <row r="146" ht="17.25" customHeight="1">
      <c r="B146" s="309"/>
      <c r="C146" s="312" t="s">
        <v>585</v>
      </c>
      <c r="D146" s="312"/>
      <c r="E146" s="312"/>
      <c r="F146" s="312" t="s">
        <v>586</v>
      </c>
      <c r="G146" s="313"/>
      <c r="H146" s="312" t="s">
        <v>110</v>
      </c>
      <c r="I146" s="312" t="s">
        <v>57</v>
      </c>
      <c r="J146" s="312" t="s">
        <v>587</v>
      </c>
      <c r="K146" s="311"/>
    </row>
    <row r="147" ht="17.25" customHeight="1">
      <c r="B147" s="309"/>
      <c r="C147" s="314" t="s">
        <v>588</v>
      </c>
      <c r="D147" s="314"/>
      <c r="E147" s="314"/>
      <c r="F147" s="315" t="s">
        <v>589</v>
      </c>
      <c r="G147" s="316"/>
      <c r="H147" s="314"/>
      <c r="I147" s="314"/>
      <c r="J147" s="314" t="s">
        <v>590</v>
      </c>
      <c r="K147" s="311"/>
    </row>
    <row r="148" ht="5.25" customHeight="1">
      <c r="B148" s="320"/>
      <c r="C148" s="317"/>
      <c r="D148" s="317"/>
      <c r="E148" s="317"/>
      <c r="F148" s="317"/>
      <c r="G148" s="318"/>
      <c r="H148" s="317"/>
      <c r="I148" s="317"/>
      <c r="J148" s="317"/>
      <c r="K148" s="341"/>
    </row>
    <row r="149" ht="15" customHeight="1">
      <c r="B149" s="320"/>
      <c r="C149" s="345" t="s">
        <v>594</v>
      </c>
      <c r="D149" s="298"/>
      <c r="E149" s="298"/>
      <c r="F149" s="346" t="s">
        <v>591</v>
      </c>
      <c r="G149" s="298"/>
      <c r="H149" s="345" t="s">
        <v>630</v>
      </c>
      <c r="I149" s="345" t="s">
        <v>593</v>
      </c>
      <c r="J149" s="345">
        <v>120</v>
      </c>
      <c r="K149" s="341"/>
    </row>
    <row r="150" ht="15" customHeight="1">
      <c r="B150" s="320"/>
      <c r="C150" s="345" t="s">
        <v>639</v>
      </c>
      <c r="D150" s="298"/>
      <c r="E150" s="298"/>
      <c r="F150" s="346" t="s">
        <v>591</v>
      </c>
      <c r="G150" s="298"/>
      <c r="H150" s="345" t="s">
        <v>650</v>
      </c>
      <c r="I150" s="345" t="s">
        <v>593</v>
      </c>
      <c r="J150" s="345" t="s">
        <v>641</v>
      </c>
      <c r="K150" s="341"/>
    </row>
    <row r="151" ht="15" customHeight="1">
      <c r="B151" s="320"/>
      <c r="C151" s="345" t="s">
        <v>540</v>
      </c>
      <c r="D151" s="298"/>
      <c r="E151" s="298"/>
      <c r="F151" s="346" t="s">
        <v>591</v>
      </c>
      <c r="G151" s="298"/>
      <c r="H151" s="345" t="s">
        <v>651</v>
      </c>
      <c r="I151" s="345" t="s">
        <v>593</v>
      </c>
      <c r="J151" s="345" t="s">
        <v>641</v>
      </c>
      <c r="K151" s="341"/>
    </row>
    <row r="152" ht="15" customHeight="1">
      <c r="B152" s="320"/>
      <c r="C152" s="345" t="s">
        <v>596</v>
      </c>
      <c r="D152" s="298"/>
      <c r="E152" s="298"/>
      <c r="F152" s="346" t="s">
        <v>597</v>
      </c>
      <c r="G152" s="298"/>
      <c r="H152" s="345" t="s">
        <v>630</v>
      </c>
      <c r="I152" s="345" t="s">
        <v>593</v>
      </c>
      <c r="J152" s="345">
        <v>50</v>
      </c>
      <c r="K152" s="341"/>
    </row>
    <row r="153" ht="15" customHeight="1">
      <c r="B153" s="320"/>
      <c r="C153" s="345" t="s">
        <v>599</v>
      </c>
      <c r="D153" s="298"/>
      <c r="E153" s="298"/>
      <c r="F153" s="346" t="s">
        <v>591</v>
      </c>
      <c r="G153" s="298"/>
      <c r="H153" s="345" t="s">
        <v>630</v>
      </c>
      <c r="I153" s="345" t="s">
        <v>601</v>
      </c>
      <c r="J153" s="345"/>
      <c r="K153" s="341"/>
    </row>
    <row r="154" ht="15" customHeight="1">
      <c r="B154" s="320"/>
      <c r="C154" s="345" t="s">
        <v>610</v>
      </c>
      <c r="D154" s="298"/>
      <c r="E154" s="298"/>
      <c r="F154" s="346" t="s">
        <v>597</v>
      </c>
      <c r="G154" s="298"/>
      <c r="H154" s="345" t="s">
        <v>630</v>
      </c>
      <c r="I154" s="345" t="s">
        <v>593</v>
      </c>
      <c r="J154" s="345">
        <v>50</v>
      </c>
      <c r="K154" s="341"/>
    </row>
    <row r="155" ht="15" customHeight="1">
      <c r="B155" s="320"/>
      <c r="C155" s="345" t="s">
        <v>618</v>
      </c>
      <c r="D155" s="298"/>
      <c r="E155" s="298"/>
      <c r="F155" s="346" t="s">
        <v>597</v>
      </c>
      <c r="G155" s="298"/>
      <c r="H155" s="345" t="s">
        <v>630</v>
      </c>
      <c r="I155" s="345" t="s">
        <v>593</v>
      </c>
      <c r="J155" s="345">
        <v>50</v>
      </c>
      <c r="K155" s="341"/>
    </row>
    <row r="156" ht="15" customHeight="1">
      <c r="B156" s="320"/>
      <c r="C156" s="345" t="s">
        <v>616</v>
      </c>
      <c r="D156" s="298"/>
      <c r="E156" s="298"/>
      <c r="F156" s="346" t="s">
        <v>597</v>
      </c>
      <c r="G156" s="298"/>
      <c r="H156" s="345" t="s">
        <v>630</v>
      </c>
      <c r="I156" s="345" t="s">
        <v>593</v>
      </c>
      <c r="J156" s="345">
        <v>50</v>
      </c>
      <c r="K156" s="341"/>
    </row>
    <row r="157" ht="15" customHeight="1">
      <c r="B157" s="320"/>
      <c r="C157" s="345" t="s">
        <v>95</v>
      </c>
      <c r="D157" s="298"/>
      <c r="E157" s="298"/>
      <c r="F157" s="346" t="s">
        <v>591</v>
      </c>
      <c r="G157" s="298"/>
      <c r="H157" s="345" t="s">
        <v>652</v>
      </c>
      <c r="I157" s="345" t="s">
        <v>593</v>
      </c>
      <c r="J157" s="345" t="s">
        <v>653</v>
      </c>
      <c r="K157" s="341"/>
    </row>
    <row r="158" ht="15" customHeight="1">
      <c r="B158" s="320"/>
      <c r="C158" s="345" t="s">
        <v>654</v>
      </c>
      <c r="D158" s="298"/>
      <c r="E158" s="298"/>
      <c r="F158" s="346" t="s">
        <v>591</v>
      </c>
      <c r="G158" s="298"/>
      <c r="H158" s="345" t="s">
        <v>655</v>
      </c>
      <c r="I158" s="345" t="s">
        <v>625</v>
      </c>
      <c r="J158" s="345"/>
      <c r="K158" s="341"/>
    </row>
    <row r="159" ht="15" customHeight="1">
      <c r="B159" s="347"/>
      <c r="C159" s="329"/>
      <c r="D159" s="329"/>
      <c r="E159" s="329"/>
      <c r="F159" s="329"/>
      <c r="G159" s="329"/>
      <c r="H159" s="329"/>
      <c r="I159" s="329"/>
      <c r="J159" s="329"/>
      <c r="K159" s="348"/>
    </row>
    <row r="160" ht="18.75" customHeight="1">
      <c r="B160" s="294"/>
      <c r="C160" s="298"/>
      <c r="D160" s="298"/>
      <c r="E160" s="298"/>
      <c r="F160" s="319"/>
      <c r="G160" s="298"/>
      <c r="H160" s="298"/>
      <c r="I160" s="298"/>
      <c r="J160" s="298"/>
      <c r="K160" s="294"/>
    </row>
    <row r="161" ht="18.75" customHeight="1">
      <c r="B161" s="305"/>
      <c r="C161" s="305"/>
      <c r="D161" s="305"/>
      <c r="E161" s="305"/>
      <c r="F161" s="305"/>
      <c r="G161" s="305"/>
      <c r="H161" s="305"/>
      <c r="I161" s="305"/>
      <c r="J161" s="305"/>
      <c r="K161" s="305"/>
    </row>
    <row r="162" ht="7.5" customHeight="1">
      <c r="B162" s="284"/>
      <c r="C162" s="285"/>
      <c r="D162" s="285"/>
      <c r="E162" s="285"/>
      <c r="F162" s="285"/>
      <c r="G162" s="285"/>
      <c r="H162" s="285"/>
      <c r="I162" s="285"/>
      <c r="J162" s="285"/>
      <c r="K162" s="286"/>
    </row>
    <row r="163" ht="45" customHeight="1">
      <c r="B163" s="287"/>
      <c r="C163" s="288" t="s">
        <v>656</v>
      </c>
      <c r="D163" s="288"/>
      <c r="E163" s="288"/>
      <c r="F163" s="288"/>
      <c r="G163" s="288"/>
      <c r="H163" s="288"/>
      <c r="I163" s="288"/>
      <c r="J163" s="288"/>
      <c r="K163" s="289"/>
    </row>
    <row r="164" ht="17.25" customHeight="1">
      <c r="B164" s="287"/>
      <c r="C164" s="312" t="s">
        <v>585</v>
      </c>
      <c r="D164" s="312"/>
      <c r="E164" s="312"/>
      <c r="F164" s="312" t="s">
        <v>586</v>
      </c>
      <c r="G164" s="349"/>
      <c r="H164" s="350" t="s">
        <v>110</v>
      </c>
      <c r="I164" s="350" t="s">
        <v>57</v>
      </c>
      <c r="J164" s="312" t="s">
        <v>587</v>
      </c>
      <c r="K164" s="289"/>
    </row>
    <row r="165" ht="17.25" customHeight="1">
      <c r="B165" s="290"/>
      <c r="C165" s="314" t="s">
        <v>588</v>
      </c>
      <c r="D165" s="314"/>
      <c r="E165" s="314"/>
      <c r="F165" s="315" t="s">
        <v>589</v>
      </c>
      <c r="G165" s="351"/>
      <c r="H165" s="352"/>
      <c r="I165" s="352"/>
      <c r="J165" s="314" t="s">
        <v>590</v>
      </c>
      <c r="K165" s="292"/>
    </row>
    <row r="166" ht="5.25" customHeight="1">
      <c r="B166" s="320"/>
      <c r="C166" s="317"/>
      <c r="D166" s="317"/>
      <c r="E166" s="317"/>
      <c r="F166" s="317"/>
      <c r="G166" s="318"/>
      <c r="H166" s="317"/>
      <c r="I166" s="317"/>
      <c r="J166" s="317"/>
      <c r="K166" s="341"/>
    </row>
    <row r="167" ht="15" customHeight="1">
      <c r="B167" s="320"/>
      <c r="C167" s="298" t="s">
        <v>594</v>
      </c>
      <c r="D167" s="298"/>
      <c r="E167" s="298"/>
      <c r="F167" s="319" t="s">
        <v>591</v>
      </c>
      <c r="G167" s="298"/>
      <c r="H167" s="298" t="s">
        <v>630</v>
      </c>
      <c r="I167" s="298" t="s">
        <v>593</v>
      </c>
      <c r="J167" s="298">
        <v>120</v>
      </c>
      <c r="K167" s="341"/>
    </row>
    <row r="168" ht="15" customHeight="1">
      <c r="B168" s="320"/>
      <c r="C168" s="298" t="s">
        <v>639</v>
      </c>
      <c r="D168" s="298"/>
      <c r="E168" s="298"/>
      <c r="F168" s="319" t="s">
        <v>591</v>
      </c>
      <c r="G168" s="298"/>
      <c r="H168" s="298" t="s">
        <v>640</v>
      </c>
      <c r="I168" s="298" t="s">
        <v>593</v>
      </c>
      <c r="J168" s="298" t="s">
        <v>641</v>
      </c>
      <c r="K168" s="341"/>
    </row>
    <row r="169" ht="15" customHeight="1">
      <c r="B169" s="320"/>
      <c r="C169" s="298" t="s">
        <v>540</v>
      </c>
      <c r="D169" s="298"/>
      <c r="E169" s="298"/>
      <c r="F169" s="319" t="s">
        <v>591</v>
      </c>
      <c r="G169" s="298"/>
      <c r="H169" s="298" t="s">
        <v>657</v>
      </c>
      <c r="I169" s="298" t="s">
        <v>593</v>
      </c>
      <c r="J169" s="298" t="s">
        <v>641</v>
      </c>
      <c r="K169" s="341"/>
    </row>
    <row r="170" ht="15" customHeight="1">
      <c r="B170" s="320"/>
      <c r="C170" s="298" t="s">
        <v>596</v>
      </c>
      <c r="D170" s="298"/>
      <c r="E170" s="298"/>
      <c r="F170" s="319" t="s">
        <v>597</v>
      </c>
      <c r="G170" s="298"/>
      <c r="H170" s="298" t="s">
        <v>657</v>
      </c>
      <c r="I170" s="298" t="s">
        <v>593</v>
      </c>
      <c r="J170" s="298">
        <v>50</v>
      </c>
      <c r="K170" s="341"/>
    </row>
    <row r="171" ht="15" customHeight="1">
      <c r="B171" s="320"/>
      <c r="C171" s="298" t="s">
        <v>599</v>
      </c>
      <c r="D171" s="298"/>
      <c r="E171" s="298"/>
      <c r="F171" s="319" t="s">
        <v>591</v>
      </c>
      <c r="G171" s="298"/>
      <c r="H171" s="298" t="s">
        <v>657</v>
      </c>
      <c r="I171" s="298" t="s">
        <v>601</v>
      </c>
      <c r="J171" s="298"/>
      <c r="K171" s="341"/>
    </row>
    <row r="172" ht="15" customHeight="1">
      <c r="B172" s="320"/>
      <c r="C172" s="298" t="s">
        <v>610</v>
      </c>
      <c r="D172" s="298"/>
      <c r="E172" s="298"/>
      <c r="F172" s="319" t="s">
        <v>597</v>
      </c>
      <c r="G172" s="298"/>
      <c r="H172" s="298" t="s">
        <v>657</v>
      </c>
      <c r="I172" s="298" t="s">
        <v>593</v>
      </c>
      <c r="J172" s="298">
        <v>50</v>
      </c>
      <c r="K172" s="341"/>
    </row>
    <row r="173" ht="15" customHeight="1">
      <c r="B173" s="320"/>
      <c r="C173" s="298" t="s">
        <v>618</v>
      </c>
      <c r="D173" s="298"/>
      <c r="E173" s="298"/>
      <c r="F173" s="319" t="s">
        <v>597</v>
      </c>
      <c r="G173" s="298"/>
      <c r="H173" s="298" t="s">
        <v>657</v>
      </c>
      <c r="I173" s="298" t="s">
        <v>593</v>
      </c>
      <c r="J173" s="298">
        <v>50</v>
      </c>
      <c r="K173" s="341"/>
    </row>
    <row r="174" ht="15" customHeight="1">
      <c r="B174" s="320"/>
      <c r="C174" s="298" t="s">
        <v>616</v>
      </c>
      <c r="D174" s="298"/>
      <c r="E174" s="298"/>
      <c r="F174" s="319" t="s">
        <v>597</v>
      </c>
      <c r="G174" s="298"/>
      <c r="H174" s="298" t="s">
        <v>657</v>
      </c>
      <c r="I174" s="298" t="s">
        <v>593</v>
      </c>
      <c r="J174" s="298">
        <v>50</v>
      </c>
      <c r="K174" s="341"/>
    </row>
    <row r="175" ht="15" customHeight="1">
      <c r="B175" s="320"/>
      <c r="C175" s="298" t="s">
        <v>109</v>
      </c>
      <c r="D175" s="298"/>
      <c r="E175" s="298"/>
      <c r="F175" s="319" t="s">
        <v>591</v>
      </c>
      <c r="G175" s="298"/>
      <c r="H175" s="298" t="s">
        <v>658</v>
      </c>
      <c r="I175" s="298" t="s">
        <v>659</v>
      </c>
      <c r="J175" s="298"/>
      <c r="K175" s="341"/>
    </row>
    <row r="176" ht="15" customHeight="1">
      <c r="B176" s="320"/>
      <c r="C176" s="298" t="s">
        <v>57</v>
      </c>
      <c r="D176" s="298"/>
      <c r="E176" s="298"/>
      <c r="F176" s="319" t="s">
        <v>591</v>
      </c>
      <c r="G176" s="298"/>
      <c r="H176" s="298" t="s">
        <v>660</v>
      </c>
      <c r="I176" s="298" t="s">
        <v>661</v>
      </c>
      <c r="J176" s="298">
        <v>1</v>
      </c>
      <c r="K176" s="341"/>
    </row>
    <row r="177" ht="15" customHeight="1">
      <c r="B177" s="320"/>
      <c r="C177" s="298" t="s">
        <v>53</v>
      </c>
      <c r="D177" s="298"/>
      <c r="E177" s="298"/>
      <c r="F177" s="319" t="s">
        <v>591</v>
      </c>
      <c r="G177" s="298"/>
      <c r="H177" s="298" t="s">
        <v>662</v>
      </c>
      <c r="I177" s="298" t="s">
        <v>593</v>
      </c>
      <c r="J177" s="298">
        <v>20</v>
      </c>
      <c r="K177" s="341"/>
    </row>
    <row r="178" ht="15" customHeight="1">
      <c r="B178" s="320"/>
      <c r="C178" s="298" t="s">
        <v>110</v>
      </c>
      <c r="D178" s="298"/>
      <c r="E178" s="298"/>
      <c r="F178" s="319" t="s">
        <v>591</v>
      </c>
      <c r="G178" s="298"/>
      <c r="H178" s="298" t="s">
        <v>663</v>
      </c>
      <c r="I178" s="298" t="s">
        <v>593</v>
      </c>
      <c r="J178" s="298">
        <v>255</v>
      </c>
      <c r="K178" s="341"/>
    </row>
    <row r="179" ht="15" customHeight="1">
      <c r="B179" s="320"/>
      <c r="C179" s="298" t="s">
        <v>111</v>
      </c>
      <c r="D179" s="298"/>
      <c r="E179" s="298"/>
      <c r="F179" s="319" t="s">
        <v>591</v>
      </c>
      <c r="G179" s="298"/>
      <c r="H179" s="298" t="s">
        <v>556</v>
      </c>
      <c r="I179" s="298" t="s">
        <v>593</v>
      </c>
      <c r="J179" s="298">
        <v>10</v>
      </c>
      <c r="K179" s="341"/>
    </row>
    <row r="180" ht="15" customHeight="1">
      <c r="B180" s="320"/>
      <c r="C180" s="298" t="s">
        <v>112</v>
      </c>
      <c r="D180" s="298"/>
      <c r="E180" s="298"/>
      <c r="F180" s="319" t="s">
        <v>591</v>
      </c>
      <c r="G180" s="298"/>
      <c r="H180" s="298" t="s">
        <v>664</v>
      </c>
      <c r="I180" s="298" t="s">
        <v>625</v>
      </c>
      <c r="J180" s="298"/>
      <c r="K180" s="341"/>
    </row>
    <row r="181" ht="15" customHeight="1">
      <c r="B181" s="320"/>
      <c r="C181" s="298" t="s">
        <v>665</v>
      </c>
      <c r="D181" s="298"/>
      <c r="E181" s="298"/>
      <c r="F181" s="319" t="s">
        <v>591</v>
      </c>
      <c r="G181" s="298"/>
      <c r="H181" s="298" t="s">
        <v>666</v>
      </c>
      <c r="I181" s="298" t="s">
        <v>625</v>
      </c>
      <c r="J181" s="298"/>
      <c r="K181" s="341"/>
    </row>
    <row r="182" ht="15" customHeight="1">
      <c r="B182" s="320"/>
      <c r="C182" s="298" t="s">
        <v>654</v>
      </c>
      <c r="D182" s="298"/>
      <c r="E182" s="298"/>
      <c r="F182" s="319" t="s">
        <v>591</v>
      </c>
      <c r="G182" s="298"/>
      <c r="H182" s="298" t="s">
        <v>667</v>
      </c>
      <c r="I182" s="298" t="s">
        <v>625</v>
      </c>
      <c r="J182" s="298"/>
      <c r="K182" s="341"/>
    </row>
    <row r="183" ht="15" customHeight="1">
      <c r="B183" s="320"/>
      <c r="C183" s="298" t="s">
        <v>114</v>
      </c>
      <c r="D183" s="298"/>
      <c r="E183" s="298"/>
      <c r="F183" s="319" t="s">
        <v>597</v>
      </c>
      <c r="G183" s="298"/>
      <c r="H183" s="298" t="s">
        <v>668</v>
      </c>
      <c r="I183" s="298" t="s">
        <v>593</v>
      </c>
      <c r="J183" s="298">
        <v>50</v>
      </c>
      <c r="K183" s="341"/>
    </row>
    <row r="184" ht="15" customHeight="1">
      <c r="B184" s="320"/>
      <c r="C184" s="298" t="s">
        <v>669</v>
      </c>
      <c r="D184" s="298"/>
      <c r="E184" s="298"/>
      <c r="F184" s="319" t="s">
        <v>597</v>
      </c>
      <c r="G184" s="298"/>
      <c r="H184" s="298" t="s">
        <v>670</v>
      </c>
      <c r="I184" s="298" t="s">
        <v>671</v>
      </c>
      <c r="J184" s="298"/>
      <c r="K184" s="341"/>
    </row>
    <row r="185" ht="15" customHeight="1">
      <c r="B185" s="320"/>
      <c r="C185" s="298" t="s">
        <v>672</v>
      </c>
      <c r="D185" s="298"/>
      <c r="E185" s="298"/>
      <c r="F185" s="319" t="s">
        <v>597</v>
      </c>
      <c r="G185" s="298"/>
      <c r="H185" s="298" t="s">
        <v>673</v>
      </c>
      <c r="I185" s="298" t="s">
        <v>671</v>
      </c>
      <c r="J185" s="298"/>
      <c r="K185" s="341"/>
    </row>
    <row r="186" ht="15" customHeight="1">
      <c r="B186" s="320"/>
      <c r="C186" s="298" t="s">
        <v>674</v>
      </c>
      <c r="D186" s="298"/>
      <c r="E186" s="298"/>
      <c r="F186" s="319" t="s">
        <v>597</v>
      </c>
      <c r="G186" s="298"/>
      <c r="H186" s="298" t="s">
        <v>675</v>
      </c>
      <c r="I186" s="298" t="s">
        <v>671</v>
      </c>
      <c r="J186" s="298"/>
      <c r="K186" s="341"/>
    </row>
    <row r="187" ht="15" customHeight="1">
      <c r="B187" s="320"/>
      <c r="C187" s="353" t="s">
        <v>676</v>
      </c>
      <c r="D187" s="298"/>
      <c r="E187" s="298"/>
      <c r="F187" s="319" t="s">
        <v>597</v>
      </c>
      <c r="G187" s="298"/>
      <c r="H187" s="298" t="s">
        <v>677</v>
      </c>
      <c r="I187" s="298" t="s">
        <v>678</v>
      </c>
      <c r="J187" s="354" t="s">
        <v>679</v>
      </c>
      <c r="K187" s="341"/>
    </row>
    <row r="188" ht="15" customHeight="1">
      <c r="B188" s="320"/>
      <c r="C188" s="304" t="s">
        <v>42</v>
      </c>
      <c r="D188" s="298"/>
      <c r="E188" s="298"/>
      <c r="F188" s="319" t="s">
        <v>591</v>
      </c>
      <c r="G188" s="298"/>
      <c r="H188" s="294" t="s">
        <v>680</v>
      </c>
      <c r="I188" s="298" t="s">
        <v>681</v>
      </c>
      <c r="J188" s="298"/>
      <c r="K188" s="341"/>
    </row>
    <row r="189" ht="15" customHeight="1">
      <c r="B189" s="320"/>
      <c r="C189" s="304" t="s">
        <v>682</v>
      </c>
      <c r="D189" s="298"/>
      <c r="E189" s="298"/>
      <c r="F189" s="319" t="s">
        <v>591</v>
      </c>
      <c r="G189" s="298"/>
      <c r="H189" s="298" t="s">
        <v>683</v>
      </c>
      <c r="I189" s="298" t="s">
        <v>625</v>
      </c>
      <c r="J189" s="298"/>
      <c r="K189" s="341"/>
    </row>
    <row r="190" ht="15" customHeight="1">
      <c r="B190" s="320"/>
      <c r="C190" s="304" t="s">
        <v>684</v>
      </c>
      <c r="D190" s="298"/>
      <c r="E190" s="298"/>
      <c r="F190" s="319" t="s">
        <v>591</v>
      </c>
      <c r="G190" s="298"/>
      <c r="H190" s="298" t="s">
        <v>685</v>
      </c>
      <c r="I190" s="298" t="s">
        <v>625</v>
      </c>
      <c r="J190" s="298"/>
      <c r="K190" s="341"/>
    </row>
    <row r="191" ht="15" customHeight="1">
      <c r="B191" s="320"/>
      <c r="C191" s="304" t="s">
        <v>686</v>
      </c>
      <c r="D191" s="298"/>
      <c r="E191" s="298"/>
      <c r="F191" s="319" t="s">
        <v>597</v>
      </c>
      <c r="G191" s="298"/>
      <c r="H191" s="298" t="s">
        <v>687</v>
      </c>
      <c r="I191" s="298" t="s">
        <v>625</v>
      </c>
      <c r="J191" s="298"/>
      <c r="K191" s="341"/>
    </row>
    <row r="192" ht="15" customHeight="1">
      <c r="B192" s="347"/>
      <c r="C192" s="355"/>
      <c r="D192" s="329"/>
      <c r="E192" s="329"/>
      <c r="F192" s="329"/>
      <c r="G192" s="329"/>
      <c r="H192" s="329"/>
      <c r="I192" s="329"/>
      <c r="J192" s="329"/>
      <c r="K192" s="348"/>
    </row>
    <row r="193" ht="18.75" customHeight="1">
      <c r="B193" s="294"/>
      <c r="C193" s="298"/>
      <c r="D193" s="298"/>
      <c r="E193" s="298"/>
      <c r="F193" s="319"/>
      <c r="G193" s="298"/>
      <c r="H193" s="298"/>
      <c r="I193" s="298"/>
      <c r="J193" s="298"/>
      <c r="K193" s="294"/>
    </row>
    <row r="194" ht="18.75" customHeight="1">
      <c r="B194" s="294"/>
      <c r="C194" s="298"/>
      <c r="D194" s="298"/>
      <c r="E194" s="298"/>
      <c r="F194" s="319"/>
      <c r="G194" s="298"/>
      <c r="H194" s="298"/>
      <c r="I194" s="298"/>
      <c r="J194" s="298"/>
      <c r="K194" s="294"/>
    </row>
    <row r="195" ht="18.75" customHeight="1">
      <c r="B195" s="305"/>
      <c r="C195" s="305"/>
      <c r="D195" s="305"/>
      <c r="E195" s="305"/>
      <c r="F195" s="305"/>
      <c r="G195" s="305"/>
      <c r="H195" s="305"/>
      <c r="I195" s="305"/>
      <c r="J195" s="305"/>
      <c r="K195" s="305"/>
    </row>
    <row r="196" ht="13.5">
      <c r="B196" s="284"/>
      <c r="C196" s="285"/>
      <c r="D196" s="285"/>
      <c r="E196" s="285"/>
      <c r="F196" s="285"/>
      <c r="G196" s="285"/>
      <c r="H196" s="285"/>
      <c r="I196" s="285"/>
      <c r="J196" s="285"/>
      <c r="K196" s="286"/>
    </row>
    <row r="197" ht="21">
      <c r="B197" s="287"/>
      <c r="C197" s="288" t="s">
        <v>688</v>
      </c>
      <c r="D197" s="288"/>
      <c r="E197" s="288"/>
      <c r="F197" s="288"/>
      <c r="G197" s="288"/>
      <c r="H197" s="288"/>
      <c r="I197" s="288"/>
      <c r="J197" s="288"/>
      <c r="K197" s="289"/>
    </row>
    <row r="198" ht="25.5" customHeight="1">
      <c r="B198" s="287"/>
      <c r="C198" s="356" t="s">
        <v>689</v>
      </c>
      <c r="D198" s="356"/>
      <c r="E198" s="356"/>
      <c r="F198" s="356" t="s">
        <v>690</v>
      </c>
      <c r="G198" s="357"/>
      <c r="H198" s="356" t="s">
        <v>691</v>
      </c>
      <c r="I198" s="356"/>
      <c r="J198" s="356"/>
      <c r="K198" s="289"/>
    </row>
    <row r="199" ht="5.25" customHeight="1">
      <c r="B199" s="320"/>
      <c r="C199" s="317"/>
      <c r="D199" s="317"/>
      <c r="E199" s="317"/>
      <c r="F199" s="317"/>
      <c r="G199" s="298"/>
      <c r="H199" s="317"/>
      <c r="I199" s="317"/>
      <c r="J199" s="317"/>
      <c r="K199" s="341"/>
    </row>
    <row r="200" ht="15" customHeight="1">
      <c r="B200" s="320"/>
      <c r="C200" s="298" t="s">
        <v>681</v>
      </c>
      <c r="D200" s="298"/>
      <c r="E200" s="298"/>
      <c r="F200" s="319" t="s">
        <v>43</v>
      </c>
      <c r="G200" s="298"/>
      <c r="H200" s="298" t="s">
        <v>692</v>
      </c>
      <c r="I200" s="298"/>
      <c r="J200" s="298"/>
      <c r="K200" s="341"/>
    </row>
    <row r="201" ht="15" customHeight="1">
      <c r="B201" s="320"/>
      <c r="C201" s="326"/>
      <c r="D201" s="298"/>
      <c r="E201" s="298"/>
      <c r="F201" s="319" t="s">
        <v>44</v>
      </c>
      <c r="G201" s="298"/>
      <c r="H201" s="298" t="s">
        <v>693</v>
      </c>
      <c r="I201" s="298"/>
      <c r="J201" s="298"/>
      <c r="K201" s="341"/>
    </row>
    <row r="202" ht="15" customHeight="1">
      <c r="B202" s="320"/>
      <c r="C202" s="326"/>
      <c r="D202" s="298"/>
      <c r="E202" s="298"/>
      <c r="F202" s="319" t="s">
        <v>47</v>
      </c>
      <c r="G202" s="298"/>
      <c r="H202" s="298" t="s">
        <v>694</v>
      </c>
      <c r="I202" s="298"/>
      <c r="J202" s="298"/>
      <c r="K202" s="341"/>
    </row>
    <row r="203" ht="15" customHeight="1">
      <c r="B203" s="320"/>
      <c r="C203" s="298"/>
      <c r="D203" s="298"/>
      <c r="E203" s="298"/>
      <c r="F203" s="319" t="s">
        <v>45</v>
      </c>
      <c r="G203" s="298"/>
      <c r="H203" s="298" t="s">
        <v>695</v>
      </c>
      <c r="I203" s="298"/>
      <c r="J203" s="298"/>
      <c r="K203" s="341"/>
    </row>
    <row r="204" ht="15" customHeight="1">
      <c r="B204" s="320"/>
      <c r="C204" s="298"/>
      <c r="D204" s="298"/>
      <c r="E204" s="298"/>
      <c r="F204" s="319" t="s">
        <v>46</v>
      </c>
      <c r="G204" s="298"/>
      <c r="H204" s="298" t="s">
        <v>696</v>
      </c>
      <c r="I204" s="298"/>
      <c r="J204" s="298"/>
      <c r="K204" s="341"/>
    </row>
    <row r="205" ht="15" customHeight="1">
      <c r="B205" s="320"/>
      <c r="C205" s="298"/>
      <c r="D205" s="298"/>
      <c r="E205" s="298"/>
      <c r="F205" s="319"/>
      <c r="G205" s="298"/>
      <c r="H205" s="298"/>
      <c r="I205" s="298"/>
      <c r="J205" s="298"/>
      <c r="K205" s="341"/>
    </row>
    <row r="206" ht="15" customHeight="1">
      <c r="B206" s="320"/>
      <c r="C206" s="298" t="s">
        <v>637</v>
      </c>
      <c r="D206" s="298"/>
      <c r="E206" s="298"/>
      <c r="F206" s="319" t="s">
        <v>79</v>
      </c>
      <c r="G206" s="298"/>
      <c r="H206" s="298" t="s">
        <v>697</v>
      </c>
      <c r="I206" s="298"/>
      <c r="J206" s="298"/>
      <c r="K206" s="341"/>
    </row>
    <row r="207" ht="15" customHeight="1">
      <c r="B207" s="320"/>
      <c r="C207" s="326"/>
      <c r="D207" s="298"/>
      <c r="E207" s="298"/>
      <c r="F207" s="319" t="s">
        <v>534</v>
      </c>
      <c r="G207" s="298"/>
      <c r="H207" s="298" t="s">
        <v>535</v>
      </c>
      <c r="I207" s="298"/>
      <c r="J207" s="298"/>
      <c r="K207" s="341"/>
    </row>
    <row r="208" ht="15" customHeight="1">
      <c r="B208" s="320"/>
      <c r="C208" s="298"/>
      <c r="D208" s="298"/>
      <c r="E208" s="298"/>
      <c r="F208" s="319" t="s">
        <v>532</v>
      </c>
      <c r="G208" s="298"/>
      <c r="H208" s="298" t="s">
        <v>698</v>
      </c>
      <c r="I208" s="298"/>
      <c r="J208" s="298"/>
      <c r="K208" s="341"/>
    </row>
    <row r="209" ht="15" customHeight="1">
      <c r="B209" s="358"/>
      <c r="C209" s="326"/>
      <c r="D209" s="326"/>
      <c r="E209" s="326"/>
      <c r="F209" s="319" t="s">
        <v>536</v>
      </c>
      <c r="G209" s="304"/>
      <c r="H209" s="345" t="s">
        <v>537</v>
      </c>
      <c r="I209" s="345"/>
      <c r="J209" s="345"/>
      <c r="K209" s="359"/>
    </row>
    <row r="210" ht="15" customHeight="1">
      <c r="B210" s="358"/>
      <c r="C210" s="326"/>
      <c r="D210" s="326"/>
      <c r="E210" s="326"/>
      <c r="F210" s="319" t="s">
        <v>538</v>
      </c>
      <c r="G210" s="304"/>
      <c r="H210" s="345" t="s">
        <v>699</v>
      </c>
      <c r="I210" s="345"/>
      <c r="J210" s="345"/>
      <c r="K210" s="359"/>
    </row>
    <row r="211" ht="15" customHeight="1">
      <c r="B211" s="358"/>
      <c r="C211" s="326"/>
      <c r="D211" s="326"/>
      <c r="E211" s="326"/>
      <c r="F211" s="360"/>
      <c r="G211" s="304"/>
      <c r="H211" s="361"/>
      <c r="I211" s="361"/>
      <c r="J211" s="361"/>
      <c r="K211" s="359"/>
    </row>
    <row r="212" ht="15" customHeight="1">
      <c r="B212" s="358"/>
      <c r="C212" s="298" t="s">
        <v>661</v>
      </c>
      <c r="D212" s="326"/>
      <c r="E212" s="326"/>
      <c r="F212" s="319">
        <v>1</v>
      </c>
      <c r="G212" s="304"/>
      <c r="H212" s="345" t="s">
        <v>700</v>
      </c>
      <c r="I212" s="345"/>
      <c r="J212" s="345"/>
      <c r="K212" s="359"/>
    </row>
    <row r="213" ht="15" customHeight="1">
      <c r="B213" s="358"/>
      <c r="C213" s="326"/>
      <c r="D213" s="326"/>
      <c r="E213" s="326"/>
      <c r="F213" s="319">
        <v>2</v>
      </c>
      <c r="G213" s="304"/>
      <c r="H213" s="345" t="s">
        <v>701</v>
      </c>
      <c r="I213" s="345"/>
      <c r="J213" s="345"/>
      <c r="K213" s="359"/>
    </row>
    <row r="214" ht="15" customHeight="1">
      <c r="B214" s="358"/>
      <c r="C214" s="326"/>
      <c r="D214" s="326"/>
      <c r="E214" s="326"/>
      <c r="F214" s="319">
        <v>3</v>
      </c>
      <c r="G214" s="304"/>
      <c r="H214" s="345" t="s">
        <v>702</v>
      </c>
      <c r="I214" s="345"/>
      <c r="J214" s="345"/>
      <c r="K214" s="359"/>
    </row>
    <row r="215" ht="15" customHeight="1">
      <c r="B215" s="358"/>
      <c r="C215" s="326"/>
      <c r="D215" s="326"/>
      <c r="E215" s="326"/>
      <c r="F215" s="319">
        <v>4</v>
      </c>
      <c r="G215" s="304"/>
      <c r="H215" s="345" t="s">
        <v>703</v>
      </c>
      <c r="I215" s="345"/>
      <c r="J215" s="345"/>
      <c r="K215" s="359"/>
    </row>
    <row r="216" ht="12.75" customHeight="1">
      <c r="B216" s="362"/>
      <c r="C216" s="363"/>
      <c r="D216" s="363"/>
      <c r="E216" s="363"/>
      <c r="F216" s="363"/>
      <c r="G216" s="363"/>
      <c r="H216" s="363"/>
      <c r="I216" s="363"/>
      <c r="J216" s="363"/>
      <c r="K216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MARTINPC\marti</dc:creator>
  <cp:lastModifiedBy>MARTINPC\marti</cp:lastModifiedBy>
  <dcterms:created xsi:type="dcterms:W3CDTF">2018-08-09T08:03:13Z</dcterms:created>
  <dcterms:modified xsi:type="dcterms:W3CDTF">2018-08-09T08:03:16Z</dcterms:modified>
</cp:coreProperties>
</file>