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7955" windowHeight="7200"/>
  </bookViews>
  <sheets>
    <sheet name="ROZPIS" sheetId="12" r:id="rId1"/>
  </sheets>
  <calcPr calcId="145621"/>
</workbook>
</file>

<file path=xl/calcChain.xml><?xml version="1.0" encoding="utf-8"?>
<calcChain xmlns="http://schemas.openxmlformats.org/spreadsheetml/2006/main">
  <c r="G16" i="12" l="1"/>
  <c r="G15" i="12"/>
  <c r="G152" i="12" l="1"/>
  <c r="G151" i="12"/>
  <c r="G142" i="12"/>
  <c r="G149" i="12" s="1"/>
  <c r="G139" i="12"/>
  <c r="G138" i="12"/>
  <c r="G137" i="12"/>
  <c r="G131" i="12"/>
  <c r="G130" i="12"/>
  <c r="G129" i="12"/>
  <c r="G128" i="12"/>
  <c r="G127" i="12"/>
  <c r="G124" i="12"/>
  <c r="G123" i="12"/>
  <c r="G112" i="12"/>
  <c r="G114" i="12" s="1"/>
  <c r="G115" i="12" s="1"/>
  <c r="G117" i="12" s="1"/>
  <c r="G120" i="12" s="1"/>
  <c r="G170" i="12" s="1"/>
  <c r="G106" i="12"/>
  <c r="G105" i="12"/>
  <c r="G104" i="12"/>
  <c r="G103" i="12"/>
  <c r="G102" i="12"/>
  <c r="G96" i="12"/>
  <c r="G94" i="12"/>
  <c r="G90" i="12"/>
  <c r="G88" i="12"/>
  <c r="G85" i="12"/>
  <c r="G86" i="12" s="1"/>
  <c r="G82" i="12"/>
  <c r="G81" i="12"/>
  <c r="G80" i="12"/>
  <c r="G79" i="12"/>
  <c r="G76" i="12"/>
  <c r="G73" i="12"/>
  <c r="G72" i="12"/>
  <c r="G64" i="12"/>
  <c r="G61" i="12"/>
  <c r="G56" i="12"/>
  <c r="G57" i="12" s="1"/>
  <c r="G52" i="12"/>
  <c r="G51" i="12"/>
  <c r="G50" i="12"/>
  <c r="G44" i="12"/>
  <c r="G43" i="12"/>
  <c r="G40" i="12"/>
  <c r="G33" i="12"/>
  <c r="G30" i="12"/>
  <c r="G29" i="12"/>
  <c r="G26" i="12"/>
  <c r="G24" i="12"/>
  <c r="G21" i="12"/>
  <c r="G20" i="12"/>
  <c r="G18" i="12"/>
  <c r="G12" i="12"/>
  <c r="G31" i="12" l="1"/>
  <c r="G135" i="12"/>
  <c r="G140" i="12"/>
  <c r="G153" i="12"/>
  <c r="G125" i="12"/>
  <c r="G107" i="12"/>
  <c r="G97" i="12"/>
  <c r="G92" i="12"/>
  <c r="G83" i="12"/>
  <c r="G74" i="12"/>
  <c r="G70" i="12"/>
  <c r="G54" i="12"/>
  <c r="G58" i="12" s="1"/>
  <c r="G169" i="12" s="1"/>
  <c r="G46" i="12"/>
  <c r="G27" i="12"/>
  <c r="G154" i="12" l="1"/>
  <c r="F155" i="12" s="1"/>
  <c r="G155" i="12" s="1"/>
  <c r="G156" i="12" s="1"/>
  <c r="G108" i="12"/>
  <c r="G172" i="12" s="1"/>
  <c r="G47" i="12"/>
  <c r="G168" i="12" s="1"/>
  <c r="G171" i="12" l="1"/>
  <c r="G173" i="12" s="1"/>
  <c r="G158" i="12"/>
  <c r="G180" i="12" l="1"/>
  <c r="G178" i="12"/>
  <c r="G179" i="12"/>
  <c r="G177" i="12"/>
  <c r="G181" i="12" l="1"/>
  <c r="G184" i="12" s="1"/>
  <c r="G185" i="12" l="1"/>
  <c r="G186" i="12" s="1"/>
</calcChain>
</file>

<file path=xl/sharedStrings.xml><?xml version="1.0" encoding="utf-8"?>
<sst xmlns="http://schemas.openxmlformats.org/spreadsheetml/2006/main" count="361" uniqueCount="219">
  <si>
    <t>Položkový rozpis</t>
  </si>
  <si>
    <t>Název stavby :</t>
  </si>
  <si>
    <t>Název SO :</t>
  </si>
  <si>
    <t>Datum zpracování :</t>
  </si>
  <si>
    <t>Poř.</t>
  </si>
  <si>
    <t>číslo</t>
  </si>
  <si>
    <t>Číslo</t>
  </si>
  <si>
    <t xml:space="preserve">měrná </t>
  </si>
  <si>
    <t>pol.</t>
  </si>
  <si>
    <t>položky</t>
  </si>
  <si>
    <t>Název položky</t>
  </si>
  <si>
    <t>jednotka</t>
  </si>
  <si>
    <t>množství</t>
  </si>
  <si>
    <t>HSV</t>
  </si>
  <si>
    <t>KATALOG</t>
  </si>
  <si>
    <t>1/P</t>
  </si>
  <si>
    <t>8/P</t>
  </si>
  <si>
    <t>9/P</t>
  </si>
  <si>
    <t>10/P</t>
  </si>
  <si>
    <t>14/P</t>
  </si>
  <si>
    <t>15/P</t>
  </si>
  <si>
    <t>17/P</t>
  </si>
  <si>
    <t>18/P</t>
  </si>
  <si>
    <t>20/P</t>
  </si>
  <si>
    <t>29/P</t>
  </si>
  <si>
    <t>30/P</t>
  </si>
  <si>
    <t>13/P</t>
  </si>
  <si>
    <t>cena jednotka</t>
  </si>
  <si>
    <t>náklady celkem</t>
  </si>
  <si>
    <t>ODDÍL</t>
  </si>
  <si>
    <t>2/P</t>
  </si>
  <si>
    <t>SOUČET ODDÍL</t>
  </si>
  <si>
    <t>3/P</t>
  </si>
  <si>
    <t>4/P</t>
  </si>
  <si>
    <t>32/P</t>
  </si>
  <si>
    <t>33/P</t>
  </si>
  <si>
    <t>34/P</t>
  </si>
  <si>
    <t>35/P</t>
  </si>
  <si>
    <t>37/P</t>
  </si>
  <si>
    <t>014</t>
  </si>
  <si>
    <t>OPRAVY A ÚDRŽBA</t>
  </si>
  <si>
    <t>39/P</t>
  </si>
  <si>
    <t>40/P</t>
  </si>
  <si>
    <t>41/P</t>
  </si>
  <si>
    <t>42/P</t>
  </si>
  <si>
    <t>44/P</t>
  </si>
  <si>
    <t>CELKEM</t>
  </si>
  <si>
    <t>SOUČET OBJEKT</t>
  </si>
  <si>
    <t>OSTATNÍ VLIVY</t>
  </si>
  <si>
    <t>CENA BEZ DPH</t>
  </si>
  <si>
    <t>CENA VČETNĚ DPH</t>
  </si>
  <si>
    <t>DPH 21%</t>
  </si>
  <si>
    <t>CELKEM OBJEKT</t>
  </si>
  <si>
    <t>19/P</t>
  </si>
  <si>
    <t>21/P</t>
  </si>
  <si>
    <t>38/P</t>
  </si>
  <si>
    <t>PŘIRÁŽKY OBJEKTU</t>
  </si>
  <si>
    <t>01</t>
  </si>
  <si>
    <t>02</t>
  </si>
  <si>
    <t>03</t>
  </si>
  <si>
    <t>ČÍSLO</t>
  </si>
  <si>
    <t>PROCENTO</t>
  </si>
  <si>
    <t>VÝPOČET</t>
  </si>
  <si>
    <t>REKAPITULACE OBJEKTU</t>
  </si>
  <si>
    <t>5/P</t>
  </si>
  <si>
    <t>7/P</t>
  </si>
  <si>
    <t>11/P</t>
  </si>
  <si>
    <t>16/P</t>
  </si>
  <si>
    <t>26/P</t>
  </si>
  <si>
    <t>27/P</t>
  </si>
  <si>
    <t>28/P</t>
  </si>
  <si>
    <t>31/P</t>
  </si>
  <si>
    <t>VEDLEJŠÍ ROZPOČTOVÉ NÁKLADY</t>
  </si>
  <si>
    <t xml:space="preserve">OPRAVY, ÚDRŽBA, ADAPTACE APOD. </t>
  </si>
  <si>
    <t>MÍSTNÍ ŠETŘENÍ</t>
  </si>
  <si>
    <t>MIMOSTAVENIŠTNÍ DOPRAVA</t>
  </si>
  <si>
    <t>POMOCNÉ A PŘÍPRAVNÉ PRÁCE</t>
  </si>
  <si>
    <t>PŘESUN HMOT</t>
  </si>
  <si>
    <t>PŘESUN</t>
  </si>
  <si>
    <t>KUS</t>
  </si>
  <si>
    <t>KM</t>
  </si>
  <si>
    <t>NH</t>
  </si>
  <si>
    <t>%</t>
  </si>
  <si>
    <t>T</t>
  </si>
  <si>
    <t>M</t>
  </si>
  <si>
    <t>U STADIONU, ÚSTÍ NAD LABEM</t>
  </si>
  <si>
    <t>PLYN PŘÍPOJKA (PRO BEACHVOLEJBAL)</t>
  </si>
  <si>
    <t>001</t>
  </si>
  <si>
    <t>ZEMNÍ PRÁCE</t>
  </si>
  <si>
    <t>ODKOPÁVKY A PROKOPÁVKY</t>
  </si>
  <si>
    <t>2,00*2,00*1,80</t>
  </si>
  <si>
    <t>0,80*1,00*5,00</t>
  </si>
  <si>
    <t>HLOUBENÉ VYKOPÁVKY</t>
  </si>
  <si>
    <t>0,80*1,2*10,00</t>
  </si>
  <si>
    <t>4,0+9,6</t>
  </si>
  <si>
    <t>6/A</t>
  </si>
  <si>
    <t>PŘEMÍSTĚNÍ VÝKOPU</t>
  </si>
  <si>
    <t>KONSTRUKCE ZEMIN</t>
  </si>
  <si>
    <t>0,60*0,80*5,00</t>
  </si>
  <si>
    <t>0,80*0,80*10,00</t>
  </si>
  <si>
    <t>2,00*1,60*2,00</t>
  </si>
  <si>
    <t>0,40*0,80*15,00</t>
  </si>
  <si>
    <t>0,40*2,00*2,00</t>
  </si>
  <si>
    <t>12/S</t>
  </si>
  <si>
    <r>
      <t>1M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1,67T                    6,40*1,67                                          10,688</t>
    </r>
  </si>
  <si>
    <t>SOUČET 001 ZEMNÍ PRÁCE</t>
  </si>
  <si>
    <t>RŮZ. DOKONČOVACÍ KONTR. A PRÁCE</t>
  </si>
  <si>
    <t>4,50*3</t>
  </si>
  <si>
    <t>SOUČET 014 OPRAVY A ÚDRŽBA</t>
  </si>
  <si>
    <t xml:space="preserve">KATALOG </t>
  </si>
  <si>
    <t>KOMUNIKACE POZEMNÍ</t>
  </si>
  <si>
    <t>PODKLAD. VRSTVY POZEM. KOMUNIK.</t>
  </si>
  <si>
    <t>0,80*5,00</t>
  </si>
  <si>
    <t>2,00*2,00</t>
  </si>
  <si>
    <t>KRYTY PPOZEM.KOMUNIK.Z KAM.ŽIV.</t>
  </si>
  <si>
    <t>91000</t>
  </si>
  <si>
    <t>DOKON.KONSTR.A PRÁCE POZ.KOM.</t>
  </si>
  <si>
    <t>LEVÁ                        13</t>
  </si>
  <si>
    <t>PRAVÁ                     13</t>
  </si>
  <si>
    <t>22/M</t>
  </si>
  <si>
    <t>23/M</t>
  </si>
  <si>
    <t>24/M</t>
  </si>
  <si>
    <t>25/M</t>
  </si>
  <si>
    <t>PŘÍPRAVNÉ A PŘIDRUŽENÉ PRÁCE</t>
  </si>
  <si>
    <t>0,80*5,00*2,00*2,00</t>
  </si>
  <si>
    <t>5,00*0,8*2,0*2,0</t>
  </si>
  <si>
    <t>DOKON.KONSTR. A PRÁCE POZ.KOM.</t>
  </si>
  <si>
    <t>5,0+5,0+1,0+2,0+2,0</t>
  </si>
  <si>
    <t>SOUČET 221 KOMUNIKACE POZEMNÍ</t>
  </si>
  <si>
    <t>MONTÁŽE</t>
  </si>
  <si>
    <t>ELEKTROMONTÁŽE</t>
  </si>
  <si>
    <t>TRAKČ.VED.PRŮMYSL.DRÁHY-JEŘÁBY</t>
  </si>
  <si>
    <t>36/A</t>
  </si>
  <si>
    <t>SUBDODÁVKA                               1</t>
  </si>
  <si>
    <t>SOUČET 155 ELEKTROMONTÁŽE M 21</t>
  </si>
  <si>
    <t>SOUČET KATALOG VČ. PŘIRÁŽEK</t>
  </si>
  <si>
    <t>MONTÁŽE POTRUBÍ</t>
  </si>
  <si>
    <t>TRUBNÍ DÍLY ZÁVITOVÉ</t>
  </si>
  <si>
    <t>OSTATNÍ PRÁCE</t>
  </si>
  <si>
    <t>43/A</t>
  </si>
  <si>
    <t>POTRUBÍ Z PLASTICKÝCH HMOT</t>
  </si>
  <si>
    <t>45/M</t>
  </si>
  <si>
    <t>46/M</t>
  </si>
  <si>
    <t>PLYNOVOD.PŘÍPOJKY</t>
  </si>
  <si>
    <t>47/A</t>
  </si>
  <si>
    <t>OBSAHUJE</t>
  </si>
  <si>
    <t>ODPR HODINY     2*4,0*0,980</t>
  </si>
  <si>
    <t>CESTOVNÉ 2*5,0*290</t>
  </si>
  <si>
    <t>DOPRAVA 19KČ*378</t>
  </si>
  <si>
    <t>NAVRTÁV ZAŘÍZENÍ 1*5000</t>
  </si>
  <si>
    <t>T KUS 100 (SPECIÁL) 3825</t>
  </si>
  <si>
    <t>F1 GRIDSERVICES</t>
  </si>
  <si>
    <t>P. PIŠTĚK (739539015)</t>
  </si>
  <si>
    <t>TLAKOVÉ ZKOUŠKY A ČIŠTĚNÍ</t>
  </si>
  <si>
    <t>48/P</t>
  </si>
  <si>
    <t>49/P</t>
  </si>
  <si>
    <t>SOUČET 157 MONTÁŽE POTRUBÍ</t>
  </si>
  <si>
    <t>5,8</t>
  </si>
  <si>
    <t>PŘIRÁŽKY K MONTÁŽNÍMU KATALOGU 157                       PPV</t>
  </si>
  <si>
    <t>PŘÍRÁŽKY K MONTÁŽNÍMU KATALOGU: 155                                              PPV</t>
  </si>
  <si>
    <t>997221825</t>
  </si>
  <si>
    <t>230040013</t>
  </si>
  <si>
    <t>PŘÍPL ZTÍŽENÍ VYKOP VEDENÍ PODZEMNÍ</t>
  </si>
  <si>
    <t>HLOUBENÍ JAM SOUDRŽ HOR 3 RUČNĚ</t>
  </si>
  <si>
    <t>HLOUB RÝH Š 0,80 M SOUDRŽ HOR 3 RUČNĚ</t>
  </si>
  <si>
    <t>PŘÍPL LEPIVOST HLOUB JAM HOR 3 RUČNĚ</t>
  </si>
  <si>
    <t>PŘÍPLATEK ZA LEPIVOST 3 HOR</t>
  </si>
  <si>
    <t>ZABEZPEČENÍ VÝKOPU</t>
  </si>
  <si>
    <t>NAKLÁDÁNÍ VÝKOPKU</t>
  </si>
  <si>
    <t>VODOROVNÉ PŘEM.VÝK/SYP DO 5000M 1-4</t>
  </si>
  <si>
    <t>ZÁSYP ZHUTNĚNÝ</t>
  </si>
  <si>
    <t>PODSYP, OBSYP ZE ŠTĚRKOPÍSKU</t>
  </si>
  <si>
    <t>ULOŽENÍ SYPANINY NA SKLÁDKU</t>
  </si>
  <si>
    <t>SKLÁDKOVNÉ ZEMINA</t>
  </si>
  <si>
    <t>PODKL VIBROVANÝ ŠTĚRK VŠ TL 100MM</t>
  </si>
  <si>
    <t>PODKL BETON TŘ PBI TL 100MM</t>
  </si>
  <si>
    <t>ASF KOV PODKL TL60-</t>
  </si>
  <si>
    <t>ASF BET OBRUS ACO11 I TL 60MM</t>
  </si>
  <si>
    <t>MTŽ+DMTŽ DOČAS ZNAČEK</t>
  </si>
  <si>
    <t>DOPR. ZNAČKA A15</t>
  </si>
  <si>
    <t>DOPR. ZNAČKA B28</t>
  </si>
  <si>
    <t>JEDNOSTRANNÉ SMĚROVÉ DESKY</t>
  </si>
  <si>
    <t>PATKY, STOJKY, ÚCHYTY - PRO DOČ. DOPR. ZN</t>
  </si>
  <si>
    <t>PŘESUN POZEM KOMUNIKACE</t>
  </si>
  <si>
    <t>ODSTRAŇ ŽIVICE DO 10CM</t>
  </si>
  <si>
    <r>
      <t>ODSTRAŇ PODKLAD-50M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sz val="11"/>
        <color theme="1"/>
        <rFont val="Calibri"/>
        <family val="2"/>
        <charset val="238"/>
        <scheme val="minor"/>
      </rPr>
      <t>BETON+SÍŤ 10CM</t>
    </r>
  </si>
  <si>
    <t>ŘEZÁNÍ ŽIVIČ KRYTU TL 5-10CM</t>
  </si>
  <si>
    <t>ŘEZÁNÍ BETON KRYTU TL 50-100 MM</t>
  </si>
  <si>
    <t>NAKLÁDÁNÍ DOPRAV PROSTŘ VYBOUR HMOT</t>
  </si>
  <si>
    <t>VODOR DOPRAVA VYBOUR HMOT -1KM</t>
  </si>
  <si>
    <t>PŘÍPL ZA DALŠÍ 3KM</t>
  </si>
  <si>
    <t>SKLÁDKOVNÉ ŽELEZOBETON</t>
  </si>
  <si>
    <t>SKLÁDKOVNÉ ASFALTOVÉ POVRCHY</t>
  </si>
  <si>
    <t>PŘESUNUTÍ TROLEJÍ NA DOČASNÉ MÍSTO A ZPĚT</t>
  </si>
  <si>
    <t>MTŽ TRUBNÍ DÍL ZÁVITOVÝ 4"</t>
  </si>
  <si>
    <t>KUL KOH VNIT ZÁV G 4"</t>
  </si>
  <si>
    <t>ULOŽENÍ+DOD SIGNAL VODIČ</t>
  </si>
  <si>
    <t>ULOŽENÍ+DOD VÝSTR.FOLIE 320 PLYN</t>
  </si>
  <si>
    <t>ODVZDUŠNĚNÍ+NAPUŠTĚNÍ PLYN POTRUBÍ</t>
  </si>
  <si>
    <t>ČIŠTĚNÍ POTRUBÍ PROFUK/PLACH DN 100</t>
  </si>
  <si>
    <t>OSAZ.+DOD PILÍŘ PLYN 2150/1750/750 (STAVEBNĚ)</t>
  </si>
  <si>
    <t>MTŽ POTRUBÍ PLAST PE/PP 110X6,3</t>
  </si>
  <si>
    <t>POTRUBÍ PLYNOVODNÍ PE100 PE110/6,3 RC</t>
  </si>
  <si>
    <t>CHRÁNIČKA PE 225</t>
  </si>
  <si>
    <t>NÁVRATKA ODBOČKY DN 100 Z NTL 300 OC</t>
  </si>
  <si>
    <t>TLAK ZKOUŠKA DN 100</t>
  </si>
  <si>
    <t>REVIZE PLYNU</t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</si>
  <si>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</si>
  <si>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t>KPL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</si>
  <si>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</si>
  <si>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t>USE</t>
  </si>
  <si>
    <t>SOUČET KATALOG 155 VČ. PŘIRÁŽEK</t>
  </si>
  <si>
    <t>155</t>
  </si>
  <si>
    <t>157</t>
  </si>
  <si>
    <t>221</t>
  </si>
  <si>
    <t>04</t>
  </si>
  <si>
    <t>PRÁCE ZA PROVOZU</t>
  </si>
  <si>
    <t>ODSTRANĚNÍ NÁLETOVÝCH DŘEVIN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</si>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</sst>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K_č_-;\-* #,##0\ _K_č_-;_-* &quot;-&quot;\ _K_č_-;_-@_-"/>
    <numFmt numFmtId="43" formatCode="_-* #,##0.00\ _K_č_-;\-* #,##0.00\ _K_č_-;_-* &quot;-&quot;??\ _K_č_-;_-@_-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03">
    <xf numFmtId="0" fontId="0" fillId="0" borderId="0" xfId="0"/>
    <xf numFmtId="0" fontId="0" fillId="7" borderId="6" xfId="0" applyFont="1" applyFill="1" applyBorder="1" applyAlignment="1" applyProtection="1">
      <alignment horizontal="center"/>
      <protection locked="0"/>
    </xf>
    <xf numFmtId="0" fontId="0" fillId="7" borderId="6" xfId="0" applyFill="1" applyBorder="1" applyAlignment="1" applyProtection="1">
      <alignment horizontal="center"/>
      <protection locked="0"/>
    </xf>
    <xf numFmtId="0" fontId="0" fillId="7" borderId="10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7" fillId="2" borderId="0" xfId="1" applyFont="1" applyFill="1" applyProtection="1"/>
    <xf numFmtId="49" fontId="12" fillId="0" borderId="0" xfId="1" applyNumberFormat="1" applyFont="1" applyFill="1" applyProtection="1"/>
    <xf numFmtId="0" fontId="7" fillId="0" borderId="0" xfId="1" applyFont="1" applyFill="1" applyProtection="1"/>
    <xf numFmtId="0" fontId="7" fillId="0" borderId="0" xfId="1" applyFont="1" applyAlignment="1" applyProtection="1">
      <alignment horizontal="right"/>
    </xf>
    <xf numFmtId="0" fontId="8" fillId="0" borderId="0" xfId="0" applyFont="1" applyProtection="1"/>
    <xf numFmtId="0" fontId="6" fillId="2" borderId="1" xfId="1" applyFont="1" applyFill="1" applyBorder="1" applyProtection="1"/>
    <xf numFmtId="0" fontId="6" fillId="2" borderId="2" xfId="1" applyFont="1" applyFill="1" applyBorder="1" applyProtection="1"/>
    <xf numFmtId="0" fontId="6" fillId="2" borderId="19" xfId="1" applyFont="1" applyFill="1" applyBorder="1" applyAlignment="1" applyProtection="1">
      <alignment horizontal="right"/>
    </xf>
    <xf numFmtId="0" fontId="6" fillId="2" borderId="4" xfId="1" applyFont="1" applyFill="1" applyBorder="1" applyProtection="1"/>
    <xf numFmtId="0" fontId="6" fillId="2" borderId="5" xfId="1" applyFont="1" applyFill="1" applyBorder="1" applyAlignment="1" applyProtection="1">
      <alignment horizontal="center"/>
    </xf>
    <xf numFmtId="0" fontId="6" fillId="2" borderId="5" xfId="1" applyFont="1" applyFill="1" applyBorder="1" applyProtection="1"/>
    <xf numFmtId="0" fontId="6" fillId="2" borderId="0" xfId="1" applyFont="1" applyFill="1" applyBorder="1" applyAlignment="1" applyProtection="1">
      <alignment horizontal="right"/>
    </xf>
    <xf numFmtId="0" fontId="6" fillId="2" borderId="13" xfId="1" applyFont="1" applyFill="1" applyBorder="1" applyProtection="1"/>
    <xf numFmtId="0" fontId="6" fillId="2" borderId="14" xfId="1" applyFont="1" applyFill="1" applyBorder="1" applyAlignment="1" applyProtection="1">
      <alignment horizontal="center"/>
    </xf>
    <xf numFmtId="0" fontId="6" fillId="2" borderId="20" xfId="1" applyNumberFormat="1" applyFont="1" applyFill="1" applyBorder="1" applyAlignment="1" applyProtection="1">
      <alignment horizontal="center"/>
    </xf>
    <xf numFmtId="0" fontId="6" fillId="0" borderId="15" xfId="1" applyFont="1" applyFill="1" applyBorder="1" applyAlignment="1" applyProtection="1">
      <alignment horizontal="left"/>
    </xf>
    <xf numFmtId="49" fontId="6" fillId="0" borderId="16" xfId="1" applyNumberFormat="1" applyFont="1" applyFill="1" applyBorder="1" applyAlignment="1" applyProtection="1">
      <alignment horizontal="center" vertical="center"/>
    </xf>
    <xf numFmtId="0" fontId="6" fillId="0" borderId="16" xfId="1" applyFont="1" applyFill="1" applyBorder="1" applyAlignment="1" applyProtection="1">
      <alignment horizontal="left"/>
    </xf>
    <xf numFmtId="0" fontId="5" fillId="0" borderId="16" xfId="1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/>
    <xf numFmtId="43" fontId="0" fillId="0" borderId="17" xfId="0" applyNumberFormat="1" applyFont="1" applyFill="1" applyBorder="1" applyAlignment="1" applyProtection="1"/>
    <xf numFmtId="0" fontId="6" fillId="0" borderId="7" xfId="1" applyFont="1" applyFill="1" applyBorder="1" applyAlignment="1" applyProtection="1">
      <alignment horizontal="left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left"/>
    </xf>
    <xf numFmtId="0" fontId="5" fillId="0" borderId="6" xfId="1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/>
    </xf>
    <xf numFmtId="43" fontId="0" fillId="0" borderId="8" xfId="0" applyNumberFormat="1" applyFont="1" applyFill="1" applyBorder="1" applyAlignment="1" applyProtection="1"/>
    <xf numFmtId="0" fontId="5" fillId="0" borderId="7" xfId="1" applyFont="1" applyFill="1" applyBorder="1" applyAlignment="1" applyProtection="1">
      <alignment horizontal="left"/>
    </xf>
    <xf numFmtId="0" fontId="5" fillId="0" borderId="6" xfId="1" applyFont="1" applyFill="1" applyBorder="1" applyAlignment="1" applyProtection="1">
      <alignment horizontal="left" vertical="center"/>
    </xf>
    <xf numFmtId="0" fontId="5" fillId="0" borderId="7" xfId="1" applyFont="1" applyFill="1" applyBorder="1" applyAlignment="1" applyProtection="1">
      <alignment horizontal="left" vertical="center"/>
    </xf>
    <xf numFmtId="0" fontId="0" fillId="0" borderId="6" xfId="0" applyFont="1" applyFill="1" applyBorder="1" applyAlignment="1" applyProtection="1">
      <alignment horizontal="left"/>
    </xf>
    <xf numFmtId="49" fontId="0" fillId="0" borderId="6" xfId="0" applyNumberFormat="1" applyFont="1" applyFill="1" applyBorder="1" applyAlignment="1" applyProtection="1">
      <alignment horizontal="left" vertical="center"/>
    </xf>
    <xf numFmtId="43" fontId="3" fillId="0" borderId="8" xfId="0" applyNumberFormat="1" applyFont="1" applyFill="1" applyBorder="1" applyAlignment="1" applyProtection="1"/>
    <xf numFmtId="0" fontId="6" fillId="0" borderId="6" xfId="1" applyFont="1" applyFill="1" applyBorder="1" applyAlignment="1" applyProtection="1">
      <alignment horizontal="left" vertical="center"/>
    </xf>
    <xf numFmtId="0" fontId="0" fillId="0" borderId="6" xfId="0" applyFont="1" applyFill="1" applyBorder="1" applyAlignment="1" applyProtection="1"/>
    <xf numFmtId="0" fontId="0" fillId="0" borderId="6" xfId="0" applyFont="1" applyFill="1" applyBorder="1" applyAlignment="1" applyProtection="1">
      <alignment horizontal="left" vertical="center"/>
    </xf>
    <xf numFmtId="0" fontId="0" fillId="0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/>
    <xf numFmtId="0" fontId="5" fillId="0" borderId="9" xfId="1" applyFont="1" applyFill="1" applyBorder="1" applyAlignment="1" applyProtection="1">
      <alignment horizontal="left"/>
    </xf>
    <xf numFmtId="0" fontId="5" fillId="0" borderId="10" xfId="1" applyFont="1" applyFill="1" applyBorder="1" applyAlignment="1" applyProtection="1">
      <alignment horizontal="left" vertical="center"/>
    </xf>
    <xf numFmtId="0" fontId="5" fillId="0" borderId="10" xfId="1" applyFont="1" applyFill="1" applyBorder="1" applyAlignment="1" applyProtection="1">
      <alignment horizontal="center" vertical="center"/>
    </xf>
    <xf numFmtId="43" fontId="0" fillId="0" borderId="11" xfId="0" applyNumberFormat="1" applyFont="1" applyFill="1" applyBorder="1" applyAlignment="1" applyProtection="1"/>
    <xf numFmtId="0" fontId="6" fillId="0" borderId="30" xfId="1" applyFont="1" applyFill="1" applyBorder="1" applyAlignment="1" applyProtection="1">
      <alignment horizontal="right"/>
    </xf>
    <xf numFmtId="0" fontId="3" fillId="0" borderId="31" xfId="0" applyFont="1" applyBorder="1" applyAlignment="1" applyProtection="1">
      <alignment horizontal="right"/>
    </xf>
    <xf numFmtId="0" fontId="0" fillId="0" borderId="31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3" fontId="3" fillId="0" borderId="17" xfId="0" applyNumberFormat="1" applyFont="1" applyFill="1" applyBorder="1" applyAlignment="1" applyProtection="1"/>
    <xf numFmtId="43" fontId="3" fillId="3" borderId="8" xfId="0" applyNumberFormat="1" applyFont="1" applyFill="1" applyBorder="1" applyAlignment="1" applyProtection="1"/>
    <xf numFmtId="0" fontId="5" fillId="0" borderId="6" xfId="1" applyFont="1" applyFill="1" applyBorder="1" applyAlignment="1" applyProtection="1">
      <alignment horizontal="center"/>
    </xf>
    <xf numFmtId="0" fontId="0" fillId="0" borderId="0" xfId="0" applyBorder="1" applyProtection="1"/>
    <xf numFmtId="0" fontId="5" fillId="0" borderId="7" xfId="1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left"/>
    </xf>
    <xf numFmtId="0" fontId="0" fillId="0" borderId="6" xfId="0" applyFont="1" applyBorder="1" applyAlignment="1" applyProtection="1">
      <alignment horizontal="left" vertical="center"/>
    </xf>
    <xf numFmtId="0" fontId="5" fillId="0" borderId="6" xfId="1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/>
    </xf>
    <xf numFmtId="43" fontId="4" fillId="0" borderId="8" xfId="0" applyNumberFormat="1" applyFont="1" applyFill="1" applyBorder="1" applyAlignment="1" applyProtection="1"/>
    <xf numFmtId="0" fontId="4" fillId="0" borderId="6" xfId="0" applyFont="1" applyBorder="1" applyAlignment="1" applyProtection="1">
      <alignment horizontal="left" vertical="center"/>
    </xf>
    <xf numFmtId="0" fontId="5" fillId="0" borderId="6" xfId="1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right"/>
    </xf>
    <xf numFmtId="0" fontId="3" fillId="0" borderId="10" xfId="0" applyFont="1" applyBorder="1" applyAlignment="1" applyProtection="1">
      <alignment horizontal="right"/>
    </xf>
    <xf numFmtId="0" fontId="0" fillId="0" borderId="10" xfId="0" applyFont="1" applyBorder="1" applyAlignment="1" applyProtection="1">
      <alignment horizontal="center"/>
    </xf>
    <xf numFmtId="43" fontId="3" fillId="0" borderId="11" xfId="0" applyNumberFormat="1" applyFont="1" applyFill="1" applyBorder="1" applyAlignment="1" applyProtection="1"/>
    <xf numFmtId="49" fontId="3" fillId="0" borderId="6" xfId="0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left"/>
    </xf>
    <xf numFmtId="0" fontId="6" fillId="0" borderId="7" xfId="1" applyFont="1" applyFill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right"/>
    </xf>
    <xf numFmtId="0" fontId="0" fillId="0" borderId="7" xfId="0" applyFont="1" applyFill="1" applyBorder="1" applyAlignment="1" applyProtection="1">
      <alignment horizontal="left"/>
    </xf>
    <xf numFmtId="0" fontId="0" fillId="0" borderId="7" xfId="0" applyFont="1" applyFill="1" applyBorder="1" applyAlignment="1" applyProtection="1">
      <alignment horizontal="left" vertical="center"/>
    </xf>
    <xf numFmtId="0" fontId="0" fillId="0" borderId="6" xfId="0" applyFont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center"/>
    </xf>
    <xf numFmtId="0" fontId="6" fillId="0" borderId="7" xfId="1" applyFont="1" applyFill="1" applyBorder="1" applyAlignment="1" applyProtection="1"/>
    <xf numFmtId="0" fontId="4" fillId="0" borderId="6" xfId="0" applyFont="1" applyFill="1" applyBorder="1" applyAlignment="1" applyProtection="1">
      <alignment horizontal="center"/>
    </xf>
    <xf numFmtId="0" fontId="0" fillId="0" borderId="6" xfId="0" applyBorder="1" applyAlignment="1" applyProtection="1"/>
    <xf numFmtId="0" fontId="3" fillId="0" borderId="9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 vertical="center"/>
    </xf>
    <xf numFmtId="0" fontId="6" fillId="0" borderId="10" xfId="1" applyFont="1" applyBorder="1" applyAlignment="1" applyProtection="1">
      <alignment horizontal="left" vertical="center"/>
    </xf>
    <xf numFmtId="0" fontId="0" fillId="0" borderId="10" xfId="0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left" vertical="center"/>
    </xf>
    <xf numFmtId="0" fontId="0" fillId="0" borderId="22" xfId="0" applyFont="1" applyBorder="1" applyAlignment="1" applyProtection="1">
      <alignment horizontal="left"/>
    </xf>
    <xf numFmtId="0" fontId="0" fillId="0" borderId="22" xfId="0" applyFont="1" applyBorder="1" applyAlignment="1" applyProtection="1">
      <alignment horizontal="center"/>
    </xf>
    <xf numFmtId="43" fontId="0" fillId="0" borderId="25" xfId="0" applyNumberFormat="1" applyFont="1" applyFill="1" applyBorder="1" applyAlignment="1" applyProtection="1"/>
    <xf numFmtId="0" fontId="0" fillId="0" borderId="7" xfId="0" applyFont="1" applyBorder="1" applyAlignment="1" applyProtection="1"/>
    <xf numFmtId="0" fontId="5" fillId="0" borderId="6" xfId="1" applyFont="1" applyBorder="1" applyAlignment="1" applyProtection="1">
      <alignment horizontal="left"/>
    </xf>
    <xf numFmtId="0" fontId="5" fillId="7" borderId="7" xfId="1" applyFont="1" applyFill="1" applyBorder="1" applyAlignment="1" applyProtection="1">
      <alignment horizontal="left"/>
    </xf>
    <xf numFmtId="0" fontId="0" fillId="7" borderId="6" xfId="0" applyFont="1" applyFill="1" applyBorder="1" applyAlignment="1" applyProtection="1">
      <alignment horizontal="left"/>
    </xf>
    <xf numFmtId="0" fontId="0" fillId="7" borderId="6" xfId="0" applyFont="1" applyFill="1" applyBorder="1" applyAlignment="1" applyProtection="1"/>
    <xf numFmtId="0" fontId="0" fillId="7" borderId="6" xfId="0" applyFont="1" applyFill="1" applyBorder="1" applyAlignment="1" applyProtection="1">
      <alignment horizontal="center"/>
    </xf>
    <xf numFmtId="43" fontId="0" fillId="7" borderId="8" xfId="0" applyNumberFormat="1" applyFont="1" applyFill="1" applyBorder="1" applyAlignment="1" applyProtection="1"/>
    <xf numFmtId="49" fontId="5" fillId="7" borderId="6" xfId="1" applyNumberFormat="1" applyFont="1" applyFill="1" applyBorder="1" applyAlignment="1" applyProtection="1">
      <alignment horizontal="left" vertical="center"/>
    </xf>
    <xf numFmtId="0" fontId="5" fillId="7" borderId="6" xfId="1" applyFont="1" applyFill="1" applyBorder="1" applyAlignment="1" applyProtection="1"/>
    <xf numFmtId="0" fontId="5" fillId="7" borderId="6" xfId="1" applyFont="1" applyFill="1" applyBorder="1" applyAlignment="1" applyProtection="1">
      <alignment horizontal="center" vertical="center"/>
    </xf>
    <xf numFmtId="0" fontId="0" fillId="7" borderId="6" xfId="0" applyFill="1" applyBorder="1" applyAlignment="1" applyProtection="1">
      <alignment horizontal="center"/>
    </xf>
    <xf numFmtId="43" fontId="3" fillId="7" borderId="8" xfId="0" applyNumberFormat="1" applyFont="1" applyFill="1" applyBorder="1" applyAlignment="1" applyProtection="1"/>
    <xf numFmtId="0" fontId="6" fillId="7" borderId="28" xfId="1" applyFont="1" applyFill="1" applyBorder="1" applyAlignment="1" applyProtection="1">
      <alignment horizontal="left"/>
    </xf>
    <xf numFmtId="0" fontId="0" fillId="0" borderId="32" xfId="0" applyBorder="1" applyAlignment="1" applyProtection="1">
      <alignment horizontal="center"/>
    </xf>
    <xf numFmtId="0" fontId="5" fillId="7" borderId="28" xfId="1" applyFont="1" applyFill="1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43" fontId="0" fillId="0" borderId="32" xfId="0" applyNumberFormat="1" applyBorder="1" applyAlignment="1" applyProtection="1">
      <alignment horizontal="center"/>
    </xf>
    <xf numFmtId="0" fontId="6" fillId="7" borderId="28" xfId="1" applyFont="1" applyFill="1" applyBorder="1" applyAlignment="1" applyProtection="1">
      <alignment horizontal="center"/>
    </xf>
    <xf numFmtId="43" fontId="3" fillId="0" borderId="32" xfId="0" applyNumberFormat="1" applyFont="1" applyBorder="1" applyAlignment="1" applyProtection="1">
      <alignment horizontal="center"/>
    </xf>
    <xf numFmtId="43" fontId="3" fillId="7" borderId="32" xfId="0" applyNumberFormat="1" applyFont="1" applyFill="1" applyBorder="1" applyAlignment="1" applyProtection="1">
      <alignment horizontal="center"/>
    </xf>
    <xf numFmtId="10" fontId="0" fillId="0" borderId="6" xfId="0" applyNumberFormat="1" applyBorder="1" applyAlignment="1" applyProtection="1">
      <alignment horizontal="center"/>
    </xf>
    <xf numFmtId="43" fontId="0" fillId="0" borderId="54" xfId="0" applyNumberFormat="1" applyBorder="1" applyAlignment="1" applyProtection="1">
      <alignment horizontal="center"/>
    </xf>
    <xf numFmtId="43" fontId="3" fillId="3" borderId="8" xfId="0" applyNumberFormat="1" applyFont="1" applyFill="1" applyBorder="1" applyAlignment="1" applyProtection="1">
      <alignment horizontal="center"/>
    </xf>
    <xf numFmtId="43" fontId="0" fillId="0" borderId="55" xfId="0" applyNumberFormat="1" applyBorder="1" applyAlignment="1" applyProtection="1">
      <alignment horizontal="center"/>
    </xf>
    <xf numFmtId="49" fontId="0" fillId="7" borderId="6" xfId="0" applyNumberFormat="1" applyFont="1" applyFill="1" applyBorder="1" applyAlignment="1" applyProtection="1">
      <alignment horizontal="left" vertical="center"/>
    </xf>
    <xf numFmtId="0" fontId="5" fillId="7" borderId="6" xfId="1" applyFont="1" applyFill="1" applyBorder="1" applyAlignment="1" applyProtection="1">
      <alignment horizontal="left"/>
    </xf>
    <xf numFmtId="43" fontId="0" fillId="7" borderId="32" xfId="0" applyNumberFormat="1" applyFont="1" applyFill="1" applyBorder="1" applyAlignment="1" applyProtection="1"/>
    <xf numFmtId="0" fontId="5" fillId="7" borderId="7" xfId="1" applyFont="1" applyFill="1" applyBorder="1" applyAlignment="1" applyProtection="1">
      <alignment horizontal="left" vertical="center"/>
    </xf>
    <xf numFmtId="43" fontId="3" fillId="7" borderId="32" xfId="0" applyNumberFormat="1" applyFont="1" applyFill="1" applyBorder="1" applyAlignment="1" applyProtection="1"/>
    <xf numFmtId="0" fontId="6" fillId="7" borderId="7" xfId="1" applyFont="1" applyFill="1" applyBorder="1" applyAlignment="1" applyProtection="1">
      <alignment horizontal="left"/>
    </xf>
    <xf numFmtId="0" fontId="3" fillId="7" borderId="6" xfId="0" applyFont="1" applyFill="1" applyBorder="1" applyAlignment="1" applyProtection="1">
      <alignment horizontal="left"/>
    </xf>
    <xf numFmtId="0" fontId="5" fillId="7" borderId="33" xfId="1" applyFont="1" applyFill="1" applyBorder="1" applyAlignment="1" applyProtection="1">
      <alignment horizontal="left"/>
    </xf>
    <xf numFmtId="0" fontId="0" fillId="7" borderId="18" xfId="0" applyFont="1" applyFill="1" applyBorder="1" applyAlignment="1" applyProtection="1">
      <alignment horizontal="left"/>
    </xf>
    <xf numFmtId="0" fontId="5" fillId="7" borderId="18" xfId="1" applyFont="1" applyFill="1" applyBorder="1" applyAlignment="1" applyProtection="1">
      <alignment horizontal="center" vertical="center"/>
    </xf>
    <xf numFmtId="0" fontId="0" fillId="7" borderId="18" xfId="0" applyFont="1" applyFill="1" applyBorder="1" applyAlignment="1" applyProtection="1">
      <alignment horizontal="center"/>
    </xf>
    <xf numFmtId="0" fontId="5" fillId="7" borderId="9" xfId="1" applyFont="1" applyFill="1" applyBorder="1" applyAlignment="1" applyProtection="1">
      <alignment horizontal="left"/>
    </xf>
    <xf numFmtId="0" fontId="0" fillId="7" borderId="10" xfId="0" applyFont="1" applyFill="1" applyBorder="1" applyAlignment="1" applyProtection="1">
      <alignment horizontal="left"/>
    </xf>
    <xf numFmtId="0" fontId="5" fillId="7" borderId="10" xfId="1" applyFont="1" applyFill="1" applyBorder="1" applyAlignment="1" applyProtection="1">
      <alignment horizontal="center" vertical="center"/>
    </xf>
    <xf numFmtId="0" fontId="0" fillId="7" borderId="10" xfId="0" applyFont="1" applyFill="1" applyBorder="1" applyAlignment="1" applyProtection="1">
      <alignment horizontal="center"/>
    </xf>
    <xf numFmtId="43" fontId="0" fillId="7" borderId="56" xfId="0" applyNumberFormat="1" applyFont="1" applyFill="1" applyBorder="1" applyAlignment="1" applyProtection="1"/>
    <xf numFmtId="0" fontId="6" fillId="2" borderId="29" xfId="1" applyFont="1" applyFill="1" applyBorder="1" applyProtection="1"/>
    <xf numFmtId="0" fontId="6" fillId="2" borderId="22" xfId="1" applyFont="1" applyFill="1" applyBorder="1" applyProtection="1"/>
    <xf numFmtId="0" fontId="6" fillId="2" borderId="19" xfId="1" applyFont="1" applyFill="1" applyBorder="1" applyProtection="1"/>
    <xf numFmtId="0" fontId="6" fillId="2" borderId="22" xfId="1" applyFont="1" applyFill="1" applyBorder="1" applyAlignment="1" applyProtection="1">
      <alignment horizontal="right"/>
    </xf>
    <xf numFmtId="0" fontId="6" fillId="2" borderId="57" xfId="1" applyFont="1" applyFill="1" applyBorder="1" applyProtection="1"/>
    <xf numFmtId="0" fontId="6" fillId="2" borderId="23" xfId="1" applyFont="1" applyFill="1" applyBorder="1" applyAlignment="1" applyProtection="1">
      <alignment horizontal="center"/>
    </xf>
    <xf numFmtId="0" fontId="6" fillId="2" borderId="23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23" xfId="1" applyFont="1" applyFill="1" applyBorder="1" applyAlignment="1" applyProtection="1">
      <alignment horizontal="right"/>
    </xf>
    <xf numFmtId="0" fontId="6" fillId="2" borderId="41" xfId="1" applyFont="1" applyFill="1" applyBorder="1" applyProtection="1"/>
    <xf numFmtId="0" fontId="6" fillId="2" borderId="24" xfId="1" applyFont="1" applyFill="1" applyBorder="1" applyAlignment="1" applyProtection="1">
      <alignment horizontal="center"/>
    </xf>
    <xf numFmtId="0" fontId="6" fillId="2" borderId="20" xfId="1" applyFont="1" applyFill="1" applyBorder="1" applyAlignment="1" applyProtection="1">
      <alignment horizontal="center"/>
    </xf>
    <xf numFmtId="0" fontId="6" fillId="2" borderId="24" xfId="1" applyNumberFormat="1" applyFont="1" applyFill="1" applyBorder="1" applyAlignment="1" applyProtection="1">
      <alignment horizontal="center"/>
    </xf>
    <xf numFmtId="43" fontId="3" fillId="7" borderId="35" xfId="0" applyNumberFormat="1" applyFont="1" applyFill="1" applyBorder="1" applyAlignment="1" applyProtection="1"/>
    <xf numFmtId="0" fontId="0" fillId="7" borderId="6" xfId="0" applyFont="1" applyFill="1" applyBorder="1" applyAlignment="1" applyProtection="1">
      <alignment horizontal="right"/>
    </xf>
    <xf numFmtId="0" fontId="0" fillId="0" borderId="6" xfId="0" applyFont="1" applyBorder="1" applyAlignment="1" applyProtection="1"/>
    <xf numFmtId="49" fontId="0" fillId="0" borderId="6" xfId="0" applyNumberFormat="1" applyFont="1" applyBorder="1" applyAlignment="1" applyProtection="1">
      <alignment horizontal="center"/>
    </xf>
    <xf numFmtId="43" fontId="4" fillId="0" borderId="6" xfId="0" applyNumberFormat="1" applyFont="1" applyBorder="1" applyAlignment="1" applyProtection="1"/>
    <xf numFmtId="0" fontId="5" fillId="7" borderId="6" xfId="1" applyFont="1" applyFill="1" applyBorder="1" applyAlignment="1" applyProtection="1">
      <alignment horizontal="left" vertical="center"/>
    </xf>
    <xf numFmtId="0" fontId="5" fillId="7" borderId="6" xfId="1" applyFont="1" applyFill="1" applyBorder="1" applyAlignment="1" applyProtection="1">
      <alignment horizontal="center"/>
    </xf>
    <xf numFmtId="43" fontId="3" fillId="6" borderId="11" xfId="0" applyNumberFormat="1" applyFont="1" applyFill="1" applyBorder="1" applyAlignment="1" applyProtection="1"/>
    <xf numFmtId="0" fontId="6" fillId="7" borderId="0" xfId="1" applyFont="1" applyFill="1" applyBorder="1" applyAlignment="1" applyProtection="1">
      <alignment horizontal="right"/>
    </xf>
    <xf numFmtId="0" fontId="0" fillId="7" borderId="0" xfId="0" applyFill="1" applyBorder="1" applyAlignment="1" applyProtection="1">
      <alignment horizontal="right"/>
    </xf>
    <xf numFmtId="43" fontId="3" fillId="7" borderId="0" xfId="0" applyNumberFormat="1" applyFont="1" applyFill="1" applyBorder="1" applyAlignment="1" applyProtection="1"/>
    <xf numFmtId="0" fontId="6" fillId="7" borderId="0" xfId="1" applyFont="1" applyFill="1" applyBorder="1" applyAlignment="1" applyProtection="1">
      <alignment horizontal="right" vertical="center"/>
    </xf>
    <xf numFmtId="0" fontId="4" fillId="7" borderId="0" xfId="0" applyFont="1" applyFill="1" applyBorder="1" applyAlignment="1" applyProtection="1"/>
    <xf numFmtId="41" fontId="3" fillId="7" borderId="0" xfId="0" applyNumberFormat="1" applyFont="1" applyFill="1" applyBorder="1" applyAlignment="1" applyProtection="1"/>
    <xf numFmtId="49" fontId="5" fillId="0" borderId="15" xfId="1" applyNumberFormat="1" applyFont="1" applyFill="1" applyBorder="1" applyAlignment="1" applyProtection="1">
      <alignment horizontal="left"/>
    </xf>
    <xf numFmtId="49" fontId="0" fillId="0" borderId="22" xfId="0" applyNumberFormat="1" applyFont="1" applyBorder="1" applyAlignment="1" applyProtection="1">
      <alignment horizontal="left"/>
    </xf>
    <xf numFmtId="49" fontId="5" fillId="0" borderId="7" xfId="1" applyNumberFormat="1" applyFont="1" applyFill="1" applyBorder="1" applyAlignment="1" applyProtection="1">
      <alignment horizontal="left"/>
    </xf>
    <xf numFmtId="49" fontId="0" fillId="0" borderId="6" xfId="0" applyNumberFormat="1" applyFont="1" applyBorder="1" applyAlignment="1" applyProtection="1">
      <alignment horizontal="left"/>
    </xf>
    <xf numFmtId="49" fontId="0" fillId="0" borderId="34" xfId="0" applyNumberFormat="1" applyFont="1" applyBorder="1" applyAlignment="1" applyProtection="1">
      <alignment horizontal="left"/>
    </xf>
    <xf numFmtId="0" fontId="0" fillId="0" borderId="40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0" borderId="21" xfId="0" applyBorder="1" applyAlignment="1" applyProtection="1"/>
    <xf numFmtId="43" fontId="3" fillId="4" borderId="27" xfId="0" applyNumberFormat="1" applyFont="1" applyFill="1" applyBorder="1" applyAlignment="1" applyProtection="1"/>
    <xf numFmtId="0" fontId="6" fillId="0" borderId="0" xfId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/>
    <xf numFmtId="41" fontId="3" fillId="0" borderId="0" xfId="0" applyNumberFormat="1" applyFont="1" applyFill="1" applyBorder="1" applyAlignment="1" applyProtection="1"/>
    <xf numFmtId="0" fontId="6" fillId="0" borderId="45" xfId="1" applyFont="1" applyFill="1" applyBorder="1" applyAlignment="1" applyProtection="1">
      <alignment horizontal="center"/>
    </xf>
    <xf numFmtId="0" fontId="3" fillId="0" borderId="46" xfId="0" applyFont="1" applyBorder="1" applyAlignment="1" applyProtection="1">
      <alignment horizontal="center"/>
    </xf>
    <xf numFmtId="0" fontId="3" fillId="0" borderId="47" xfId="0" applyFont="1" applyBorder="1" applyAlignment="1" applyProtection="1">
      <alignment horizontal="center"/>
    </xf>
    <xf numFmtId="49" fontId="5" fillId="0" borderId="44" xfId="1" applyNumberFormat="1" applyFont="1" applyFill="1" applyBorder="1" applyAlignment="1" applyProtection="1">
      <alignment horizontal="left"/>
    </xf>
    <xf numFmtId="0" fontId="4" fillId="0" borderId="34" xfId="0" applyFont="1" applyFill="1" applyBorder="1" applyAlignment="1" applyProtection="1">
      <alignment horizontal="center"/>
    </xf>
    <xf numFmtId="41" fontId="0" fillId="0" borderId="35" xfId="0" applyNumberFormat="1" applyFont="1" applyFill="1" applyBorder="1" applyAlignment="1" applyProtection="1"/>
    <xf numFmtId="49" fontId="5" fillId="0" borderId="9" xfId="1" applyNumberFormat="1" applyFont="1" applyFill="1" applyBorder="1" applyAlignment="1" applyProtection="1">
      <alignment horizontal="left"/>
    </xf>
    <xf numFmtId="0" fontId="0" fillId="0" borderId="10" xfId="0" applyFill="1" applyBorder="1" applyAlignment="1" applyProtection="1">
      <alignment horizontal="center"/>
    </xf>
    <xf numFmtId="41" fontId="3" fillId="4" borderId="35" xfId="0" applyNumberFormat="1" applyFont="1" applyFill="1" applyBorder="1" applyAlignment="1" applyProtection="1"/>
    <xf numFmtId="41" fontId="3" fillId="0" borderId="8" xfId="0" applyNumberFormat="1" applyFont="1" applyBorder="1" applyAlignment="1" applyProtection="1"/>
    <xf numFmtId="41" fontId="11" fillId="5" borderId="11" xfId="0" applyNumberFormat="1" applyFont="1" applyFill="1" applyBorder="1" applyAlignment="1" applyProtection="1"/>
    <xf numFmtId="43" fontId="0" fillId="0" borderId="0" xfId="0" applyNumberFormat="1" applyProtection="1"/>
    <xf numFmtId="0" fontId="6" fillId="0" borderId="0" xfId="1" applyFont="1" applyBorder="1" applyAlignment="1" applyProtection="1"/>
    <xf numFmtId="0" fontId="6" fillId="0" borderId="0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right"/>
    </xf>
    <xf numFmtId="0" fontId="5" fillId="0" borderId="0" xfId="1" applyFont="1" applyBorder="1" applyAlignment="1" applyProtection="1">
      <alignment horizontal="center"/>
    </xf>
    <xf numFmtId="0" fontId="0" fillId="0" borderId="0" xfId="0" applyBorder="1" applyAlignment="1" applyProtection="1"/>
    <xf numFmtId="0" fontId="4" fillId="7" borderId="6" xfId="0" applyFont="1" applyFill="1" applyBorder="1" applyAlignment="1" applyProtection="1">
      <alignment horizontal="center"/>
    </xf>
    <xf numFmtId="0" fontId="4" fillId="7" borderId="6" xfId="0" applyFont="1" applyFill="1" applyBorder="1" applyAlignment="1" applyProtection="1">
      <alignment horizontal="center"/>
      <protection locked="0"/>
    </xf>
    <xf numFmtId="0" fontId="0" fillId="7" borderId="22" xfId="0" applyFont="1" applyFill="1" applyBorder="1" applyAlignment="1" applyProtection="1">
      <alignment horizontal="center"/>
      <protection locked="0"/>
    </xf>
    <xf numFmtId="0" fontId="5" fillId="2" borderId="13" xfId="1" applyFont="1" applyFill="1" applyBorder="1" applyAlignment="1" applyProtection="1">
      <alignment horizontal="left"/>
    </xf>
    <xf numFmtId="0" fontId="4" fillId="0" borderId="16" xfId="0" applyFont="1" applyFill="1" applyBorder="1" applyAlignment="1" applyProtection="1">
      <alignment horizontal="center"/>
    </xf>
    <xf numFmtId="41" fontId="0" fillId="0" borderId="17" xfId="0" applyNumberFormat="1" applyFont="1" applyFill="1" applyBorder="1" applyAlignment="1" applyProtection="1"/>
    <xf numFmtId="41" fontId="0" fillId="0" borderId="27" xfId="0" applyNumberFormat="1" applyFont="1" applyFill="1" applyBorder="1" applyAlignment="1" applyProtection="1"/>
    <xf numFmtId="0" fontId="0" fillId="7" borderId="18" xfId="0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0" fillId="2" borderId="1" xfId="1" applyFont="1" applyFill="1" applyBorder="1" applyAlignment="1" applyProtection="1">
      <alignment horizontal="center"/>
    </xf>
    <xf numFmtId="0" fontId="10" fillId="2" borderId="22" xfId="1" applyFont="1" applyFill="1" applyBorder="1" applyAlignment="1" applyProtection="1">
      <alignment horizontal="center"/>
    </xf>
    <xf numFmtId="0" fontId="10" fillId="2" borderId="25" xfId="1" applyFont="1" applyFill="1" applyBorder="1" applyAlignment="1" applyProtection="1">
      <alignment horizontal="center"/>
    </xf>
    <xf numFmtId="0" fontId="9" fillId="2" borderId="0" xfId="1" applyFont="1" applyFill="1" applyAlignment="1" applyProtection="1">
      <alignment horizontal="center"/>
    </xf>
    <xf numFmtId="0" fontId="0" fillId="0" borderId="0" xfId="0" applyAlignment="1" applyProtection="1"/>
    <xf numFmtId="0" fontId="10" fillId="0" borderId="0" xfId="2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7" fillId="0" borderId="20" xfId="1" applyNumberFormat="1" applyFont="1" applyBorder="1" applyAlignment="1" applyProtection="1"/>
    <xf numFmtId="0" fontId="0" fillId="0" borderId="20" xfId="0" applyBorder="1" applyAlignment="1" applyProtection="1"/>
    <xf numFmtId="0" fontId="3" fillId="0" borderId="22" xfId="0" applyFont="1" applyBorder="1" applyAlignment="1" applyProtection="1">
      <alignment horizontal="center" wrapText="1"/>
    </xf>
    <xf numFmtId="0" fontId="3" fillId="0" borderId="23" xfId="0" applyFont="1" applyBorder="1" applyAlignment="1" applyProtection="1">
      <alignment horizontal="center" wrapText="1"/>
    </xf>
    <xf numFmtId="0" fontId="3" fillId="0" borderId="24" xfId="0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center" wrapText="1"/>
    </xf>
    <xf numFmtId="0" fontId="3" fillId="0" borderId="26" xfId="0" applyFont="1" applyBorder="1" applyAlignment="1" applyProtection="1">
      <alignment horizontal="center" wrapText="1"/>
    </xf>
    <xf numFmtId="0" fontId="3" fillId="0" borderId="27" xfId="0" applyFont="1" applyBorder="1" applyAlignment="1" applyProtection="1">
      <alignment horizontal="center" wrapText="1"/>
    </xf>
    <xf numFmtId="0" fontId="3" fillId="0" borderId="17" xfId="0" applyFont="1" applyBorder="1" applyAlignment="1" applyProtection="1">
      <alignment wrapText="1"/>
    </xf>
    <xf numFmtId="0" fontId="3" fillId="0" borderId="8" xfId="0" applyFont="1" applyBorder="1" applyAlignment="1" applyProtection="1">
      <alignment wrapText="1"/>
    </xf>
    <xf numFmtId="0" fontId="3" fillId="0" borderId="11" xfId="0" applyFont="1" applyBorder="1" applyAlignment="1" applyProtection="1">
      <alignment wrapText="1"/>
    </xf>
    <xf numFmtId="0" fontId="6" fillId="0" borderId="28" xfId="1" applyFont="1" applyFill="1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/>
    </xf>
    <xf numFmtId="0" fontId="0" fillId="0" borderId="21" xfId="0" applyBorder="1" applyAlignment="1" applyProtection="1">
      <alignment horizontal="right"/>
    </xf>
    <xf numFmtId="0" fontId="3" fillId="0" borderId="28" xfId="0" applyFont="1" applyFill="1" applyBorder="1" applyAlignment="1" applyProtection="1">
      <alignment horizontal="right"/>
    </xf>
    <xf numFmtId="0" fontId="0" fillId="0" borderId="12" xfId="0" applyBorder="1" applyAlignment="1" applyProtection="1"/>
    <xf numFmtId="0" fontId="0" fillId="0" borderId="21" xfId="0" applyBorder="1" applyAlignment="1" applyProtection="1"/>
    <xf numFmtId="0" fontId="6" fillId="0" borderId="28" xfId="1" applyFont="1" applyFill="1" applyBorder="1" applyAlignment="1" applyProtection="1">
      <alignment horizontal="right"/>
    </xf>
    <xf numFmtId="0" fontId="3" fillId="0" borderId="16" xfId="0" applyFont="1" applyBorder="1" applyAlignment="1" applyProtection="1">
      <alignment wrapText="1"/>
    </xf>
    <xf numFmtId="0" fontId="3" fillId="0" borderId="6" xfId="0" applyFont="1" applyBorder="1" applyAlignment="1" applyProtection="1">
      <alignment wrapText="1"/>
    </xf>
    <xf numFmtId="0" fontId="3" fillId="0" borderId="10" xfId="0" applyFont="1" applyBorder="1" applyAlignment="1" applyProtection="1">
      <alignment wrapText="1"/>
    </xf>
    <xf numFmtId="0" fontId="6" fillId="0" borderId="28" xfId="1" applyFont="1" applyBorder="1" applyAlignment="1" applyProtection="1">
      <alignment horizontal="right"/>
    </xf>
    <xf numFmtId="0" fontId="6" fillId="0" borderId="30" xfId="1" applyFont="1" applyFill="1" applyBorder="1" applyAlignment="1" applyProtection="1">
      <alignment horizontal="right"/>
    </xf>
    <xf numFmtId="0" fontId="0" fillId="0" borderId="31" xfId="0" applyBorder="1" applyAlignment="1" applyProtection="1"/>
    <xf numFmtId="0" fontId="0" fillId="0" borderId="39" xfId="0" applyBorder="1" applyAlignment="1" applyProtection="1"/>
    <xf numFmtId="0" fontId="3" fillId="0" borderId="28" xfId="0" applyFont="1" applyBorder="1" applyAlignment="1" applyProtection="1">
      <alignment horizontal="right"/>
    </xf>
    <xf numFmtId="0" fontId="0" fillId="0" borderId="12" xfId="0" applyFont="1" applyBorder="1" applyAlignment="1" applyProtection="1"/>
    <xf numFmtId="0" fontId="0" fillId="0" borderId="21" xfId="0" applyFont="1" applyBorder="1" applyAlignment="1" applyProtection="1"/>
    <xf numFmtId="0" fontId="3" fillId="0" borderId="3" xfId="0" applyFont="1" applyBorder="1" applyAlignment="1" applyProtection="1">
      <alignment wrapText="1"/>
    </xf>
    <xf numFmtId="0" fontId="3" fillId="0" borderId="58" xfId="0" applyFont="1" applyBorder="1" applyAlignment="1" applyProtection="1">
      <alignment wrapText="1"/>
    </xf>
    <xf numFmtId="0" fontId="3" fillId="0" borderId="59" xfId="0" applyFont="1" applyBorder="1" applyAlignment="1" applyProtection="1">
      <alignment wrapText="1"/>
    </xf>
    <xf numFmtId="0" fontId="3" fillId="7" borderId="7" xfId="0" applyFont="1" applyFill="1" applyBorder="1" applyAlignment="1" applyProtection="1">
      <alignment horizontal="right"/>
    </xf>
    <xf numFmtId="0" fontId="0" fillId="0" borderId="6" xfId="0" applyBorder="1" applyAlignment="1" applyProtection="1">
      <alignment horizontal="right"/>
    </xf>
    <xf numFmtId="0" fontId="6" fillId="7" borderId="7" xfId="1" applyFont="1" applyFill="1" applyBorder="1" applyAlignment="1" applyProtection="1">
      <alignment horizontal="right"/>
    </xf>
    <xf numFmtId="0" fontId="0" fillId="0" borderId="6" xfId="0" applyBorder="1" applyAlignment="1" applyProtection="1"/>
    <xf numFmtId="0" fontId="6" fillId="7" borderId="28" xfId="1" applyFont="1" applyFill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6" xfId="0" applyFont="1" applyBorder="1" applyAlignment="1" applyProtection="1"/>
    <xf numFmtId="0" fontId="0" fillId="0" borderId="28" xfId="0" applyFont="1" applyBorder="1" applyAlignment="1" applyProtection="1">
      <alignment horizontal="left"/>
    </xf>
    <xf numFmtId="0" fontId="0" fillId="0" borderId="12" xfId="0" applyFont="1" applyBorder="1" applyAlignment="1" applyProtection="1">
      <alignment horizontal="left"/>
    </xf>
    <xf numFmtId="0" fontId="0" fillId="0" borderId="21" xfId="0" applyFont="1" applyBorder="1" applyAlignment="1" applyProtection="1">
      <alignment horizontal="left"/>
    </xf>
    <xf numFmtId="0" fontId="6" fillId="7" borderId="28" xfId="1" applyFont="1" applyFill="1" applyBorder="1" applyAlignment="1" applyProtection="1">
      <alignment horizontal="right" vertical="center"/>
    </xf>
    <xf numFmtId="0" fontId="4" fillId="0" borderId="12" xfId="0" applyFont="1" applyBorder="1" applyAlignment="1" applyProtection="1"/>
    <xf numFmtId="0" fontId="4" fillId="0" borderId="21" xfId="0" applyFont="1" applyBorder="1" applyAlignment="1" applyProtection="1"/>
    <xf numFmtId="0" fontId="3" fillId="0" borderId="22" xfId="0" applyFont="1" applyBorder="1" applyAlignment="1" applyProtection="1">
      <alignment wrapText="1"/>
    </xf>
    <xf numFmtId="0" fontId="3" fillId="0" borderId="23" xfId="0" applyFont="1" applyBorder="1" applyAlignment="1" applyProtection="1">
      <alignment wrapText="1"/>
    </xf>
    <xf numFmtId="0" fontId="3" fillId="0" borderId="24" xfId="0" applyFont="1" applyBorder="1" applyAlignment="1" applyProtection="1">
      <alignment wrapText="1"/>
    </xf>
    <xf numFmtId="0" fontId="3" fillId="7" borderId="44" xfId="0" applyFont="1" applyFill="1" applyBorder="1" applyAlignment="1" applyProtection="1">
      <alignment horizontal="right"/>
    </xf>
    <xf numFmtId="0" fontId="0" fillId="0" borderId="34" xfId="0" applyFont="1" applyBorder="1" applyAlignment="1" applyProtection="1"/>
    <xf numFmtId="0" fontId="0" fillId="7" borderId="7" xfId="0" applyFont="1" applyFill="1" applyBorder="1" applyAlignment="1" applyProtection="1">
      <alignment horizontal="right"/>
    </xf>
    <xf numFmtId="0" fontId="0" fillId="0" borderId="42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9" xfId="0" applyBorder="1" applyAlignment="1" applyProtection="1">
      <alignment horizontal="left"/>
    </xf>
    <xf numFmtId="0" fontId="5" fillId="7" borderId="7" xfId="1" applyFont="1" applyFill="1" applyBorder="1" applyAlignment="1" applyProtection="1">
      <alignment horizontal="left"/>
    </xf>
    <xf numFmtId="0" fontId="6" fillId="6" borderId="9" xfId="1" applyFont="1" applyFill="1" applyBorder="1" applyAlignment="1" applyProtection="1">
      <alignment horizontal="right"/>
    </xf>
    <xf numFmtId="0" fontId="0" fillId="6" borderId="10" xfId="0" applyFill="1" applyBorder="1" applyAlignment="1" applyProtection="1">
      <alignment horizontal="right"/>
    </xf>
    <xf numFmtId="0" fontId="6" fillId="0" borderId="50" xfId="1" applyFont="1" applyFill="1" applyBorder="1" applyAlignment="1" applyProtection="1">
      <alignment horizontal="center"/>
    </xf>
    <xf numFmtId="0" fontId="3" fillId="0" borderId="51" xfId="0" applyFont="1" applyBorder="1" applyAlignment="1" applyProtection="1">
      <alignment horizontal="center"/>
    </xf>
    <xf numFmtId="0" fontId="3" fillId="0" borderId="52" xfId="0" applyFont="1" applyBorder="1" applyAlignment="1" applyProtection="1">
      <alignment horizontal="center"/>
    </xf>
    <xf numFmtId="0" fontId="0" fillId="0" borderId="42" xfId="0" applyBorder="1" applyAlignment="1" applyProtection="1">
      <alignment horizontal="left"/>
    </xf>
    <xf numFmtId="0" fontId="0" fillId="0" borderId="40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6" fillId="0" borderId="41" xfId="1" applyFont="1" applyFill="1" applyBorder="1" applyAlignment="1" applyProtection="1">
      <alignment horizontal="right"/>
    </xf>
    <xf numFmtId="0" fontId="0" fillId="0" borderId="20" xfId="0" applyBorder="1" applyAlignment="1" applyProtection="1">
      <alignment horizontal="right"/>
    </xf>
    <xf numFmtId="0" fontId="0" fillId="0" borderId="14" xfId="0" applyBorder="1" applyAlignment="1" applyProtection="1">
      <alignment horizontal="right"/>
    </xf>
    <xf numFmtId="0" fontId="6" fillId="0" borderId="29" xfId="1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6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right"/>
    </xf>
    <xf numFmtId="0" fontId="3" fillId="0" borderId="21" xfId="0" applyFont="1" applyBorder="1" applyAlignment="1" applyProtection="1">
      <alignment horizontal="right"/>
    </xf>
    <xf numFmtId="0" fontId="3" fillId="0" borderId="36" xfId="0" applyFont="1" applyBorder="1" applyAlignment="1" applyProtection="1">
      <alignment horizontal="right"/>
    </xf>
    <xf numFmtId="0" fontId="3" fillId="0" borderId="37" xfId="0" applyFont="1" applyBorder="1" applyAlignment="1" applyProtection="1">
      <alignment horizontal="right"/>
    </xf>
    <xf numFmtId="0" fontId="3" fillId="0" borderId="38" xfId="0" applyFont="1" applyBorder="1" applyAlignment="1" applyProtection="1">
      <alignment horizontal="right"/>
    </xf>
    <xf numFmtId="0" fontId="0" fillId="0" borderId="48" xfId="0" applyFont="1" applyBorder="1" applyAlignment="1" applyProtection="1">
      <alignment horizontal="left"/>
    </xf>
    <xf numFmtId="0" fontId="0" fillId="0" borderId="49" xfId="0" applyBorder="1" applyAlignment="1" applyProtection="1">
      <alignment horizontal="left"/>
    </xf>
    <xf numFmtId="0" fontId="0" fillId="0" borderId="53" xfId="0" applyBorder="1" applyAlignment="1" applyProtection="1">
      <alignment horizontal="left"/>
    </xf>
    <xf numFmtId="0" fontId="0" fillId="0" borderId="40" xfId="0" applyFont="1" applyBorder="1" applyAlignment="1" applyProtection="1">
      <alignment horizontal="left"/>
    </xf>
    <xf numFmtId="0" fontId="0" fillId="0" borderId="21" xfId="0" applyBorder="1" applyAlignment="1" applyProtection="1">
      <alignment horizontal="left"/>
    </xf>
    <xf numFmtId="0" fontId="0" fillId="0" borderId="43" xfId="0" applyFont="1" applyBorder="1" applyAlignment="1" applyProtection="1">
      <alignment horizontal="left"/>
    </xf>
    <xf numFmtId="0" fontId="0" fillId="0" borderId="37" xfId="0" applyBorder="1" applyAlignment="1" applyProtection="1">
      <alignment horizontal="left"/>
    </xf>
    <xf numFmtId="0" fontId="0" fillId="0" borderId="38" xfId="0" applyBorder="1" applyAlignment="1" applyProtection="1">
      <alignment horizontal="left"/>
    </xf>
    <xf numFmtId="0" fontId="6" fillId="0" borderId="60" xfId="1" applyFont="1" applyFill="1" applyBorder="1" applyAlignment="1" applyProtection="1">
      <alignment horizontal="right"/>
    </xf>
    <xf numFmtId="0" fontId="0" fillId="0" borderId="49" xfId="0" applyBorder="1" applyAlignment="1" applyProtection="1">
      <alignment horizontal="right"/>
    </xf>
    <xf numFmtId="0" fontId="0" fillId="0" borderId="53" xfId="0" applyBorder="1" applyAlignment="1" applyProtection="1">
      <alignment horizontal="right"/>
    </xf>
    <xf numFmtId="0" fontId="6" fillId="0" borderId="28" xfId="1" applyFont="1" applyFill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0" fillId="0" borderId="32" xfId="0" applyBorder="1" applyAlignment="1" applyProtection="1"/>
    <xf numFmtId="0" fontId="6" fillId="0" borderId="28" xfId="1" applyFont="1" applyBorder="1" applyAlignment="1" applyProtection="1">
      <alignment horizontal="right" vertical="center"/>
    </xf>
    <xf numFmtId="0" fontId="0" fillId="0" borderId="6" xfId="0" applyFont="1" applyFill="1" applyBorder="1" applyAlignment="1" applyProtection="1">
      <alignment horizontal="center"/>
      <protection locked="0"/>
    </xf>
  </cellXfs>
  <cellStyles count="3">
    <cellStyle name="Normální" xfId="0" builtinId="0"/>
    <cellStyle name="Normální 2" xfId="2"/>
    <cellStyle name="normální_POL.XLS" xfId="1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8"/>
  <sheetViews>
    <sheetView tabSelected="1" topLeftCell="A127" zoomScaleNormal="100" workbookViewId="0">
      <selection activeCell="G15" sqref="G15"/>
    </sheetView>
  </sheetViews>
  <sheetFormatPr defaultRowHeight="15" x14ac:dyDescent="0.25"/>
  <cols>
    <col min="1" max="1" width="11" style="4" customWidth="1"/>
    <col min="2" max="2" width="13.7109375" style="4" customWidth="1"/>
    <col min="3" max="3" width="60.42578125" style="4" customWidth="1"/>
    <col min="4" max="4" width="10" style="4" customWidth="1"/>
    <col min="5" max="5" width="11" style="4" customWidth="1"/>
    <col min="6" max="6" width="14.28515625" style="4" customWidth="1"/>
    <col min="7" max="7" width="18.85546875" style="4" customWidth="1"/>
    <col min="8" max="8" width="9.140625" style="4"/>
    <col min="9" max="9" width="12.85546875" style="4" bestFit="1" customWidth="1"/>
    <col min="10" max="16384" width="9.140625" style="4"/>
  </cols>
  <sheetData>
    <row r="1" spans="1:7" ht="11.25" customHeight="1" x14ac:dyDescent="0.25"/>
    <row r="2" spans="1:7" ht="15.75" x14ac:dyDescent="0.25">
      <c r="A2" s="208" t="s">
        <v>0</v>
      </c>
      <c r="B2" s="209"/>
      <c r="C2" s="209"/>
      <c r="D2" s="209"/>
      <c r="E2" s="209"/>
      <c r="F2" s="209"/>
      <c r="G2" s="209"/>
    </row>
    <row r="3" spans="1:7" ht="19.5" customHeight="1" x14ac:dyDescent="0.25">
      <c r="A3" s="5" t="s">
        <v>1</v>
      </c>
      <c r="B3" s="5"/>
      <c r="C3" s="210" t="s">
        <v>85</v>
      </c>
      <c r="D3" s="211"/>
      <c r="E3" s="211"/>
      <c r="F3" s="211"/>
      <c r="G3" s="211"/>
    </row>
    <row r="4" spans="1:7" ht="15.75" customHeight="1" x14ac:dyDescent="0.25">
      <c r="A4" s="5" t="s">
        <v>2</v>
      </c>
      <c r="B4" s="5"/>
      <c r="C4" s="6" t="s">
        <v>86</v>
      </c>
      <c r="D4" s="7"/>
      <c r="E4" s="8"/>
      <c r="F4" s="9"/>
      <c r="G4" s="9"/>
    </row>
    <row r="5" spans="1:7" ht="15.75" customHeight="1" thickBot="1" x14ac:dyDescent="0.3">
      <c r="A5" s="5" t="s">
        <v>3</v>
      </c>
      <c r="B5" s="5"/>
      <c r="C5" s="212">
        <v>43599</v>
      </c>
      <c r="D5" s="213"/>
      <c r="E5" s="213"/>
      <c r="F5" s="213"/>
      <c r="G5" s="213"/>
    </row>
    <row r="6" spans="1:7" x14ac:dyDescent="0.25">
      <c r="A6" s="10" t="s">
        <v>4</v>
      </c>
      <c r="B6" s="11"/>
      <c r="C6" s="11"/>
      <c r="D6" s="11"/>
      <c r="E6" s="12"/>
      <c r="F6" s="214" t="s">
        <v>27</v>
      </c>
      <c r="G6" s="217" t="s">
        <v>28</v>
      </c>
    </row>
    <row r="7" spans="1:7" ht="12.75" customHeight="1" x14ac:dyDescent="0.25">
      <c r="A7" s="13" t="s">
        <v>5</v>
      </c>
      <c r="B7" s="14" t="s">
        <v>6</v>
      </c>
      <c r="C7" s="15"/>
      <c r="D7" s="14" t="s">
        <v>7</v>
      </c>
      <c r="E7" s="16"/>
      <c r="F7" s="215"/>
      <c r="G7" s="218"/>
    </row>
    <row r="8" spans="1:7" ht="15.75" thickBot="1" x14ac:dyDescent="0.3">
      <c r="A8" s="17" t="s">
        <v>8</v>
      </c>
      <c r="B8" s="18" t="s">
        <v>9</v>
      </c>
      <c r="C8" s="18" t="s">
        <v>10</v>
      </c>
      <c r="D8" s="18" t="s">
        <v>11</v>
      </c>
      <c r="E8" s="19" t="s">
        <v>12</v>
      </c>
      <c r="F8" s="216"/>
      <c r="G8" s="219"/>
    </row>
    <row r="9" spans="1:7" ht="16.5" thickBot="1" x14ac:dyDescent="0.3">
      <c r="A9" s="205" t="s">
        <v>13</v>
      </c>
      <c r="B9" s="206"/>
      <c r="C9" s="206"/>
      <c r="D9" s="206"/>
      <c r="E9" s="206"/>
      <c r="F9" s="206"/>
      <c r="G9" s="207"/>
    </row>
    <row r="10" spans="1:7" x14ac:dyDescent="0.25">
      <c r="A10" s="20" t="s">
        <v>14</v>
      </c>
      <c r="B10" s="21" t="s">
        <v>87</v>
      </c>
      <c r="C10" s="22" t="s">
        <v>88</v>
      </c>
      <c r="D10" s="23"/>
      <c r="E10" s="23"/>
      <c r="F10" s="24"/>
      <c r="G10" s="25"/>
    </row>
    <row r="11" spans="1:7" x14ac:dyDescent="0.25">
      <c r="A11" s="26" t="s">
        <v>29</v>
      </c>
      <c r="B11" s="27">
        <v>12000</v>
      </c>
      <c r="C11" s="28" t="s">
        <v>89</v>
      </c>
      <c r="D11" s="29"/>
      <c r="E11" s="29"/>
      <c r="F11" s="30"/>
      <c r="G11" s="31"/>
    </row>
    <row r="12" spans="1:7" ht="17.25" x14ac:dyDescent="0.25">
      <c r="A12" s="32" t="s">
        <v>15</v>
      </c>
      <c r="B12" s="33">
        <v>120001101</v>
      </c>
      <c r="C12" s="33" t="s">
        <v>162</v>
      </c>
      <c r="D12" s="29" t="s">
        <v>207</v>
      </c>
      <c r="E12" s="29">
        <v>11.2</v>
      </c>
      <c r="F12" s="1"/>
      <c r="G12" s="31">
        <f>E12*F12</f>
        <v>0</v>
      </c>
    </row>
    <row r="13" spans="1:7" x14ac:dyDescent="0.25">
      <c r="A13" s="34"/>
      <c r="B13" s="35"/>
      <c r="C13" s="30" t="s">
        <v>91</v>
      </c>
      <c r="D13" s="30"/>
      <c r="E13" s="30"/>
      <c r="F13" s="30"/>
      <c r="G13" s="31"/>
    </row>
    <row r="14" spans="1:7" x14ac:dyDescent="0.25">
      <c r="A14" s="32"/>
      <c r="B14" s="35"/>
      <c r="C14" s="30" t="s">
        <v>90</v>
      </c>
      <c r="D14" s="30"/>
      <c r="E14" s="30"/>
      <c r="F14" s="30"/>
      <c r="G14" s="31"/>
    </row>
    <row r="15" spans="1:7" x14ac:dyDescent="0.25">
      <c r="A15" s="32"/>
      <c r="B15" s="36"/>
      <c r="C15" s="35" t="s">
        <v>217</v>
      </c>
      <c r="D15" s="30" t="s">
        <v>218</v>
      </c>
      <c r="E15" s="30">
        <v>1</v>
      </c>
      <c r="F15" s="302"/>
      <c r="G15" s="31">
        <f>E15*F15</f>
        <v>0</v>
      </c>
    </row>
    <row r="16" spans="1:7" x14ac:dyDescent="0.25">
      <c r="A16" s="223" t="s">
        <v>31</v>
      </c>
      <c r="B16" s="224"/>
      <c r="C16" s="224"/>
      <c r="D16" s="224"/>
      <c r="E16" s="224"/>
      <c r="F16" s="225"/>
      <c r="G16" s="37">
        <f>SUM(G12:G15)</f>
        <v>0</v>
      </c>
    </row>
    <row r="17" spans="1:7" ht="14.25" customHeight="1" x14ac:dyDescent="0.25">
      <c r="A17" s="26" t="s">
        <v>29</v>
      </c>
      <c r="B17" s="27">
        <v>13000</v>
      </c>
      <c r="C17" s="38" t="s">
        <v>92</v>
      </c>
      <c r="D17" s="29"/>
      <c r="E17" s="29"/>
      <c r="F17" s="30"/>
      <c r="G17" s="31"/>
    </row>
    <row r="18" spans="1:7" ht="15" customHeight="1" x14ac:dyDescent="0.25">
      <c r="A18" s="32" t="s">
        <v>30</v>
      </c>
      <c r="B18" s="35">
        <v>131203101</v>
      </c>
      <c r="C18" s="39" t="s">
        <v>163</v>
      </c>
      <c r="D18" s="29" t="s">
        <v>207</v>
      </c>
      <c r="E18" s="30">
        <v>7.2</v>
      </c>
      <c r="F18" s="1"/>
      <c r="G18" s="31">
        <f>(E18*F18)</f>
        <v>0</v>
      </c>
    </row>
    <row r="19" spans="1:7" ht="15" customHeight="1" x14ac:dyDescent="0.25">
      <c r="A19" s="32"/>
      <c r="B19" s="35"/>
      <c r="C19" s="40" t="s">
        <v>90</v>
      </c>
      <c r="D19" s="30"/>
      <c r="E19" s="30"/>
      <c r="F19" s="101"/>
      <c r="G19" s="31"/>
    </row>
    <row r="20" spans="1:7" ht="17.25" x14ac:dyDescent="0.25">
      <c r="A20" s="32" t="s">
        <v>32</v>
      </c>
      <c r="B20" s="35">
        <v>131203109</v>
      </c>
      <c r="C20" s="40" t="s">
        <v>165</v>
      </c>
      <c r="D20" s="29" t="s">
        <v>207</v>
      </c>
      <c r="E20" s="30">
        <v>7.2</v>
      </c>
      <c r="F20" s="1"/>
      <c r="G20" s="31">
        <f t="shared" ref="G20:G21" si="0">E20*F20</f>
        <v>0</v>
      </c>
    </row>
    <row r="21" spans="1:7" ht="17.25" x14ac:dyDescent="0.25">
      <c r="A21" s="32" t="s">
        <v>33</v>
      </c>
      <c r="B21" s="35">
        <v>132202201</v>
      </c>
      <c r="C21" s="40" t="s">
        <v>164</v>
      </c>
      <c r="D21" s="29" t="s">
        <v>207</v>
      </c>
      <c r="E21" s="30">
        <v>13.6</v>
      </c>
      <c r="F21" s="1"/>
      <c r="G21" s="31">
        <f t="shared" si="0"/>
        <v>0</v>
      </c>
    </row>
    <row r="22" spans="1:7" x14ac:dyDescent="0.25">
      <c r="A22" s="32"/>
      <c r="B22" s="35"/>
      <c r="C22" s="41" t="s">
        <v>91</v>
      </c>
      <c r="D22" s="30"/>
      <c r="E22" s="30"/>
      <c r="F22" s="101"/>
      <c r="G22" s="31"/>
    </row>
    <row r="23" spans="1:7" x14ac:dyDescent="0.25">
      <c r="A23" s="32"/>
      <c r="B23" s="35"/>
      <c r="C23" s="41" t="s">
        <v>93</v>
      </c>
      <c r="D23" s="30"/>
      <c r="E23" s="30"/>
      <c r="F23" s="101"/>
      <c r="G23" s="31"/>
    </row>
    <row r="24" spans="1:7" ht="17.25" x14ac:dyDescent="0.25">
      <c r="A24" s="32" t="s">
        <v>64</v>
      </c>
      <c r="B24" s="35">
        <v>132202209</v>
      </c>
      <c r="C24" s="40" t="s">
        <v>166</v>
      </c>
      <c r="D24" s="29" t="s">
        <v>207</v>
      </c>
      <c r="E24" s="30">
        <v>13.6</v>
      </c>
      <c r="F24" s="1"/>
      <c r="G24" s="31">
        <f t="shared" ref="G24:G29" si="1">E24*F24</f>
        <v>0</v>
      </c>
    </row>
    <row r="25" spans="1:7" x14ac:dyDescent="0.25">
      <c r="A25" s="32"/>
      <c r="B25" s="35"/>
      <c r="C25" s="40" t="s">
        <v>94</v>
      </c>
      <c r="D25" s="30"/>
      <c r="E25" s="30"/>
      <c r="F25" s="101"/>
      <c r="G25" s="31"/>
    </row>
    <row r="26" spans="1:7" x14ac:dyDescent="0.25">
      <c r="A26" s="32" t="s">
        <v>95</v>
      </c>
      <c r="B26" s="35">
        <v>132200001</v>
      </c>
      <c r="C26" s="40" t="s">
        <v>167</v>
      </c>
      <c r="D26" s="30" t="s">
        <v>208</v>
      </c>
      <c r="E26" s="30">
        <v>1</v>
      </c>
      <c r="F26" s="1"/>
      <c r="G26" s="31">
        <f t="shared" si="1"/>
        <v>0</v>
      </c>
    </row>
    <row r="27" spans="1:7" ht="13.5" customHeight="1" x14ac:dyDescent="0.25">
      <c r="A27" s="226" t="s">
        <v>31</v>
      </c>
      <c r="B27" s="227"/>
      <c r="C27" s="227"/>
      <c r="D27" s="227"/>
      <c r="E27" s="227"/>
      <c r="F27" s="228"/>
      <c r="G27" s="37">
        <f>SUM(G18:G26)</f>
        <v>0</v>
      </c>
    </row>
    <row r="28" spans="1:7" x14ac:dyDescent="0.25">
      <c r="A28" s="26" t="s">
        <v>29</v>
      </c>
      <c r="B28" s="42">
        <v>16000</v>
      </c>
      <c r="C28" s="43" t="s">
        <v>96</v>
      </c>
      <c r="D28" s="30"/>
      <c r="E28" s="30"/>
      <c r="F28" s="30"/>
      <c r="G28" s="31"/>
    </row>
    <row r="29" spans="1:7" ht="17.25" x14ac:dyDescent="0.25">
      <c r="A29" s="32" t="s">
        <v>65</v>
      </c>
      <c r="B29" s="35">
        <v>167101101</v>
      </c>
      <c r="C29" s="40" t="s">
        <v>168</v>
      </c>
      <c r="D29" s="29" t="s">
        <v>207</v>
      </c>
      <c r="E29" s="30">
        <v>6.4</v>
      </c>
      <c r="F29" s="1"/>
      <c r="G29" s="31">
        <f t="shared" si="1"/>
        <v>0</v>
      </c>
    </row>
    <row r="30" spans="1:7" ht="12.75" customHeight="1" x14ac:dyDescent="0.25">
      <c r="A30" s="32" t="s">
        <v>16</v>
      </c>
      <c r="B30" s="35">
        <v>162601102</v>
      </c>
      <c r="C30" s="40" t="s">
        <v>169</v>
      </c>
      <c r="D30" s="29" t="s">
        <v>207</v>
      </c>
      <c r="E30" s="30">
        <v>6.4</v>
      </c>
      <c r="F30" s="1"/>
      <c r="G30" s="31">
        <f>E30*F30</f>
        <v>0</v>
      </c>
    </row>
    <row r="31" spans="1:7" ht="12.75" customHeight="1" x14ac:dyDescent="0.25">
      <c r="A31" s="229" t="s">
        <v>31</v>
      </c>
      <c r="B31" s="227"/>
      <c r="C31" s="227"/>
      <c r="D31" s="227"/>
      <c r="E31" s="227"/>
      <c r="F31" s="228"/>
      <c r="G31" s="37">
        <f>G29+G30</f>
        <v>0</v>
      </c>
    </row>
    <row r="32" spans="1:7" x14ac:dyDescent="0.25">
      <c r="A32" s="26" t="s">
        <v>29</v>
      </c>
      <c r="B32" s="42">
        <v>17000</v>
      </c>
      <c r="C32" s="44" t="s">
        <v>97</v>
      </c>
      <c r="D32" s="30"/>
      <c r="E32" s="30"/>
      <c r="F32" s="30"/>
      <c r="G32" s="31"/>
    </row>
    <row r="33" spans="1:7" ht="13.5" customHeight="1" thickBot="1" x14ac:dyDescent="0.3">
      <c r="A33" s="45" t="s">
        <v>17</v>
      </c>
      <c r="B33" s="46">
        <v>174101101</v>
      </c>
      <c r="C33" s="46" t="s">
        <v>170</v>
      </c>
      <c r="D33" s="47" t="s">
        <v>207</v>
      </c>
      <c r="E33" s="47">
        <v>15.2</v>
      </c>
      <c r="F33" s="3"/>
      <c r="G33" s="48">
        <f>E33*F33</f>
        <v>0</v>
      </c>
    </row>
    <row r="34" spans="1:7" x14ac:dyDescent="0.25">
      <c r="A34" s="10" t="s">
        <v>4</v>
      </c>
      <c r="B34" s="11"/>
      <c r="C34" s="11"/>
      <c r="D34" s="11"/>
      <c r="E34" s="12"/>
      <c r="F34" s="230" t="s">
        <v>27</v>
      </c>
      <c r="G34" s="220" t="s">
        <v>28</v>
      </c>
    </row>
    <row r="35" spans="1:7" x14ac:dyDescent="0.25">
      <c r="A35" s="13" t="s">
        <v>5</v>
      </c>
      <c r="B35" s="14" t="s">
        <v>6</v>
      </c>
      <c r="C35" s="15"/>
      <c r="D35" s="14" t="s">
        <v>7</v>
      </c>
      <c r="E35" s="16"/>
      <c r="F35" s="231"/>
      <c r="G35" s="221"/>
    </row>
    <row r="36" spans="1:7" ht="15.75" thickBot="1" x14ac:dyDescent="0.3">
      <c r="A36" s="199" t="s">
        <v>8</v>
      </c>
      <c r="B36" s="18" t="s">
        <v>9</v>
      </c>
      <c r="C36" s="18" t="s">
        <v>10</v>
      </c>
      <c r="D36" s="18" t="s">
        <v>11</v>
      </c>
      <c r="E36" s="19" t="s">
        <v>12</v>
      </c>
      <c r="F36" s="232"/>
      <c r="G36" s="222"/>
    </row>
    <row r="37" spans="1:7" x14ac:dyDescent="0.25">
      <c r="A37" s="49"/>
      <c r="B37" s="50"/>
      <c r="C37" s="51" t="s">
        <v>98</v>
      </c>
      <c r="D37" s="50"/>
      <c r="E37" s="50"/>
      <c r="F37" s="52"/>
      <c r="G37" s="53"/>
    </row>
    <row r="38" spans="1:7" x14ac:dyDescent="0.25">
      <c r="A38" s="32"/>
      <c r="B38" s="35"/>
      <c r="C38" s="41" t="s">
        <v>99</v>
      </c>
      <c r="D38" s="30"/>
      <c r="E38" s="30"/>
      <c r="F38" s="30"/>
      <c r="G38" s="31"/>
    </row>
    <row r="39" spans="1:7" x14ac:dyDescent="0.25">
      <c r="A39" s="32"/>
      <c r="B39" s="35"/>
      <c r="C39" s="41" t="s">
        <v>100</v>
      </c>
      <c r="D39" s="30"/>
      <c r="E39" s="30"/>
      <c r="F39" s="30"/>
      <c r="G39" s="31"/>
    </row>
    <row r="40" spans="1:7" ht="15" customHeight="1" x14ac:dyDescent="0.25">
      <c r="A40" s="32" t="s">
        <v>18</v>
      </c>
      <c r="B40" s="35">
        <v>451573111</v>
      </c>
      <c r="C40" s="40" t="s">
        <v>171</v>
      </c>
      <c r="D40" s="29" t="s">
        <v>207</v>
      </c>
      <c r="E40" s="30">
        <v>6.4</v>
      </c>
      <c r="F40" s="1"/>
      <c r="G40" s="31">
        <f t="shared" ref="G40:G44" si="2">E40*F40</f>
        <v>0</v>
      </c>
    </row>
    <row r="41" spans="1:7" ht="14.25" customHeight="1" x14ac:dyDescent="0.25">
      <c r="A41" s="32"/>
      <c r="B41" s="35"/>
      <c r="C41" s="41" t="s">
        <v>101</v>
      </c>
      <c r="D41" s="30"/>
      <c r="E41" s="30"/>
      <c r="F41" s="101"/>
      <c r="G41" s="31"/>
    </row>
    <row r="42" spans="1:7" x14ac:dyDescent="0.25">
      <c r="A42" s="32"/>
      <c r="B42" s="35"/>
      <c r="C42" s="41" t="s">
        <v>102</v>
      </c>
      <c r="D42" s="30"/>
      <c r="E42" s="30"/>
      <c r="F42" s="101"/>
      <c r="G42" s="31"/>
    </row>
    <row r="43" spans="1:7" ht="17.25" x14ac:dyDescent="0.25">
      <c r="A43" s="32" t="s">
        <v>66</v>
      </c>
      <c r="B43" s="35">
        <v>171201201</v>
      </c>
      <c r="C43" s="40" t="s">
        <v>172</v>
      </c>
      <c r="D43" s="29" t="s">
        <v>207</v>
      </c>
      <c r="E43" s="30">
        <v>6.4</v>
      </c>
      <c r="F43" s="1"/>
      <c r="G43" s="31">
        <f t="shared" si="2"/>
        <v>0</v>
      </c>
    </row>
    <row r="44" spans="1:7" x14ac:dyDescent="0.25">
      <c r="A44" s="32" t="s">
        <v>103</v>
      </c>
      <c r="B44" s="35">
        <v>171201211</v>
      </c>
      <c r="C44" s="40" t="s">
        <v>173</v>
      </c>
      <c r="D44" s="30" t="s">
        <v>83</v>
      </c>
      <c r="E44" s="30">
        <v>10.688000000000001</v>
      </c>
      <c r="F44" s="1"/>
      <c r="G44" s="31">
        <f t="shared" si="2"/>
        <v>0</v>
      </c>
    </row>
    <row r="45" spans="1:7" ht="14.25" customHeight="1" x14ac:dyDescent="0.25">
      <c r="A45" s="32"/>
      <c r="B45" s="35"/>
      <c r="C45" s="41" t="s">
        <v>104</v>
      </c>
      <c r="D45" s="30"/>
      <c r="E45" s="30"/>
      <c r="F45" s="30"/>
      <c r="G45" s="31"/>
    </row>
    <row r="46" spans="1:7" x14ac:dyDescent="0.25">
      <c r="A46" s="226" t="s">
        <v>31</v>
      </c>
      <c r="B46" s="227"/>
      <c r="C46" s="227"/>
      <c r="D46" s="227"/>
      <c r="E46" s="227"/>
      <c r="F46" s="228"/>
      <c r="G46" s="37">
        <f>G33+SUM(G40:G44)</f>
        <v>0</v>
      </c>
    </row>
    <row r="47" spans="1:7" x14ac:dyDescent="0.25">
      <c r="A47" s="226" t="s">
        <v>105</v>
      </c>
      <c r="B47" s="227"/>
      <c r="C47" s="227"/>
      <c r="D47" s="227"/>
      <c r="E47" s="227"/>
      <c r="F47" s="228"/>
      <c r="G47" s="54">
        <f>G46+G31+G27+G16</f>
        <v>0</v>
      </c>
    </row>
    <row r="48" spans="1:7" x14ac:dyDescent="0.25">
      <c r="A48" s="26" t="s">
        <v>14</v>
      </c>
      <c r="B48" s="42">
        <v>14</v>
      </c>
      <c r="C48" s="43" t="s">
        <v>40</v>
      </c>
      <c r="D48" s="30"/>
      <c r="E48" s="30"/>
      <c r="F48" s="30"/>
      <c r="G48" s="31"/>
    </row>
    <row r="49" spans="1:7" x14ac:dyDescent="0.25">
      <c r="A49" s="26" t="s">
        <v>29</v>
      </c>
      <c r="B49" s="38">
        <v>95000</v>
      </c>
      <c r="C49" s="38" t="s">
        <v>106</v>
      </c>
      <c r="D49" s="29"/>
      <c r="E49" s="55"/>
      <c r="F49" s="30"/>
      <c r="G49" s="31"/>
    </row>
    <row r="50" spans="1:7" x14ac:dyDescent="0.25">
      <c r="A50" s="32" t="s">
        <v>26</v>
      </c>
      <c r="B50" s="35">
        <v>952178350</v>
      </c>
      <c r="C50" s="40" t="s">
        <v>74</v>
      </c>
      <c r="D50" s="30" t="s">
        <v>79</v>
      </c>
      <c r="E50" s="30">
        <v>1</v>
      </c>
      <c r="F50" s="1"/>
      <c r="G50" s="31">
        <f t="shared" ref="G50:G56" si="3">E50*F50</f>
        <v>0</v>
      </c>
    </row>
    <row r="51" spans="1:7" x14ac:dyDescent="0.25">
      <c r="A51" s="32" t="s">
        <v>19</v>
      </c>
      <c r="B51" s="35">
        <v>952179640</v>
      </c>
      <c r="C51" s="40" t="s">
        <v>75</v>
      </c>
      <c r="D51" s="30" t="s">
        <v>80</v>
      </c>
      <c r="E51" s="30">
        <v>80</v>
      </c>
      <c r="F51" s="1"/>
      <c r="G51" s="31">
        <f t="shared" si="3"/>
        <v>0</v>
      </c>
    </row>
    <row r="52" spans="1:7" x14ac:dyDescent="0.25">
      <c r="A52" s="32" t="s">
        <v>20</v>
      </c>
      <c r="B52" s="35">
        <v>952990180</v>
      </c>
      <c r="C52" s="40" t="s">
        <v>76</v>
      </c>
      <c r="D52" s="30" t="s">
        <v>81</v>
      </c>
      <c r="E52" s="30">
        <v>13.5</v>
      </c>
      <c r="F52" s="1"/>
      <c r="G52" s="31">
        <f t="shared" si="3"/>
        <v>0</v>
      </c>
    </row>
    <row r="53" spans="1:7" x14ac:dyDescent="0.25">
      <c r="A53" s="32"/>
      <c r="B53" s="35"/>
      <c r="C53" s="41" t="s">
        <v>107</v>
      </c>
      <c r="D53" s="30"/>
      <c r="E53" s="30"/>
      <c r="F53" s="30"/>
      <c r="G53" s="31"/>
    </row>
    <row r="54" spans="1:7" s="56" customFormat="1" x14ac:dyDescent="0.25">
      <c r="A54" s="226" t="s">
        <v>31</v>
      </c>
      <c r="B54" s="227"/>
      <c r="C54" s="227"/>
      <c r="D54" s="227"/>
      <c r="E54" s="227"/>
      <c r="F54" s="228"/>
      <c r="G54" s="37">
        <f>SUM(G50:G52)</f>
        <v>0</v>
      </c>
    </row>
    <row r="55" spans="1:7" x14ac:dyDescent="0.25">
      <c r="A55" s="26" t="s">
        <v>29</v>
      </c>
      <c r="B55" s="42">
        <v>99000</v>
      </c>
      <c r="C55" s="43" t="s">
        <v>77</v>
      </c>
      <c r="D55" s="30"/>
      <c r="E55" s="30"/>
      <c r="F55" s="30"/>
      <c r="G55" s="31"/>
    </row>
    <row r="56" spans="1:7" x14ac:dyDescent="0.25">
      <c r="A56" s="32" t="s">
        <v>67</v>
      </c>
      <c r="B56" s="35">
        <v>999281111</v>
      </c>
      <c r="C56" s="40" t="s">
        <v>78</v>
      </c>
      <c r="D56" s="30" t="s">
        <v>79</v>
      </c>
      <c r="E56" s="30">
        <v>1</v>
      </c>
      <c r="F56" s="1"/>
      <c r="G56" s="31">
        <f t="shared" si="3"/>
        <v>0</v>
      </c>
    </row>
    <row r="57" spans="1:7" x14ac:dyDescent="0.25">
      <c r="A57" s="226" t="s">
        <v>31</v>
      </c>
      <c r="B57" s="227"/>
      <c r="C57" s="227"/>
      <c r="D57" s="227"/>
      <c r="E57" s="227"/>
      <c r="F57" s="228"/>
      <c r="G57" s="37">
        <f>G56</f>
        <v>0</v>
      </c>
    </row>
    <row r="58" spans="1:7" x14ac:dyDescent="0.25">
      <c r="A58" s="226" t="s">
        <v>108</v>
      </c>
      <c r="B58" s="227"/>
      <c r="C58" s="227"/>
      <c r="D58" s="227"/>
      <c r="E58" s="227"/>
      <c r="F58" s="228"/>
      <c r="G58" s="54">
        <f>G54+G57</f>
        <v>0</v>
      </c>
    </row>
    <row r="59" spans="1:7" x14ac:dyDescent="0.25">
      <c r="A59" s="26" t="s">
        <v>109</v>
      </c>
      <c r="B59" s="42">
        <v>221</v>
      </c>
      <c r="C59" s="43" t="s">
        <v>110</v>
      </c>
      <c r="D59" s="30"/>
      <c r="E59" s="30"/>
      <c r="F59" s="30"/>
      <c r="G59" s="31"/>
    </row>
    <row r="60" spans="1:7" x14ac:dyDescent="0.25">
      <c r="A60" s="26" t="s">
        <v>29</v>
      </c>
      <c r="B60" s="42">
        <v>56000</v>
      </c>
      <c r="C60" s="43" t="s">
        <v>111</v>
      </c>
      <c r="D60" s="30"/>
      <c r="E60" s="30"/>
      <c r="F60" s="30"/>
      <c r="G60" s="31"/>
    </row>
    <row r="61" spans="1:7" ht="17.25" x14ac:dyDescent="0.25">
      <c r="A61" s="32" t="s">
        <v>21</v>
      </c>
      <c r="B61" s="33">
        <v>564732111</v>
      </c>
      <c r="C61" s="33" t="s">
        <v>174</v>
      </c>
      <c r="D61" s="29" t="s">
        <v>209</v>
      </c>
      <c r="E61" s="55">
        <v>8</v>
      </c>
      <c r="F61" s="1"/>
      <c r="G61" s="31">
        <f t="shared" ref="G61" si="4">E61*F61</f>
        <v>0</v>
      </c>
    </row>
    <row r="62" spans="1:7" x14ac:dyDescent="0.25">
      <c r="A62" s="57"/>
      <c r="B62" s="58"/>
      <c r="C62" s="59" t="s">
        <v>112</v>
      </c>
      <c r="D62" s="60"/>
      <c r="E62" s="59"/>
      <c r="F62" s="106"/>
      <c r="G62" s="31"/>
    </row>
    <row r="63" spans="1:7" x14ac:dyDescent="0.25">
      <c r="A63" s="61"/>
      <c r="B63" s="62"/>
      <c r="C63" s="59" t="s">
        <v>113</v>
      </c>
      <c r="D63" s="60"/>
      <c r="E63" s="63"/>
      <c r="F63" s="196"/>
      <c r="G63" s="65"/>
    </row>
    <row r="64" spans="1:7" ht="17.25" x14ac:dyDescent="0.25">
      <c r="A64" s="61" t="s">
        <v>22</v>
      </c>
      <c r="B64" s="66">
        <v>567114111</v>
      </c>
      <c r="C64" s="67" t="s">
        <v>175</v>
      </c>
      <c r="D64" s="29" t="s">
        <v>209</v>
      </c>
      <c r="E64" s="63">
        <v>8</v>
      </c>
      <c r="F64" s="197"/>
      <c r="G64" s="65">
        <f>E64*F64</f>
        <v>0</v>
      </c>
    </row>
    <row r="65" spans="1:7" x14ac:dyDescent="0.25">
      <c r="A65" s="61"/>
      <c r="B65" s="66"/>
      <c r="C65" s="63" t="s">
        <v>112</v>
      </c>
      <c r="D65" s="68"/>
      <c r="E65" s="63"/>
      <c r="F65" s="64"/>
      <c r="G65" s="65"/>
    </row>
    <row r="66" spans="1:7" ht="15.75" thickBot="1" x14ac:dyDescent="0.3">
      <c r="A66" s="69"/>
      <c r="B66" s="70"/>
      <c r="C66" s="71" t="s">
        <v>113</v>
      </c>
      <c r="D66" s="70"/>
      <c r="E66" s="70"/>
      <c r="F66" s="70"/>
      <c r="G66" s="72"/>
    </row>
    <row r="67" spans="1:7" x14ac:dyDescent="0.25">
      <c r="A67" s="10" t="s">
        <v>4</v>
      </c>
      <c r="B67" s="11"/>
      <c r="C67" s="11"/>
      <c r="D67" s="11"/>
      <c r="E67" s="12"/>
      <c r="F67" s="230" t="s">
        <v>27</v>
      </c>
      <c r="G67" s="220" t="s">
        <v>28</v>
      </c>
    </row>
    <row r="68" spans="1:7" x14ac:dyDescent="0.25">
      <c r="A68" s="13" t="s">
        <v>5</v>
      </c>
      <c r="B68" s="14" t="s">
        <v>6</v>
      </c>
      <c r="C68" s="15"/>
      <c r="D68" s="14" t="s">
        <v>7</v>
      </c>
      <c r="E68" s="16"/>
      <c r="F68" s="231"/>
      <c r="G68" s="221"/>
    </row>
    <row r="69" spans="1:7" ht="15.75" thickBot="1" x14ac:dyDescent="0.3">
      <c r="A69" s="17" t="s">
        <v>8</v>
      </c>
      <c r="B69" s="18" t="s">
        <v>9</v>
      </c>
      <c r="C69" s="18" t="s">
        <v>10</v>
      </c>
      <c r="D69" s="18" t="s">
        <v>11</v>
      </c>
      <c r="E69" s="19" t="s">
        <v>12</v>
      </c>
      <c r="F69" s="232"/>
      <c r="G69" s="222"/>
    </row>
    <row r="70" spans="1:7" x14ac:dyDescent="0.25">
      <c r="A70" s="234" t="s">
        <v>31</v>
      </c>
      <c r="B70" s="235"/>
      <c r="C70" s="235"/>
      <c r="D70" s="235"/>
      <c r="E70" s="235"/>
      <c r="F70" s="236"/>
      <c r="G70" s="53">
        <f>G61+G64</f>
        <v>0</v>
      </c>
    </row>
    <row r="71" spans="1:7" x14ac:dyDescent="0.25">
      <c r="A71" s="26" t="s">
        <v>29</v>
      </c>
      <c r="B71" s="38">
        <v>57000</v>
      </c>
      <c r="C71" s="28" t="s">
        <v>114</v>
      </c>
      <c r="D71" s="29"/>
      <c r="E71" s="29"/>
      <c r="F71" s="30"/>
      <c r="G71" s="31"/>
    </row>
    <row r="72" spans="1:7" ht="17.25" x14ac:dyDescent="0.25">
      <c r="A72" s="32" t="s">
        <v>53</v>
      </c>
      <c r="B72" s="33">
        <v>576156311</v>
      </c>
      <c r="C72" s="33" t="s">
        <v>176</v>
      </c>
      <c r="D72" s="29" t="s">
        <v>209</v>
      </c>
      <c r="E72" s="29">
        <v>8</v>
      </c>
      <c r="F72" s="1"/>
      <c r="G72" s="31">
        <f>E72*F72</f>
        <v>0</v>
      </c>
    </row>
    <row r="73" spans="1:7" ht="17.25" x14ac:dyDescent="0.25">
      <c r="A73" s="34" t="s">
        <v>23</v>
      </c>
      <c r="B73" s="35">
        <v>577154111</v>
      </c>
      <c r="C73" s="39" t="s">
        <v>177</v>
      </c>
      <c r="D73" s="29" t="s">
        <v>209</v>
      </c>
      <c r="E73" s="30">
        <v>8</v>
      </c>
      <c r="F73" s="1"/>
      <c r="G73" s="31">
        <f t="shared" ref="G73:G96" si="5">E73*F73</f>
        <v>0</v>
      </c>
    </row>
    <row r="74" spans="1:7" x14ac:dyDescent="0.25">
      <c r="A74" s="237" t="s">
        <v>31</v>
      </c>
      <c r="B74" s="227"/>
      <c r="C74" s="227"/>
      <c r="D74" s="227"/>
      <c r="E74" s="227"/>
      <c r="F74" s="228"/>
      <c r="G74" s="37">
        <f>G72+G73</f>
        <v>0</v>
      </c>
    </row>
    <row r="75" spans="1:7" x14ac:dyDescent="0.25">
      <c r="A75" s="26" t="s">
        <v>29</v>
      </c>
      <c r="B75" s="73" t="s">
        <v>115</v>
      </c>
      <c r="C75" s="42" t="s">
        <v>116</v>
      </c>
      <c r="D75" s="39"/>
      <c r="E75" s="39"/>
      <c r="F75" s="39"/>
      <c r="G75" s="31"/>
    </row>
    <row r="76" spans="1:7" x14ac:dyDescent="0.25">
      <c r="A76" s="32" t="s">
        <v>54</v>
      </c>
      <c r="B76" s="33">
        <v>913111115</v>
      </c>
      <c r="C76" s="33" t="s">
        <v>178</v>
      </c>
      <c r="D76" s="29" t="s">
        <v>79</v>
      </c>
      <c r="E76" s="29">
        <v>26</v>
      </c>
      <c r="F76" s="1"/>
      <c r="G76" s="31">
        <f t="shared" si="5"/>
        <v>0</v>
      </c>
    </row>
    <row r="77" spans="1:7" x14ac:dyDescent="0.25">
      <c r="A77" s="32"/>
      <c r="B77" s="33"/>
      <c r="C77" s="29" t="s">
        <v>117</v>
      </c>
      <c r="D77" s="29"/>
      <c r="E77" s="29"/>
      <c r="F77" s="30"/>
      <c r="G77" s="31"/>
    </row>
    <row r="78" spans="1:7" x14ac:dyDescent="0.25">
      <c r="A78" s="32"/>
      <c r="B78" s="35"/>
      <c r="C78" s="30" t="s">
        <v>118</v>
      </c>
      <c r="D78" s="29"/>
      <c r="E78" s="30"/>
      <c r="F78" s="30"/>
      <c r="G78" s="31"/>
    </row>
    <row r="79" spans="1:7" x14ac:dyDescent="0.25">
      <c r="A79" s="32" t="s">
        <v>119</v>
      </c>
      <c r="B79" s="35">
        <v>553554140</v>
      </c>
      <c r="C79" s="39" t="s">
        <v>179</v>
      </c>
      <c r="D79" s="29" t="s">
        <v>79</v>
      </c>
      <c r="E79" s="30">
        <v>1</v>
      </c>
      <c r="F79" s="1"/>
      <c r="G79" s="31">
        <f t="shared" si="5"/>
        <v>0</v>
      </c>
    </row>
    <row r="80" spans="1:7" x14ac:dyDescent="0.25">
      <c r="A80" s="32" t="s">
        <v>120</v>
      </c>
      <c r="B80" s="33">
        <v>553554080</v>
      </c>
      <c r="C80" s="74" t="s">
        <v>180</v>
      </c>
      <c r="D80" s="29" t="s">
        <v>79</v>
      </c>
      <c r="E80" s="29">
        <v>2</v>
      </c>
      <c r="F80" s="1"/>
      <c r="G80" s="31">
        <f t="shared" si="5"/>
        <v>0</v>
      </c>
    </row>
    <row r="81" spans="1:7" x14ac:dyDescent="0.25">
      <c r="A81" s="32" t="s">
        <v>121</v>
      </c>
      <c r="B81" s="35">
        <v>553554111</v>
      </c>
      <c r="C81" s="35" t="s">
        <v>181</v>
      </c>
      <c r="D81" s="30" t="s">
        <v>79</v>
      </c>
      <c r="E81" s="30">
        <v>10</v>
      </c>
      <c r="F81" s="1"/>
      <c r="G81" s="31">
        <f t="shared" si="5"/>
        <v>0</v>
      </c>
    </row>
    <row r="82" spans="1:7" x14ac:dyDescent="0.25">
      <c r="A82" s="32" t="s">
        <v>122</v>
      </c>
      <c r="B82" s="33">
        <v>553560100</v>
      </c>
      <c r="C82" s="33" t="s">
        <v>182</v>
      </c>
      <c r="D82" s="29" t="s">
        <v>208</v>
      </c>
      <c r="E82" s="29">
        <v>13</v>
      </c>
      <c r="F82" s="1"/>
      <c r="G82" s="31">
        <f t="shared" si="5"/>
        <v>0</v>
      </c>
    </row>
    <row r="83" spans="1:7" x14ac:dyDescent="0.25">
      <c r="A83" s="226" t="s">
        <v>31</v>
      </c>
      <c r="B83" s="227"/>
      <c r="C83" s="227"/>
      <c r="D83" s="227"/>
      <c r="E83" s="227"/>
      <c r="F83" s="228"/>
      <c r="G83" s="37">
        <f>SUM(G76:G82)</f>
        <v>0</v>
      </c>
    </row>
    <row r="84" spans="1:7" x14ac:dyDescent="0.25">
      <c r="A84" s="75" t="s">
        <v>29</v>
      </c>
      <c r="B84" s="42">
        <v>99000</v>
      </c>
      <c r="C84" s="42" t="s">
        <v>77</v>
      </c>
      <c r="D84" s="39"/>
      <c r="E84" s="39"/>
      <c r="F84" s="30"/>
      <c r="G84" s="31"/>
    </row>
    <row r="85" spans="1:7" x14ac:dyDescent="0.25">
      <c r="A85" s="34" t="s">
        <v>68</v>
      </c>
      <c r="B85" s="35">
        <v>998223911</v>
      </c>
      <c r="C85" s="39" t="s">
        <v>183</v>
      </c>
      <c r="D85" s="30" t="s">
        <v>83</v>
      </c>
      <c r="E85" s="30">
        <v>6.3680000000000003</v>
      </c>
      <c r="F85" s="1"/>
      <c r="G85" s="31">
        <f t="shared" si="5"/>
        <v>0</v>
      </c>
    </row>
    <row r="86" spans="1:7" x14ac:dyDescent="0.25">
      <c r="A86" s="226" t="s">
        <v>31</v>
      </c>
      <c r="B86" s="238"/>
      <c r="C86" s="238"/>
      <c r="D86" s="238"/>
      <c r="E86" s="238"/>
      <c r="F86" s="239"/>
      <c r="G86" s="37">
        <f>G85</f>
        <v>0</v>
      </c>
    </row>
    <row r="87" spans="1:7" x14ac:dyDescent="0.25">
      <c r="A87" s="75" t="s">
        <v>29</v>
      </c>
      <c r="B87" s="76">
        <v>11000</v>
      </c>
      <c r="C87" s="76" t="s">
        <v>123</v>
      </c>
      <c r="D87" s="77"/>
      <c r="E87" s="77"/>
      <c r="F87" s="77"/>
      <c r="G87" s="31"/>
    </row>
    <row r="88" spans="1:7" ht="17.25" x14ac:dyDescent="0.25">
      <c r="A88" s="32" t="s">
        <v>69</v>
      </c>
      <c r="B88" s="33">
        <v>113107142</v>
      </c>
      <c r="C88" s="74" t="s">
        <v>184</v>
      </c>
      <c r="D88" s="29" t="s">
        <v>209</v>
      </c>
      <c r="E88" s="29">
        <v>8</v>
      </c>
      <c r="F88" s="1"/>
      <c r="G88" s="31">
        <f t="shared" si="5"/>
        <v>0</v>
      </c>
    </row>
    <row r="89" spans="1:7" x14ac:dyDescent="0.25">
      <c r="A89" s="78"/>
      <c r="B89" s="35"/>
      <c r="C89" s="55" t="s">
        <v>124</v>
      </c>
      <c r="D89" s="29"/>
      <c r="E89" s="29"/>
      <c r="F89" s="101"/>
      <c r="G89" s="31"/>
    </row>
    <row r="90" spans="1:7" ht="17.25" x14ac:dyDescent="0.25">
      <c r="A90" s="79" t="s">
        <v>70</v>
      </c>
      <c r="B90" s="58">
        <v>113107135</v>
      </c>
      <c r="C90" s="58" t="s">
        <v>185</v>
      </c>
      <c r="D90" s="29" t="s">
        <v>209</v>
      </c>
      <c r="E90" s="80">
        <v>8</v>
      </c>
      <c r="F90" s="1"/>
      <c r="G90" s="31">
        <f t="shared" si="5"/>
        <v>0</v>
      </c>
    </row>
    <row r="91" spans="1:7" x14ac:dyDescent="0.25">
      <c r="A91" s="81"/>
      <c r="B91" s="82"/>
      <c r="C91" s="80" t="s">
        <v>125</v>
      </c>
      <c r="D91" s="82"/>
      <c r="E91" s="82"/>
      <c r="F91" s="82"/>
      <c r="G91" s="31"/>
    </row>
    <row r="92" spans="1:7" x14ac:dyDescent="0.25">
      <c r="A92" s="229" t="s">
        <v>31</v>
      </c>
      <c r="B92" s="227"/>
      <c r="C92" s="227"/>
      <c r="D92" s="227"/>
      <c r="E92" s="227"/>
      <c r="F92" s="228"/>
      <c r="G92" s="37">
        <f>G88+G90</f>
        <v>0</v>
      </c>
    </row>
    <row r="93" spans="1:7" x14ac:dyDescent="0.25">
      <c r="A93" s="83" t="s">
        <v>29</v>
      </c>
      <c r="B93" s="42">
        <v>91000</v>
      </c>
      <c r="C93" s="44" t="s">
        <v>126</v>
      </c>
      <c r="D93" s="30"/>
      <c r="E93" s="30"/>
      <c r="F93" s="30"/>
      <c r="G93" s="31"/>
    </row>
    <row r="94" spans="1:7" x14ac:dyDescent="0.25">
      <c r="A94" s="34" t="s">
        <v>24</v>
      </c>
      <c r="B94" s="58">
        <v>919735112</v>
      </c>
      <c r="C94" s="58" t="s">
        <v>186</v>
      </c>
      <c r="D94" s="80" t="s">
        <v>84</v>
      </c>
      <c r="E94" s="80">
        <v>15</v>
      </c>
      <c r="F94" s="1"/>
      <c r="G94" s="31">
        <f t="shared" si="5"/>
        <v>0</v>
      </c>
    </row>
    <row r="95" spans="1:7" x14ac:dyDescent="0.25">
      <c r="A95" s="26"/>
      <c r="B95" s="27"/>
      <c r="C95" s="29" t="s">
        <v>127</v>
      </c>
      <c r="D95" s="29"/>
      <c r="E95" s="29"/>
      <c r="F95" s="196"/>
      <c r="G95" s="31"/>
    </row>
    <row r="96" spans="1:7" x14ac:dyDescent="0.25">
      <c r="A96" s="57" t="s">
        <v>25</v>
      </c>
      <c r="B96" s="58">
        <v>919735122</v>
      </c>
      <c r="C96" s="85" t="s">
        <v>187</v>
      </c>
      <c r="D96" s="59" t="s">
        <v>84</v>
      </c>
      <c r="E96" s="59">
        <v>15</v>
      </c>
      <c r="F96" s="2"/>
      <c r="G96" s="31">
        <f t="shared" si="5"/>
        <v>0</v>
      </c>
    </row>
    <row r="97" spans="1:7" x14ac:dyDescent="0.25">
      <c r="A97" s="233" t="s">
        <v>31</v>
      </c>
      <c r="B97" s="227"/>
      <c r="C97" s="227"/>
      <c r="D97" s="227"/>
      <c r="E97" s="227"/>
      <c r="F97" s="228"/>
      <c r="G97" s="37">
        <f>G94+G96</f>
        <v>0</v>
      </c>
    </row>
    <row r="98" spans="1:7" ht="15.75" thickBot="1" x14ac:dyDescent="0.3">
      <c r="A98" s="86" t="s">
        <v>29</v>
      </c>
      <c r="B98" s="87">
        <v>99000</v>
      </c>
      <c r="C98" s="88" t="s">
        <v>77</v>
      </c>
      <c r="D98" s="89"/>
      <c r="E98" s="90"/>
      <c r="F98" s="91"/>
      <c r="G98" s="48"/>
    </row>
    <row r="99" spans="1:7" ht="15" customHeight="1" x14ac:dyDescent="0.25">
      <c r="A99" s="10" t="s">
        <v>4</v>
      </c>
      <c r="B99" s="11"/>
      <c r="C99" s="11"/>
      <c r="D99" s="11"/>
      <c r="E99" s="12"/>
      <c r="F99" s="230" t="s">
        <v>27</v>
      </c>
      <c r="G99" s="220" t="s">
        <v>28</v>
      </c>
    </row>
    <row r="100" spans="1:7" x14ac:dyDescent="0.25">
      <c r="A100" s="13" t="s">
        <v>5</v>
      </c>
      <c r="B100" s="14" t="s">
        <v>6</v>
      </c>
      <c r="C100" s="15"/>
      <c r="D100" s="14" t="s">
        <v>7</v>
      </c>
      <c r="E100" s="16"/>
      <c r="F100" s="231"/>
      <c r="G100" s="221"/>
    </row>
    <row r="101" spans="1:7" ht="15.75" thickBot="1" x14ac:dyDescent="0.3">
      <c r="A101" s="17" t="s">
        <v>8</v>
      </c>
      <c r="B101" s="18" t="s">
        <v>9</v>
      </c>
      <c r="C101" s="18" t="s">
        <v>10</v>
      </c>
      <c r="D101" s="18" t="s">
        <v>11</v>
      </c>
      <c r="E101" s="19" t="s">
        <v>12</v>
      </c>
      <c r="F101" s="232"/>
      <c r="G101" s="222"/>
    </row>
    <row r="102" spans="1:7" x14ac:dyDescent="0.25">
      <c r="A102" s="92" t="s">
        <v>71</v>
      </c>
      <c r="B102" s="93">
        <v>997221612</v>
      </c>
      <c r="C102" s="93" t="s">
        <v>188</v>
      </c>
      <c r="D102" s="94" t="s">
        <v>83</v>
      </c>
      <c r="E102" s="94">
        <v>3.7040000000000002</v>
      </c>
      <c r="F102" s="198"/>
      <c r="G102" s="95">
        <f>E102*F102</f>
        <v>0</v>
      </c>
    </row>
    <row r="103" spans="1:7" x14ac:dyDescent="0.25">
      <c r="A103" s="96" t="s">
        <v>34</v>
      </c>
      <c r="B103" s="62">
        <v>997221571</v>
      </c>
      <c r="C103" s="97" t="s">
        <v>189</v>
      </c>
      <c r="D103" s="68" t="s">
        <v>83</v>
      </c>
      <c r="E103" s="63">
        <v>3.7040000000000002</v>
      </c>
      <c r="F103" s="197"/>
      <c r="G103" s="65">
        <f>E103*F103</f>
        <v>0</v>
      </c>
    </row>
    <row r="104" spans="1:7" x14ac:dyDescent="0.25">
      <c r="A104" s="98" t="s">
        <v>35</v>
      </c>
      <c r="B104" s="99">
        <v>997221579</v>
      </c>
      <c r="C104" s="100" t="s">
        <v>190</v>
      </c>
      <c r="D104" s="101" t="s">
        <v>83</v>
      </c>
      <c r="E104" s="101">
        <v>3.7040000000000002</v>
      </c>
      <c r="F104" s="1"/>
      <c r="G104" s="102">
        <f>E104*F104</f>
        <v>0</v>
      </c>
    </row>
    <row r="105" spans="1:7" x14ac:dyDescent="0.25">
      <c r="A105" s="98" t="s">
        <v>36</v>
      </c>
      <c r="B105" s="103" t="s">
        <v>160</v>
      </c>
      <c r="C105" s="104" t="s">
        <v>191</v>
      </c>
      <c r="D105" s="105" t="s">
        <v>83</v>
      </c>
      <c r="E105" s="105">
        <v>1.944</v>
      </c>
      <c r="F105" s="1"/>
      <c r="G105" s="102">
        <f t="shared" ref="G105:G106" si="6">E105*F105</f>
        <v>0</v>
      </c>
    </row>
    <row r="106" spans="1:7" x14ac:dyDescent="0.25">
      <c r="A106" s="98" t="s">
        <v>37</v>
      </c>
      <c r="B106" s="99">
        <v>997221845</v>
      </c>
      <c r="C106" s="100" t="s">
        <v>192</v>
      </c>
      <c r="D106" s="106" t="s">
        <v>83</v>
      </c>
      <c r="E106" s="106">
        <v>1.7649999999999999</v>
      </c>
      <c r="F106" s="2"/>
      <c r="G106" s="102">
        <f t="shared" si="6"/>
        <v>0</v>
      </c>
    </row>
    <row r="107" spans="1:7" x14ac:dyDescent="0.25">
      <c r="A107" s="243" t="s">
        <v>31</v>
      </c>
      <c r="B107" s="244"/>
      <c r="C107" s="244"/>
      <c r="D107" s="244"/>
      <c r="E107" s="244"/>
      <c r="F107" s="244"/>
      <c r="G107" s="107">
        <f>G102+SUM(G103:G106)</f>
        <v>0</v>
      </c>
    </row>
    <row r="108" spans="1:7" x14ac:dyDescent="0.25">
      <c r="A108" s="245" t="s">
        <v>128</v>
      </c>
      <c r="B108" s="246"/>
      <c r="C108" s="246"/>
      <c r="D108" s="246"/>
      <c r="E108" s="246"/>
      <c r="F108" s="246"/>
      <c r="G108" s="54">
        <f>G107+G97+G92+G86+G83+G74+G70</f>
        <v>0</v>
      </c>
    </row>
    <row r="109" spans="1:7" x14ac:dyDescent="0.25">
      <c r="A109" s="247" t="s">
        <v>129</v>
      </c>
      <c r="B109" s="248"/>
      <c r="C109" s="248"/>
      <c r="D109" s="248"/>
      <c r="E109" s="248"/>
      <c r="F109" s="248"/>
      <c r="G109" s="249"/>
    </row>
    <row r="110" spans="1:7" x14ac:dyDescent="0.25">
      <c r="A110" s="108" t="s">
        <v>14</v>
      </c>
      <c r="B110" s="76">
        <v>155</v>
      </c>
      <c r="C110" s="76" t="s">
        <v>130</v>
      </c>
      <c r="D110" s="59"/>
      <c r="E110" s="59"/>
      <c r="F110" s="59"/>
      <c r="G110" s="109"/>
    </row>
    <row r="111" spans="1:7" x14ac:dyDescent="0.25">
      <c r="A111" s="108" t="s">
        <v>29</v>
      </c>
      <c r="B111" s="76">
        <v>21003</v>
      </c>
      <c r="C111" s="76" t="s">
        <v>131</v>
      </c>
      <c r="D111" s="59"/>
      <c r="E111" s="59"/>
      <c r="F111" s="59"/>
      <c r="G111" s="109"/>
    </row>
    <row r="112" spans="1:7" x14ac:dyDescent="0.25">
      <c r="A112" s="110" t="s">
        <v>132</v>
      </c>
      <c r="B112" s="111">
        <v>210039491</v>
      </c>
      <c r="C112" s="111" t="s">
        <v>193</v>
      </c>
      <c r="D112" s="59" t="s">
        <v>208</v>
      </c>
      <c r="E112" s="59">
        <v>1</v>
      </c>
      <c r="F112" s="2"/>
      <c r="G112" s="112">
        <f>E112*F112</f>
        <v>0</v>
      </c>
    </row>
    <row r="113" spans="1:7" x14ac:dyDescent="0.25">
      <c r="A113" s="113"/>
      <c r="B113" s="59"/>
      <c r="C113" s="59" t="s">
        <v>133</v>
      </c>
      <c r="D113" s="59"/>
      <c r="E113" s="59"/>
      <c r="F113" s="59"/>
      <c r="G113" s="112"/>
    </row>
    <row r="114" spans="1:7" x14ac:dyDescent="0.25">
      <c r="A114" s="237" t="s">
        <v>31</v>
      </c>
      <c r="B114" s="227"/>
      <c r="C114" s="227"/>
      <c r="D114" s="227"/>
      <c r="E114" s="227"/>
      <c r="F114" s="228"/>
      <c r="G114" s="114">
        <f>G112</f>
        <v>0</v>
      </c>
    </row>
    <row r="115" spans="1:7" x14ac:dyDescent="0.25">
      <c r="A115" s="237" t="s">
        <v>134</v>
      </c>
      <c r="B115" s="227"/>
      <c r="C115" s="227"/>
      <c r="D115" s="227"/>
      <c r="E115" s="227"/>
      <c r="F115" s="228"/>
      <c r="G115" s="115">
        <f>G114</f>
        <v>0</v>
      </c>
    </row>
    <row r="116" spans="1:7" x14ac:dyDescent="0.25">
      <c r="A116" s="113"/>
      <c r="B116" s="59"/>
      <c r="C116" s="59"/>
      <c r="D116" s="59"/>
      <c r="E116" s="59"/>
      <c r="F116" s="59"/>
      <c r="G116" s="112"/>
    </row>
    <row r="117" spans="1:7" x14ac:dyDescent="0.25">
      <c r="A117" s="251" t="s">
        <v>159</v>
      </c>
      <c r="B117" s="252"/>
      <c r="C117" s="253"/>
      <c r="D117" s="59" t="s">
        <v>82</v>
      </c>
      <c r="E117" s="59">
        <v>3.8</v>
      </c>
      <c r="F117" s="2"/>
      <c r="G117" s="112">
        <f>F117/100*E117</f>
        <v>0</v>
      </c>
    </row>
    <row r="118" spans="1:7" x14ac:dyDescent="0.25">
      <c r="A118" s="113"/>
      <c r="B118" s="59"/>
      <c r="C118" s="111"/>
      <c r="D118" s="116"/>
      <c r="E118" s="59"/>
      <c r="F118" s="59"/>
      <c r="G118" s="112"/>
    </row>
    <row r="119" spans="1:7" x14ac:dyDescent="0.25">
      <c r="A119" s="113"/>
      <c r="B119" s="59"/>
      <c r="C119" s="59"/>
      <c r="D119" s="59"/>
      <c r="E119" s="59"/>
      <c r="F119" s="59"/>
      <c r="G119" s="117"/>
    </row>
    <row r="120" spans="1:7" x14ac:dyDescent="0.25">
      <c r="A120" s="237" t="s">
        <v>211</v>
      </c>
      <c r="B120" s="227"/>
      <c r="C120" s="227"/>
      <c r="D120" s="227"/>
      <c r="E120" s="227"/>
      <c r="F120" s="227"/>
      <c r="G120" s="118">
        <f>G117+G115</f>
        <v>0</v>
      </c>
    </row>
    <row r="121" spans="1:7" x14ac:dyDescent="0.25">
      <c r="A121" s="108" t="s">
        <v>14</v>
      </c>
      <c r="B121" s="76">
        <v>157</v>
      </c>
      <c r="C121" s="76" t="s">
        <v>136</v>
      </c>
      <c r="D121" s="59"/>
      <c r="E121" s="59"/>
      <c r="F121" s="59"/>
      <c r="G121" s="119"/>
    </row>
    <row r="122" spans="1:7" x14ac:dyDescent="0.25">
      <c r="A122" s="108" t="s">
        <v>29</v>
      </c>
      <c r="B122" s="76">
        <v>23004</v>
      </c>
      <c r="C122" s="76" t="s">
        <v>137</v>
      </c>
      <c r="D122" s="59"/>
      <c r="E122" s="59"/>
      <c r="F122" s="59"/>
      <c r="G122" s="112"/>
    </row>
    <row r="123" spans="1:7" x14ac:dyDescent="0.25">
      <c r="A123" s="110" t="s">
        <v>38</v>
      </c>
      <c r="B123" s="120" t="s">
        <v>161</v>
      </c>
      <c r="C123" s="121" t="s">
        <v>194</v>
      </c>
      <c r="D123" s="101" t="s">
        <v>79</v>
      </c>
      <c r="E123" s="101">
        <v>1</v>
      </c>
      <c r="F123" s="204"/>
      <c r="G123" s="122">
        <f>E123*F123</f>
        <v>0</v>
      </c>
    </row>
    <row r="124" spans="1:7" x14ac:dyDescent="0.25">
      <c r="A124" s="123" t="s">
        <v>55</v>
      </c>
      <c r="B124" s="99">
        <v>734292780</v>
      </c>
      <c r="C124" s="99" t="s">
        <v>195</v>
      </c>
      <c r="D124" s="101" t="s">
        <v>79</v>
      </c>
      <c r="E124" s="101">
        <v>1</v>
      </c>
      <c r="F124" s="204"/>
      <c r="G124" s="122">
        <f t="shared" ref="G124:G152" si="7">E124*F124</f>
        <v>0</v>
      </c>
    </row>
    <row r="125" spans="1:7" x14ac:dyDescent="0.25">
      <c r="A125" s="254" t="s">
        <v>31</v>
      </c>
      <c r="B125" s="255"/>
      <c r="C125" s="255"/>
      <c r="D125" s="255"/>
      <c r="E125" s="255"/>
      <c r="F125" s="256"/>
      <c r="G125" s="124">
        <f>G123+G124</f>
        <v>0</v>
      </c>
    </row>
    <row r="126" spans="1:7" x14ac:dyDescent="0.25">
      <c r="A126" s="125" t="s">
        <v>29</v>
      </c>
      <c r="B126" s="126">
        <v>23012</v>
      </c>
      <c r="C126" s="126" t="s">
        <v>138</v>
      </c>
      <c r="D126" s="105"/>
      <c r="E126" s="101"/>
      <c r="F126" s="101"/>
      <c r="G126" s="122"/>
    </row>
    <row r="127" spans="1:7" x14ac:dyDescent="0.25">
      <c r="A127" s="98" t="s">
        <v>41</v>
      </c>
      <c r="B127" s="99">
        <v>230122418</v>
      </c>
      <c r="C127" s="99" t="s">
        <v>196</v>
      </c>
      <c r="D127" s="105" t="s">
        <v>84</v>
      </c>
      <c r="E127" s="101">
        <v>18</v>
      </c>
      <c r="F127" s="1"/>
      <c r="G127" s="122">
        <f t="shared" si="7"/>
        <v>0</v>
      </c>
    </row>
    <row r="128" spans="1:7" x14ac:dyDescent="0.25">
      <c r="A128" s="127" t="s">
        <v>42</v>
      </c>
      <c r="B128" s="128">
        <v>230122534</v>
      </c>
      <c r="C128" s="128" t="s">
        <v>197</v>
      </c>
      <c r="D128" s="129" t="s">
        <v>84</v>
      </c>
      <c r="E128" s="130">
        <v>15</v>
      </c>
      <c r="F128" s="203"/>
      <c r="G128" s="122">
        <f t="shared" si="7"/>
        <v>0</v>
      </c>
    </row>
    <row r="129" spans="1:7" x14ac:dyDescent="0.25">
      <c r="A129" s="127" t="s">
        <v>43</v>
      </c>
      <c r="B129" s="128">
        <v>723190907</v>
      </c>
      <c r="C129" s="128" t="s">
        <v>198</v>
      </c>
      <c r="D129" s="129" t="s">
        <v>84</v>
      </c>
      <c r="E129" s="130">
        <v>18</v>
      </c>
      <c r="F129" s="203"/>
      <c r="G129" s="122">
        <f t="shared" si="7"/>
        <v>0</v>
      </c>
    </row>
    <row r="130" spans="1:7" x14ac:dyDescent="0.25">
      <c r="A130" s="127" t="s">
        <v>44</v>
      </c>
      <c r="B130" s="128">
        <v>230120046</v>
      </c>
      <c r="C130" s="128" t="s">
        <v>199</v>
      </c>
      <c r="D130" s="129" t="s">
        <v>84</v>
      </c>
      <c r="E130" s="130">
        <v>18</v>
      </c>
      <c r="F130" s="203"/>
      <c r="G130" s="122">
        <f t="shared" si="7"/>
        <v>0</v>
      </c>
    </row>
    <row r="131" spans="1:7" ht="15.75" thickBot="1" x14ac:dyDescent="0.3">
      <c r="A131" s="131" t="s">
        <v>139</v>
      </c>
      <c r="B131" s="132">
        <v>230122685</v>
      </c>
      <c r="C131" s="132" t="s">
        <v>200</v>
      </c>
      <c r="D131" s="133" t="s">
        <v>208</v>
      </c>
      <c r="E131" s="134">
        <v>1</v>
      </c>
      <c r="F131" s="3"/>
      <c r="G131" s="135">
        <f t="shared" si="7"/>
        <v>0</v>
      </c>
    </row>
    <row r="132" spans="1:7" x14ac:dyDescent="0.25">
      <c r="A132" s="136" t="s">
        <v>4</v>
      </c>
      <c r="B132" s="137"/>
      <c r="C132" s="137"/>
      <c r="D132" s="138"/>
      <c r="E132" s="139"/>
      <c r="F132" s="257" t="s">
        <v>27</v>
      </c>
      <c r="G132" s="240" t="s">
        <v>28</v>
      </c>
    </row>
    <row r="133" spans="1:7" x14ac:dyDescent="0.25">
      <c r="A133" s="140" t="s">
        <v>5</v>
      </c>
      <c r="B133" s="141" t="s">
        <v>6</v>
      </c>
      <c r="C133" s="142"/>
      <c r="D133" s="143" t="s">
        <v>7</v>
      </c>
      <c r="E133" s="144"/>
      <c r="F133" s="258"/>
      <c r="G133" s="241"/>
    </row>
    <row r="134" spans="1:7" ht="15.75" thickBot="1" x14ac:dyDescent="0.3">
      <c r="A134" s="145" t="s">
        <v>8</v>
      </c>
      <c r="B134" s="146" t="s">
        <v>9</v>
      </c>
      <c r="C134" s="146" t="s">
        <v>10</v>
      </c>
      <c r="D134" s="147" t="s">
        <v>11</v>
      </c>
      <c r="E134" s="148" t="s">
        <v>12</v>
      </c>
      <c r="F134" s="259"/>
      <c r="G134" s="242"/>
    </row>
    <row r="135" spans="1:7" x14ac:dyDescent="0.25">
      <c r="A135" s="260" t="s">
        <v>31</v>
      </c>
      <c r="B135" s="261"/>
      <c r="C135" s="261"/>
      <c r="D135" s="261"/>
      <c r="E135" s="261"/>
      <c r="F135" s="261"/>
      <c r="G135" s="149">
        <f>SUM(G127:G131)</f>
        <v>0</v>
      </c>
    </row>
    <row r="136" spans="1:7" x14ac:dyDescent="0.25">
      <c r="A136" s="125" t="s">
        <v>29</v>
      </c>
      <c r="B136" s="126">
        <v>23018</v>
      </c>
      <c r="C136" s="126" t="s">
        <v>140</v>
      </c>
      <c r="D136" s="105"/>
      <c r="E136" s="101"/>
      <c r="F136" s="101"/>
      <c r="G136" s="102"/>
    </row>
    <row r="137" spans="1:7" x14ac:dyDescent="0.25">
      <c r="A137" s="98" t="s">
        <v>45</v>
      </c>
      <c r="B137" s="99">
        <v>230180028</v>
      </c>
      <c r="C137" s="99" t="s">
        <v>201</v>
      </c>
      <c r="D137" s="105" t="s">
        <v>84</v>
      </c>
      <c r="E137" s="101">
        <v>18</v>
      </c>
      <c r="F137" s="1"/>
      <c r="G137" s="102">
        <f t="shared" si="7"/>
        <v>0</v>
      </c>
    </row>
    <row r="138" spans="1:7" x14ac:dyDescent="0.25">
      <c r="A138" s="98" t="s">
        <v>141</v>
      </c>
      <c r="B138" s="99">
        <v>286135000</v>
      </c>
      <c r="C138" s="99" t="s">
        <v>202</v>
      </c>
      <c r="D138" s="105" t="s">
        <v>84</v>
      </c>
      <c r="E138" s="101">
        <v>18</v>
      </c>
      <c r="F138" s="1"/>
      <c r="G138" s="102">
        <f t="shared" si="7"/>
        <v>0</v>
      </c>
    </row>
    <row r="139" spans="1:7" x14ac:dyDescent="0.25">
      <c r="A139" s="98" t="s">
        <v>142</v>
      </c>
      <c r="B139" s="99">
        <v>286135432</v>
      </c>
      <c r="C139" s="99" t="s">
        <v>203</v>
      </c>
      <c r="D139" s="105" t="s">
        <v>84</v>
      </c>
      <c r="E139" s="101">
        <v>7</v>
      </c>
      <c r="F139" s="1"/>
      <c r="G139" s="102">
        <f t="shared" si="7"/>
        <v>0</v>
      </c>
    </row>
    <row r="140" spans="1:7" x14ac:dyDescent="0.25">
      <c r="A140" s="243" t="s">
        <v>31</v>
      </c>
      <c r="B140" s="250"/>
      <c r="C140" s="250"/>
      <c r="D140" s="250"/>
      <c r="E140" s="250"/>
      <c r="F140" s="250"/>
      <c r="G140" s="107">
        <f>SUM(G137:G139)</f>
        <v>0</v>
      </c>
    </row>
    <row r="141" spans="1:7" x14ac:dyDescent="0.25">
      <c r="A141" s="125" t="s">
        <v>29</v>
      </c>
      <c r="B141" s="126">
        <v>23020</v>
      </c>
      <c r="C141" s="126" t="s">
        <v>143</v>
      </c>
      <c r="D141" s="105"/>
      <c r="E141" s="101"/>
      <c r="F141" s="101"/>
      <c r="G141" s="102"/>
    </row>
    <row r="142" spans="1:7" x14ac:dyDescent="0.25">
      <c r="A142" s="98" t="s">
        <v>144</v>
      </c>
      <c r="B142" s="99">
        <v>230202674</v>
      </c>
      <c r="C142" s="99" t="s">
        <v>204</v>
      </c>
      <c r="D142" s="105" t="s">
        <v>208</v>
      </c>
      <c r="E142" s="101">
        <v>1</v>
      </c>
      <c r="F142" s="1"/>
      <c r="G142" s="102">
        <f t="shared" si="7"/>
        <v>0</v>
      </c>
    </row>
    <row r="143" spans="1:7" x14ac:dyDescent="0.25">
      <c r="A143" s="98"/>
      <c r="B143" s="150" t="s">
        <v>145</v>
      </c>
      <c r="C143" s="101" t="s">
        <v>146</v>
      </c>
      <c r="D143" s="105"/>
      <c r="E143" s="101"/>
      <c r="F143" s="101"/>
      <c r="G143" s="102"/>
    </row>
    <row r="144" spans="1:7" x14ac:dyDescent="0.25">
      <c r="A144" s="98"/>
      <c r="B144" s="99"/>
      <c r="C144" s="101" t="s">
        <v>147</v>
      </c>
      <c r="D144" s="105"/>
      <c r="E144" s="101"/>
      <c r="F144" s="101"/>
      <c r="G144" s="102"/>
    </row>
    <row r="145" spans="1:7" x14ac:dyDescent="0.25">
      <c r="A145" s="98"/>
      <c r="B145" s="99"/>
      <c r="C145" s="101" t="s">
        <v>148</v>
      </c>
      <c r="D145" s="105"/>
      <c r="E145" s="101"/>
      <c r="F145" s="101"/>
      <c r="G145" s="102"/>
    </row>
    <row r="146" spans="1:7" x14ac:dyDescent="0.25">
      <c r="A146" s="98"/>
      <c r="B146" s="99"/>
      <c r="C146" s="101" t="s">
        <v>149</v>
      </c>
      <c r="D146" s="105"/>
      <c r="E146" s="101"/>
      <c r="F146" s="101"/>
      <c r="G146" s="102"/>
    </row>
    <row r="147" spans="1:7" x14ac:dyDescent="0.25">
      <c r="A147" s="98"/>
      <c r="B147" s="99"/>
      <c r="C147" s="101" t="s">
        <v>150</v>
      </c>
      <c r="D147" s="105"/>
      <c r="E147" s="101"/>
      <c r="F147" s="101"/>
      <c r="G147" s="102"/>
    </row>
    <row r="148" spans="1:7" x14ac:dyDescent="0.25">
      <c r="A148" s="262" t="s">
        <v>151</v>
      </c>
      <c r="B148" s="244"/>
      <c r="C148" s="101" t="s">
        <v>152</v>
      </c>
      <c r="D148" s="105"/>
      <c r="E148" s="101"/>
      <c r="F148" s="101"/>
      <c r="G148" s="102"/>
    </row>
    <row r="149" spans="1:7" x14ac:dyDescent="0.25">
      <c r="A149" s="243" t="s">
        <v>31</v>
      </c>
      <c r="B149" s="250"/>
      <c r="C149" s="250"/>
      <c r="D149" s="250"/>
      <c r="E149" s="250"/>
      <c r="F149" s="250"/>
      <c r="G149" s="107">
        <f>G142</f>
        <v>0</v>
      </c>
    </row>
    <row r="150" spans="1:7" x14ac:dyDescent="0.25">
      <c r="A150" s="125" t="s">
        <v>29</v>
      </c>
      <c r="B150" s="126">
        <v>23023</v>
      </c>
      <c r="C150" s="126" t="s">
        <v>153</v>
      </c>
      <c r="D150" s="105"/>
      <c r="E150" s="101"/>
      <c r="F150" s="101"/>
      <c r="G150" s="102"/>
    </row>
    <row r="151" spans="1:7" x14ac:dyDescent="0.25">
      <c r="A151" s="98" t="s">
        <v>154</v>
      </c>
      <c r="B151" s="99">
        <v>230230018</v>
      </c>
      <c r="C151" s="99" t="s">
        <v>205</v>
      </c>
      <c r="D151" s="105" t="s">
        <v>84</v>
      </c>
      <c r="E151" s="101">
        <v>18</v>
      </c>
      <c r="F151" s="1"/>
      <c r="G151" s="102">
        <f t="shared" si="7"/>
        <v>0</v>
      </c>
    </row>
    <row r="152" spans="1:7" x14ac:dyDescent="0.25">
      <c r="A152" s="98" t="s">
        <v>155</v>
      </c>
      <c r="B152" s="99">
        <v>230125960</v>
      </c>
      <c r="C152" s="99" t="s">
        <v>206</v>
      </c>
      <c r="D152" s="105" t="s">
        <v>210</v>
      </c>
      <c r="E152" s="101">
        <v>1</v>
      </c>
      <c r="F152" s="1"/>
      <c r="G152" s="102">
        <f t="shared" si="7"/>
        <v>0</v>
      </c>
    </row>
    <row r="153" spans="1:7" x14ac:dyDescent="0.25">
      <c r="A153" s="243" t="s">
        <v>31</v>
      </c>
      <c r="B153" s="250"/>
      <c r="C153" s="250"/>
      <c r="D153" s="250"/>
      <c r="E153" s="250"/>
      <c r="F153" s="250"/>
      <c r="G153" s="107">
        <f>G151+G152</f>
        <v>0</v>
      </c>
    </row>
    <row r="154" spans="1:7" x14ac:dyDescent="0.25">
      <c r="A154" s="243" t="s">
        <v>156</v>
      </c>
      <c r="B154" s="250"/>
      <c r="C154" s="250"/>
      <c r="D154" s="250"/>
      <c r="E154" s="250"/>
      <c r="F154" s="250"/>
      <c r="G154" s="107">
        <f>G153+G149+G140+G135+G125</f>
        <v>0</v>
      </c>
    </row>
    <row r="155" spans="1:7" x14ac:dyDescent="0.25">
      <c r="A155" s="266" t="s">
        <v>158</v>
      </c>
      <c r="B155" s="246"/>
      <c r="C155" s="246"/>
      <c r="D155" s="151" t="s">
        <v>82</v>
      </c>
      <c r="E155" s="152" t="s">
        <v>157</v>
      </c>
      <c r="F155" s="153">
        <f>G154</f>
        <v>0</v>
      </c>
      <c r="G155" s="102">
        <f>F155/100*E155</f>
        <v>0</v>
      </c>
    </row>
    <row r="156" spans="1:7" x14ac:dyDescent="0.25">
      <c r="A156" s="243" t="s">
        <v>135</v>
      </c>
      <c r="B156" s="246"/>
      <c r="C156" s="246"/>
      <c r="D156" s="246"/>
      <c r="E156" s="246"/>
      <c r="F156" s="246"/>
      <c r="G156" s="54">
        <f>G154+G155</f>
        <v>0</v>
      </c>
    </row>
    <row r="157" spans="1:7" x14ac:dyDescent="0.25">
      <c r="A157" s="98"/>
      <c r="B157" s="154"/>
      <c r="C157" s="155"/>
      <c r="D157" s="105"/>
      <c r="E157" s="105"/>
      <c r="F157" s="101"/>
      <c r="G157" s="102"/>
    </row>
    <row r="158" spans="1:7" ht="15.75" thickBot="1" x14ac:dyDescent="0.3">
      <c r="A158" s="267" t="s">
        <v>47</v>
      </c>
      <c r="B158" s="268"/>
      <c r="C158" s="268"/>
      <c r="D158" s="268"/>
      <c r="E158" s="268"/>
      <c r="F158" s="268"/>
      <c r="G158" s="156">
        <f>G156+G120+G108+G58+G47</f>
        <v>0</v>
      </c>
    </row>
    <row r="159" spans="1:7" x14ac:dyDescent="0.25">
      <c r="A159" s="157"/>
      <c r="B159" s="158"/>
      <c r="C159" s="158"/>
      <c r="D159" s="158"/>
      <c r="E159" s="158"/>
      <c r="F159" s="158"/>
      <c r="G159" s="159"/>
    </row>
    <row r="160" spans="1:7" x14ac:dyDescent="0.25">
      <c r="A160" s="157"/>
      <c r="B160" s="158"/>
      <c r="C160" s="158"/>
      <c r="D160" s="158"/>
      <c r="E160" s="158"/>
      <c r="F160" s="158"/>
      <c r="G160" s="159"/>
    </row>
    <row r="161" spans="1:7" x14ac:dyDescent="0.25">
      <c r="A161" s="157"/>
      <c r="B161" s="158"/>
      <c r="C161" s="158"/>
      <c r="D161" s="158"/>
      <c r="E161" s="158"/>
      <c r="F161" s="158"/>
      <c r="G161" s="159"/>
    </row>
    <row r="162" spans="1:7" x14ac:dyDescent="0.25">
      <c r="A162" s="157"/>
      <c r="B162" s="158"/>
      <c r="C162" s="158"/>
      <c r="D162" s="158"/>
      <c r="E162" s="158"/>
      <c r="F162" s="158"/>
      <c r="G162" s="159"/>
    </row>
    <row r="163" spans="1:7" x14ac:dyDescent="0.25">
      <c r="A163" s="157"/>
      <c r="B163" s="158"/>
      <c r="C163" s="158"/>
      <c r="D163" s="158"/>
      <c r="E163" s="158"/>
      <c r="F163" s="158"/>
      <c r="G163" s="159"/>
    </row>
    <row r="164" spans="1:7" x14ac:dyDescent="0.25">
      <c r="A164" s="157"/>
      <c r="B164" s="158"/>
      <c r="C164" s="158"/>
      <c r="D164" s="158"/>
      <c r="E164" s="158"/>
      <c r="F164" s="158"/>
      <c r="G164" s="159"/>
    </row>
    <row r="165" spans="1:7" x14ac:dyDescent="0.25">
      <c r="A165" s="157"/>
      <c r="B165" s="158"/>
      <c r="C165" s="158"/>
      <c r="D165" s="158"/>
      <c r="E165" s="158"/>
      <c r="F165" s="158"/>
      <c r="G165" s="159"/>
    </row>
    <row r="166" spans="1:7" ht="15.75" thickBot="1" x14ac:dyDescent="0.3">
      <c r="A166" s="160"/>
      <c r="B166" s="161"/>
      <c r="C166" s="161"/>
      <c r="D166" s="161"/>
      <c r="E166" s="161"/>
      <c r="F166" s="161"/>
      <c r="G166" s="162"/>
    </row>
    <row r="167" spans="1:7" ht="15.75" thickBot="1" x14ac:dyDescent="0.3">
      <c r="A167" s="269" t="s">
        <v>63</v>
      </c>
      <c r="B167" s="270"/>
      <c r="C167" s="270"/>
      <c r="D167" s="270"/>
      <c r="E167" s="270"/>
      <c r="F167" s="270"/>
      <c r="G167" s="271"/>
    </row>
    <row r="168" spans="1:7" x14ac:dyDescent="0.25">
      <c r="A168" s="163" t="s">
        <v>14</v>
      </c>
      <c r="B168" s="164" t="s">
        <v>87</v>
      </c>
      <c r="C168" s="272" t="s">
        <v>88</v>
      </c>
      <c r="D168" s="264"/>
      <c r="E168" s="264"/>
      <c r="F168" s="236"/>
      <c r="G168" s="25">
        <f>G47</f>
        <v>0</v>
      </c>
    </row>
    <row r="169" spans="1:7" x14ac:dyDescent="0.25">
      <c r="A169" s="165" t="s">
        <v>14</v>
      </c>
      <c r="B169" s="166" t="s">
        <v>39</v>
      </c>
      <c r="C169" s="273" t="s">
        <v>40</v>
      </c>
      <c r="D169" s="274"/>
      <c r="E169" s="274"/>
      <c r="F169" s="228"/>
      <c r="G169" s="31">
        <f>G58</f>
        <v>0</v>
      </c>
    </row>
    <row r="170" spans="1:7" x14ac:dyDescent="0.25">
      <c r="A170" s="165" t="s">
        <v>14</v>
      </c>
      <c r="B170" s="166" t="s">
        <v>212</v>
      </c>
      <c r="C170" s="273" t="s">
        <v>130</v>
      </c>
      <c r="D170" s="274"/>
      <c r="E170" s="274"/>
      <c r="F170" s="228"/>
      <c r="G170" s="31">
        <f>G120</f>
        <v>0</v>
      </c>
    </row>
    <row r="171" spans="1:7" x14ac:dyDescent="0.25">
      <c r="A171" s="165" t="s">
        <v>14</v>
      </c>
      <c r="B171" s="167" t="s">
        <v>213</v>
      </c>
      <c r="C171" s="168" t="s">
        <v>136</v>
      </c>
      <c r="D171" s="169"/>
      <c r="E171" s="169"/>
      <c r="F171" s="170"/>
      <c r="G171" s="31">
        <f>G156</f>
        <v>0</v>
      </c>
    </row>
    <row r="172" spans="1:7" x14ac:dyDescent="0.25">
      <c r="A172" s="165" t="s">
        <v>14</v>
      </c>
      <c r="B172" s="167" t="s">
        <v>214</v>
      </c>
      <c r="C172" s="273" t="s">
        <v>110</v>
      </c>
      <c r="D172" s="274"/>
      <c r="E172" s="274"/>
      <c r="F172" s="228"/>
      <c r="G172" s="31">
        <f>G108</f>
        <v>0</v>
      </c>
    </row>
    <row r="173" spans="1:7" ht="15.75" thickBot="1" x14ac:dyDescent="0.3">
      <c r="A173" s="275" t="s">
        <v>46</v>
      </c>
      <c r="B173" s="276"/>
      <c r="C173" s="276"/>
      <c r="D173" s="276"/>
      <c r="E173" s="276"/>
      <c r="F173" s="277"/>
      <c r="G173" s="171">
        <f>SUM(G168:G172)</f>
        <v>0</v>
      </c>
    </row>
    <row r="174" spans="1:7" ht="15.75" thickBot="1" x14ac:dyDescent="0.3">
      <c r="A174" s="172"/>
      <c r="B174" s="173"/>
      <c r="C174" s="173"/>
      <c r="D174" s="173"/>
      <c r="E174" s="173"/>
      <c r="F174" s="173"/>
      <c r="G174" s="174"/>
    </row>
    <row r="175" spans="1:7" ht="15.75" thickBot="1" x14ac:dyDescent="0.3">
      <c r="A175" s="278" t="s">
        <v>56</v>
      </c>
      <c r="B175" s="279"/>
      <c r="C175" s="279"/>
      <c r="D175" s="279"/>
      <c r="E175" s="279"/>
      <c r="F175" s="279"/>
      <c r="G175" s="280"/>
    </row>
    <row r="176" spans="1:7" ht="16.5" customHeight="1" thickBot="1" x14ac:dyDescent="0.3">
      <c r="A176" s="175" t="s">
        <v>60</v>
      </c>
      <c r="B176" s="281"/>
      <c r="C176" s="281"/>
      <c r="D176" s="281"/>
      <c r="E176" s="281"/>
      <c r="F176" s="176" t="s">
        <v>61</v>
      </c>
      <c r="G176" s="177" t="s">
        <v>62</v>
      </c>
    </row>
    <row r="177" spans="1:7" x14ac:dyDescent="0.25">
      <c r="A177" s="163" t="s">
        <v>57</v>
      </c>
      <c r="B177" s="263" t="s">
        <v>48</v>
      </c>
      <c r="C177" s="264"/>
      <c r="D177" s="264"/>
      <c r="E177" s="265"/>
      <c r="F177" s="200">
        <v>0.8</v>
      </c>
      <c r="G177" s="201">
        <f>ROUND(G173/100*F177,0)</f>
        <v>0</v>
      </c>
    </row>
    <row r="178" spans="1:7" x14ac:dyDescent="0.25">
      <c r="A178" s="178" t="s">
        <v>58</v>
      </c>
      <c r="B178" s="287" t="s">
        <v>72</v>
      </c>
      <c r="C178" s="288"/>
      <c r="D178" s="288"/>
      <c r="E178" s="289"/>
      <c r="F178" s="179">
        <v>3.2</v>
      </c>
      <c r="G178" s="180">
        <f>ROUND(G173/100*F178,0)</f>
        <v>0</v>
      </c>
    </row>
    <row r="179" spans="1:7" x14ac:dyDescent="0.25">
      <c r="A179" s="165" t="s">
        <v>59</v>
      </c>
      <c r="B179" s="290" t="s">
        <v>73</v>
      </c>
      <c r="C179" s="274"/>
      <c r="D179" s="274"/>
      <c r="E179" s="291"/>
      <c r="F179" s="84">
        <v>1.88</v>
      </c>
      <c r="G179" s="180">
        <f>ROUND(G173/100*F179,0)</f>
        <v>0</v>
      </c>
    </row>
    <row r="180" spans="1:7" ht="15.75" thickBot="1" x14ac:dyDescent="0.3">
      <c r="A180" s="181" t="s">
        <v>215</v>
      </c>
      <c r="B180" s="292" t="s">
        <v>216</v>
      </c>
      <c r="C180" s="293"/>
      <c r="D180" s="293"/>
      <c r="E180" s="294"/>
      <c r="F180" s="182">
        <v>4</v>
      </c>
      <c r="G180" s="202">
        <f>ROUND(G173/100*F180,0)</f>
        <v>0</v>
      </c>
    </row>
    <row r="181" spans="1:7" x14ac:dyDescent="0.25">
      <c r="A181" s="295" t="s">
        <v>46</v>
      </c>
      <c r="B181" s="296"/>
      <c r="C181" s="296"/>
      <c r="D181" s="296"/>
      <c r="E181" s="296"/>
      <c r="F181" s="297"/>
      <c r="G181" s="183">
        <f>SUM(G177:G180)</f>
        <v>0</v>
      </c>
    </row>
    <row r="182" spans="1:7" x14ac:dyDescent="0.25">
      <c r="A182" s="32"/>
      <c r="B182" s="29"/>
      <c r="C182" s="74"/>
      <c r="D182" s="29"/>
      <c r="E182" s="55"/>
      <c r="F182" s="84"/>
      <c r="G182" s="65"/>
    </row>
    <row r="183" spans="1:7" x14ac:dyDescent="0.25">
      <c r="A183" s="298" t="s">
        <v>52</v>
      </c>
      <c r="B183" s="299"/>
      <c r="C183" s="299"/>
      <c r="D183" s="299"/>
      <c r="E183" s="299"/>
      <c r="F183" s="299"/>
      <c r="G183" s="300"/>
    </row>
    <row r="184" spans="1:7" x14ac:dyDescent="0.25">
      <c r="A184" s="301" t="s">
        <v>49</v>
      </c>
      <c r="B184" s="282"/>
      <c r="C184" s="282"/>
      <c r="D184" s="282"/>
      <c r="E184" s="282"/>
      <c r="F184" s="283"/>
      <c r="G184" s="184">
        <f>ROUND(G173+G181,0)</f>
        <v>0</v>
      </c>
    </row>
    <row r="185" spans="1:7" x14ac:dyDescent="0.25">
      <c r="A185" s="237" t="s">
        <v>51</v>
      </c>
      <c r="B185" s="282"/>
      <c r="C185" s="282"/>
      <c r="D185" s="282"/>
      <c r="E185" s="282"/>
      <c r="F185" s="283"/>
      <c r="G185" s="184">
        <f>G184*0.21</f>
        <v>0</v>
      </c>
    </row>
    <row r="186" spans="1:7" ht="18" thickBot="1" x14ac:dyDescent="0.35">
      <c r="A186" s="284" t="s">
        <v>50</v>
      </c>
      <c r="B186" s="285"/>
      <c r="C186" s="285"/>
      <c r="D186" s="285"/>
      <c r="E186" s="285"/>
      <c r="F186" s="286"/>
      <c r="G186" s="185">
        <f>G184+G185</f>
        <v>0</v>
      </c>
    </row>
    <row r="198" spans="9:9" x14ac:dyDescent="0.25">
      <c r="I198" s="186"/>
    </row>
    <row r="199" spans="9:9" x14ac:dyDescent="0.25">
      <c r="I199" s="186"/>
    </row>
    <row r="229" ht="15" customHeight="1" x14ac:dyDescent="0.25"/>
    <row r="344" spans="9:13" x14ac:dyDescent="0.25">
      <c r="I344" s="56"/>
      <c r="J344" s="56"/>
      <c r="K344" s="56"/>
      <c r="L344" s="56"/>
      <c r="M344" s="56"/>
    </row>
    <row r="345" spans="9:13" x14ac:dyDescent="0.25">
      <c r="I345" s="56"/>
      <c r="J345" s="56"/>
      <c r="K345" s="56"/>
      <c r="L345" s="56"/>
      <c r="M345" s="56"/>
    </row>
    <row r="346" spans="9:13" x14ac:dyDescent="0.25">
      <c r="I346" s="56"/>
      <c r="J346" s="187"/>
      <c r="K346" s="188"/>
      <c r="L346" s="189"/>
      <c r="M346" s="56"/>
    </row>
    <row r="347" spans="9:13" x14ac:dyDescent="0.25">
      <c r="I347" s="56"/>
      <c r="J347" s="190"/>
      <c r="K347" s="191"/>
      <c r="L347" s="192"/>
      <c r="M347" s="56"/>
    </row>
    <row r="348" spans="9:13" x14ac:dyDescent="0.25">
      <c r="I348" s="56"/>
      <c r="J348" s="190"/>
      <c r="K348" s="191"/>
      <c r="L348" s="193"/>
      <c r="M348" s="56"/>
    </row>
    <row r="349" spans="9:13" x14ac:dyDescent="0.25">
      <c r="I349" s="56"/>
      <c r="J349" s="190"/>
      <c r="K349" s="191"/>
      <c r="L349" s="193"/>
      <c r="M349" s="56"/>
    </row>
    <row r="350" spans="9:13" x14ac:dyDescent="0.25">
      <c r="I350" s="56"/>
      <c r="J350" s="190"/>
      <c r="K350" s="191"/>
      <c r="L350" s="191"/>
      <c r="M350" s="56"/>
    </row>
    <row r="351" spans="9:13" x14ac:dyDescent="0.25">
      <c r="I351" s="56"/>
      <c r="J351" s="190"/>
      <c r="K351" s="191"/>
      <c r="L351" s="194"/>
      <c r="M351" s="56"/>
    </row>
    <row r="352" spans="9:13" x14ac:dyDescent="0.25">
      <c r="I352" s="56"/>
      <c r="J352" s="190"/>
      <c r="K352" s="191"/>
      <c r="L352" s="193"/>
      <c r="M352" s="56"/>
    </row>
    <row r="353" spans="9:13" x14ac:dyDescent="0.25">
      <c r="I353" s="56"/>
      <c r="J353" s="190"/>
      <c r="K353" s="191"/>
      <c r="L353" s="193"/>
      <c r="M353" s="56"/>
    </row>
    <row r="354" spans="9:13" x14ac:dyDescent="0.25">
      <c r="I354" s="56"/>
      <c r="J354" s="190"/>
      <c r="K354" s="191"/>
      <c r="L354" s="193"/>
      <c r="M354" s="56"/>
    </row>
    <row r="355" spans="9:13" x14ac:dyDescent="0.25">
      <c r="I355" s="56"/>
      <c r="J355" s="190"/>
      <c r="K355" s="191"/>
      <c r="L355" s="193"/>
      <c r="M355" s="56"/>
    </row>
    <row r="356" spans="9:13" x14ac:dyDescent="0.25">
      <c r="I356" s="56"/>
      <c r="J356" s="190"/>
      <c r="K356" s="191"/>
      <c r="L356" s="193"/>
      <c r="M356" s="56"/>
    </row>
    <row r="357" spans="9:13" x14ac:dyDescent="0.25">
      <c r="I357" s="56"/>
      <c r="J357" s="190"/>
      <c r="K357" s="191"/>
      <c r="L357" s="193"/>
      <c r="M357" s="56"/>
    </row>
    <row r="358" spans="9:13" x14ac:dyDescent="0.25">
      <c r="I358" s="56"/>
      <c r="J358" s="192"/>
      <c r="K358" s="195"/>
      <c r="L358" s="195"/>
      <c r="M358" s="56"/>
    </row>
    <row r="359" spans="9:13" x14ac:dyDescent="0.25">
      <c r="I359" s="56"/>
      <c r="J359" s="192"/>
      <c r="K359" s="195"/>
      <c r="L359" s="195"/>
      <c r="M359" s="56"/>
    </row>
    <row r="362" spans="9:13" ht="13.5" customHeight="1" x14ac:dyDescent="0.25"/>
    <row r="363" spans="9:13" ht="12.75" customHeight="1" x14ac:dyDescent="0.25"/>
    <row r="457" ht="15.75" customHeight="1" x14ac:dyDescent="0.25"/>
    <row r="459" ht="16.5" customHeight="1" x14ac:dyDescent="0.25"/>
    <row r="466" ht="15.75" customHeight="1" x14ac:dyDescent="0.25"/>
    <row r="468" ht="14.25" customHeight="1" x14ac:dyDescent="0.25"/>
    <row r="471" ht="15" customHeight="1" x14ac:dyDescent="0.25"/>
    <row r="483" ht="15" customHeight="1" x14ac:dyDescent="0.25"/>
    <row r="527" ht="11.25" customHeight="1" x14ac:dyDescent="0.25"/>
    <row r="528" ht="13.5" customHeight="1" x14ac:dyDescent="0.25"/>
  </sheetData>
  <sheetProtection password="E25F" sheet="1" objects="1" scenarios="1"/>
  <mergeCells count="62">
    <mergeCell ref="A185:F185"/>
    <mergeCell ref="A186:F186"/>
    <mergeCell ref="B178:E178"/>
    <mergeCell ref="B179:E179"/>
    <mergeCell ref="B180:E180"/>
    <mergeCell ref="A181:F181"/>
    <mergeCell ref="A183:G183"/>
    <mergeCell ref="A184:F184"/>
    <mergeCell ref="B177:E177"/>
    <mergeCell ref="A155:C155"/>
    <mergeCell ref="A156:F156"/>
    <mergeCell ref="A158:F158"/>
    <mergeCell ref="A167:G167"/>
    <mergeCell ref="C168:F168"/>
    <mergeCell ref="C169:F169"/>
    <mergeCell ref="C170:F170"/>
    <mergeCell ref="C172:F172"/>
    <mergeCell ref="A173:F173"/>
    <mergeCell ref="A175:G175"/>
    <mergeCell ref="B176:E176"/>
    <mergeCell ref="A154:F154"/>
    <mergeCell ref="A115:F115"/>
    <mergeCell ref="A117:C117"/>
    <mergeCell ref="A120:F120"/>
    <mergeCell ref="A125:F125"/>
    <mergeCell ref="F132:F134"/>
    <mergeCell ref="A135:F135"/>
    <mergeCell ref="A140:F140"/>
    <mergeCell ref="A148:B148"/>
    <mergeCell ref="A149:F149"/>
    <mergeCell ref="A153:F153"/>
    <mergeCell ref="G132:G134"/>
    <mergeCell ref="F99:F101"/>
    <mergeCell ref="G99:G101"/>
    <mergeCell ref="A107:F107"/>
    <mergeCell ref="A108:F108"/>
    <mergeCell ref="A109:G109"/>
    <mergeCell ref="A114:F114"/>
    <mergeCell ref="A97:F97"/>
    <mergeCell ref="A47:F47"/>
    <mergeCell ref="A54:F54"/>
    <mergeCell ref="A57:F57"/>
    <mergeCell ref="A58:F58"/>
    <mergeCell ref="F67:F69"/>
    <mergeCell ref="A70:F70"/>
    <mergeCell ref="A74:F74"/>
    <mergeCell ref="A83:F83"/>
    <mergeCell ref="A86:F86"/>
    <mergeCell ref="A92:F92"/>
    <mergeCell ref="G67:G69"/>
    <mergeCell ref="A16:F16"/>
    <mergeCell ref="A27:F27"/>
    <mergeCell ref="A31:F31"/>
    <mergeCell ref="F34:F36"/>
    <mergeCell ref="G34:G36"/>
    <mergeCell ref="A46:F46"/>
    <mergeCell ref="A9:G9"/>
    <mergeCell ref="A2:G2"/>
    <mergeCell ref="C3:G3"/>
    <mergeCell ref="C5:G5"/>
    <mergeCell ref="F6:F8"/>
    <mergeCell ref="G6:G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</dc:creator>
  <cp:lastModifiedBy>Uživatel</cp:lastModifiedBy>
  <cp:lastPrinted>2019-07-19T07:29:00Z</cp:lastPrinted>
  <dcterms:created xsi:type="dcterms:W3CDTF">2014-01-28T14:10:30Z</dcterms:created>
  <dcterms:modified xsi:type="dcterms:W3CDTF">2019-08-19T09:11:16Z</dcterms:modified>
</cp:coreProperties>
</file>