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130" activeTab="3"/>
  </bookViews>
  <sheets>
    <sheet name="Rekapitulace" sheetId="4" r:id="rId1"/>
    <sheet name="Komunikace" sheetId="1" r:id="rId2"/>
    <sheet name="VO" sheetId="2" r:id="rId3"/>
    <sheet name="Ostatní náklady" sheetId="3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8" i="3"/>
  <c r="F7" i="3"/>
  <c r="F6" i="3"/>
  <c r="F5" i="3" l="1"/>
  <c r="F3" i="3" s="1"/>
  <c r="B14" i="4" s="1"/>
  <c r="C14" i="4" l="1"/>
  <c r="D14" i="4" s="1"/>
  <c r="H68" i="2"/>
  <c r="F68" i="2"/>
  <c r="I67" i="2"/>
  <c r="H67" i="2"/>
  <c r="H66" i="2"/>
  <c r="F66" i="2"/>
  <c r="H65" i="2"/>
  <c r="F65" i="2"/>
  <c r="I65" i="2" s="1"/>
  <c r="H64" i="2"/>
  <c r="I64" i="2" s="1"/>
  <c r="H63" i="2"/>
  <c r="I63" i="2" s="1"/>
  <c r="H62" i="2"/>
  <c r="I62" i="2" s="1"/>
  <c r="H61" i="2"/>
  <c r="I61" i="2" s="1"/>
  <c r="I60" i="2"/>
  <c r="H60" i="2"/>
  <c r="H59" i="2"/>
  <c r="I59" i="2" s="1"/>
  <c r="I58" i="2"/>
  <c r="H58" i="2"/>
  <c r="H57" i="2"/>
  <c r="F57" i="2"/>
  <c r="F56" i="2"/>
  <c r="I56" i="2" s="1"/>
  <c r="F55" i="2"/>
  <c r="I55" i="2" s="1"/>
  <c r="F54" i="2"/>
  <c r="I54" i="2" s="1"/>
  <c r="I53" i="2"/>
  <c r="F53" i="2"/>
  <c r="H52" i="2"/>
  <c r="F52" i="2"/>
  <c r="H51" i="2"/>
  <c r="F51" i="2"/>
  <c r="I51" i="2" s="1"/>
  <c r="H50" i="2"/>
  <c r="I50" i="2" s="1"/>
  <c r="H49" i="2"/>
  <c r="I49" i="2" s="1"/>
  <c r="I68" i="2" l="1"/>
  <c r="I66" i="2"/>
  <c r="I52" i="2"/>
  <c r="I57" i="2"/>
  <c r="H48" i="2"/>
  <c r="I48" i="2" s="1"/>
  <c r="H47" i="2"/>
  <c r="I47" i="2" s="1"/>
  <c r="H46" i="2"/>
  <c r="I46" i="2" s="1"/>
  <c r="H45" i="2"/>
  <c r="I45" i="2" s="1"/>
  <c r="H44" i="2"/>
  <c r="F44" i="2"/>
  <c r="H43" i="2"/>
  <c r="I43" i="2" s="1"/>
  <c r="F43" i="2"/>
  <c r="H42" i="2"/>
  <c r="I42" i="2" s="1"/>
  <c r="H41" i="2"/>
  <c r="I41" i="2"/>
  <c r="H40" i="2"/>
  <c r="I40" i="2" s="1"/>
  <c r="I39" i="2"/>
  <c r="H39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I26" i="2" s="1"/>
  <c r="F26" i="2"/>
  <c r="H25" i="2"/>
  <c r="F25" i="2"/>
  <c r="I25" i="2" s="1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I16" i="2"/>
  <c r="F16" i="2"/>
  <c r="I15" i="2"/>
  <c r="H15" i="2"/>
  <c r="F15" i="2"/>
  <c r="H14" i="2"/>
  <c r="I14" i="2" s="1"/>
  <c r="F14" i="2"/>
  <c r="F13" i="2"/>
  <c r="H13" i="2"/>
  <c r="F12" i="2"/>
  <c r="I12" i="2" s="1"/>
  <c r="H12" i="2"/>
  <c r="H11" i="2"/>
  <c r="F11" i="2"/>
  <c r="I9" i="2"/>
  <c r="H9" i="2"/>
  <c r="I8" i="2"/>
  <c r="H8" i="2"/>
  <c r="H7" i="2"/>
  <c r="I7" i="2" s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I44" i="2" l="1"/>
  <c r="I38" i="2"/>
  <c r="I11" i="2"/>
  <c r="I31" i="2"/>
  <c r="I13" i="2"/>
  <c r="H71" i="2"/>
  <c r="I71" i="2" s="1"/>
  <c r="I32" i="2"/>
  <c r="F70" i="2"/>
  <c r="I70" i="2" s="1"/>
  <c r="I17" i="2"/>
  <c r="I19" i="2"/>
  <c r="I21" i="2"/>
  <c r="I23" i="2"/>
  <c r="I28" i="2"/>
  <c r="I30" i="2"/>
  <c r="I33" i="2"/>
  <c r="I35" i="2"/>
  <c r="I37" i="2"/>
  <c r="I18" i="2"/>
  <c r="I20" i="2"/>
  <c r="I22" i="2"/>
  <c r="I24" i="2"/>
  <c r="I27" i="2"/>
  <c r="I29" i="2"/>
  <c r="I34" i="2"/>
  <c r="I36" i="2"/>
  <c r="I6" i="2"/>
  <c r="F33" i="1"/>
  <c r="F27" i="1"/>
  <c r="F13" i="1"/>
  <c r="F5" i="1"/>
  <c r="I69" i="2" l="1"/>
  <c r="I3" i="2" s="1"/>
  <c r="B13" i="4" s="1"/>
  <c r="C13" i="4" s="1"/>
  <c r="D13" i="4" s="1"/>
  <c r="I10" i="2"/>
  <c r="F3" i="1"/>
  <c r="B12" i="4" s="1"/>
  <c r="C12" i="4" l="1"/>
  <c r="D12" i="4" s="1"/>
  <c r="B15" i="4"/>
  <c r="C15" i="4" s="1"/>
  <c r="D15" i="4" s="1"/>
</calcChain>
</file>

<file path=xl/sharedStrings.xml><?xml version="1.0" encoding="utf-8"?>
<sst xmlns="http://schemas.openxmlformats.org/spreadsheetml/2006/main" count="249" uniqueCount="143">
  <si>
    <t>Popis</t>
  </si>
  <si>
    <t>MJ</t>
  </si>
  <si>
    <t>Výměra</t>
  </si>
  <si>
    <t>Jedn. Cena</t>
  </si>
  <si>
    <t>Cena celkem</t>
  </si>
  <si>
    <t>m2</t>
  </si>
  <si>
    <t>Odstranění povrchu MA8 II pl. do 50 m2 tl. 40 mm</t>
  </si>
  <si>
    <t>Odstranění podkladu pl. do 50 m2 z betonu prostého tl. 150 mm</t>
  </si>
  <si>
    <t>Odstranění podkladu pl. do 50 m2 z kameniva drceného tl. 60 mm</t>
  </si>
  <si>
    <t>Rozebrání dlažeb komunikací pro pěší ze zámkových dlaždic</t>
  </si>
  <si>
    <t>Odstranění podkladu pl. přes 50 do 200 m2 z kameniva drceného tl. 180 mm</t>
  </si>
  <si>
    <t>Vytrhání obrub silničních ležatých</t>
  </si>
  <si>
    <t>m</t>
  </si>
  <si>
    <t>Frézování živičného krytu tl. 100 mm pruh š. 0,5 m pl. do 500 m2 bez překážek v trase</t>
  </si>
  <si>
    <t>Podklad ze štěrkodertě ŠD tl. 110 mm</t>
  </si>
  <si>
    <t>Podklad ze směsi stmelené cementem SC C 8/10 (KSC I) tl. 100 mm</t>
  </si>
  <si>
    <t>Postřik živičný spojovací ze silniční emulze v množství 0,80 kg/m2</t>
  </si>
  <si>
    <t>Asfaltový beton vrstva obrusná ACO 8 (ABJ) tl. 40 mm š. do 3 m z nemodifikovaného asfaltu</t>
  </si>
  <si>
    <t>Podklad ze štěrkodrtě ŠD tl. 150 mm</t>
  </si>
  <si>
    <t>Podklad z kameniva drobného frakce 0-4 mm tl. 30 mm</t>
  </si>
  <si>
    <t>Kladení zámkové dlažby komunikací pro pěší tl. 60 mm skupiny A pl. do 100 m2</t>
  </si>
  <si>
    <t>Dlažba zámková PARKETA přírodní 19,6x9,6x6 cm</t>
  </si>
  <si>
    <t>Dlažba zámková PARKETA slepecká 20x10x6 cm barevná</t>
  </si>
  <si>
    <t>Asfaltový beton vrstva ložní ACL 16 (ABH) tl. 50 mm š. do 3 m z nemodifikovaného asfaltu</t>
  </si>
  <si>
    <t>Asfaltový beton vrstva obrusná ACO 11 (ABS) tř. I tl. 50 mm š. do 3 m z nemodifikovaného asfaltu</t>
  </si>
  <si>
    <t>Osazení obrubníku kamenného ležatého s boční opěrou do lože z betonu prostého</t>
  </si>
  <si>
    <t>Obrubník kamenný přímý (bPP) žula, OPS 15x25</t>
  </si>
  <si>
    <t>Obrubník kamenný obloukový (bPP) žula, r=1-3 m OPS 15x25</t>
  </si>
  <si>
    <t>Řezání spár pro vytvoření komůrky š. 20 mm hl. 40 mm pro těsnící zálivku v živičném krytu</t>
  </si>
  <si>
    <t>Těsnění spár zálivkou za studena pro komůrky š. 20 mm hl. 40 mm bez těsnícího profilu</t>
  </si>
  <si>
    <t>Přesun hmot pro pozemní komunikace</t>
  </si>
  <si>
    <t>t</t>
  </si>
  <si>
    <t>Odvoz suti a vybouraných hmot na skládku</t>
  </si>
  <si>
    <t>Poplatek za uložení stavebního odpadu na skládce (skládkovné)</t>
  </si>
  <si>
    <t>Zemní práce</t>
  </si>
  <si>
    <t>Komunikace</t>
  </si>
  <si>
    <t>Ostatní konstrukce a práce</t>
  </si>
  <si>
    <t>Přesun hmot HSV</t>
  </si>
  <si>
    <t>Č.p.</t>
  </si>
  <si>
    <t>Množství</t>
  </si>
  <si>
    <t>Dodávky - materiál</t>
  </si>
  <si>
    <t>Cena jednotková</t>
  </si>
  <si>
    <t>Montáž</t>
  </si>
  <si>
    <t>Náklady celkem</t>
  </si>
  <si>
    <t>Demontáž</t>
  </si>
  <si>
    <t>Stávájící sloup VO č. UM03876 včetně svítidla, výložníku, elektrovýzbroje, patice a základu</t>
  </si>
  <si>
    <t>ks</t>
  </si>
  <si>
    <t>Elektrovýzbroj ze stávajícího stožáru VO č. UM03875</t>
  </si>
  <si>
    <t>Stávající kabely AYKY z výkopu</t>
  </si>
  <si>
    <t>Ocelový, válcový, bezpaticový, vetknutý stožár VO typu PC 6 (výšky 6 m</t>
  </si>
  <si>
    <t>Ocelový, válcový, bezpaticový, vetknutý stožár VO typu U 10 (výšky 10 m) 159/133/89</t>
  </si>
  <si>
    <t>Výložník J1 -1500 (délky 1,5 m)</t>
  </si>
  <si>
    <t>Výložník PDC 1 - 2500 (délky 2,5 m)</t>
  </si>
  <si>
    <t>Výložník TRBC 133/3000 (délky 3,0 m)</t>
  </si>
  <si>
    <t>LED svítidlo přisvětlení přechodu Thome Lighting typu 12033 SELED 9300lm, 68W, IP65, 5k, CROSS (612O0-L59764-850)</t>
  </si>
  <si>
    <t>Výbojkové svítidlo VO Schreder typu Safír 2, se zdrojem 150W typu Master SON-T PIA Plus, charakteristika B3 (993928)</t>
  </si>
  <si>
    <t>Elektrovýzbroj SCHM 1,5-35</t>
  </si>
  <si>
    <t>Elektrovýzbroj SCHM 1,5-35 vícesvorková</t>
  </si>
  <si>
    <t>Pojistka skleněná, In=6A na DIN lištu do elektrovýzbroje</t>
  </si>
  <si>
    <t>Pojistka skleněná, In=10A na DIN lištu do elektrovýzbroje</t>
  </si>
  <si>
    <t>Kabel CYKY 3J x 1,5 mm2, volně uložený (připojení svítidel)</t>
  </si>
  <si>
    <t>km</t>
  </si>
  <si>
    <t>Kabel CYKY 4J x 16 mm2, uložený ve výkopech (připojení stožáru přisvětlení)</t>
  </si>
  <si>
    <t>Kabel CYKY 4J x 25 mm2, uložený ve výkopech (připojení stožáru VO)</t>
  </si>
  <si>
    <t>Ukončení kabelů do 4J x 25 mm2 smršťovací záklopkou</t>
  </si>
  <si>
    <t>TK1 žlab (1 ks = 1 m)</t>
  </si>
  <si>
    <t>Dělená chránička HDPE ø110 mm</t>
  </si>
  <si>
    <t>Chránička HDPE ø50 mm</t>
  </si>
  <si>
    <t>Chránička HDPE ø110 mm</t>
  </si>
  <si>
    <t>Chránička PVC ø110 mm</t>
  </si>
  <si>
    <t>Drát FeZn ø10 mm, uložený ve výkopu</t>
  </si>
  <si>
    <t>Uzemňovací svorka na stžár VO</t>
  </si>
  <si>
    <t>Uzemňovací svorka propojení uzemňovacího drátu v zemi</t>
  </si>
  <si>
    <t>Označovací štítek kabelu</t>
  </si>
  <si>
    <t>Označovací štítek stožáru</t>
  </si>
  <si>
    <t>Ochranný asfaltový lak Renolak ALN pro nátěr spodní části stožárů</t>
  </si>
  <si>
    <t>kg</t>
  </si>
  <si>
    <t>Spojovací materiál stožárů a svítidel, drobný elektroinstalační materiál</t>
  </si>
  <si>
    <t>kpl</t>
  </si>
  <si>
    <t>Zaměření kabelové rýhy/trasy</t>
  </si>
  <si>
    <t>Kabelová rýha 35x60 cm, ruční výkop, zemina tř. 4, zhutnění, zához</t>
  </si>
  <si>
    <t>Kabelové lože, písek, zákryt kabelů betonovými deskami nebo cihlami, š. 35 cm</t>
  </si>
  <si>
    <t>Kabelová rýha 50x120 cm, ruční výkop, zem. tř. 4, zához, zhutnění</t>
  </si>
  <si>
    <t>Obetonování chráničky HDPE 110 mm - beton typ C16/20, zákryt kabelů betonovými deskami nebo cihlami, š. 50 cm</t>
  </si>
  <si>
    <t>m3</t>
  </si>
  <si>
    <t>Štěrk do výkopu, š. 50 cm</t>
  </si>
  <si>
    <t>Řízený protlak pod vozovkou v min. hloubce 100 cm, zem. tř. 4</t>
  </si>
  <si>
    <t>Ruční výkop startovací jámy 200x100x150 cm, zem. tř. 4 včetně záhozu</t>
  </si>
  <si>
    <t>Ruční výkop cílové 100x100x150 cm, zem. tř. 4 včetně záhozu</t>
  </si>
  <si>
    <t>Odvoz zeminy do 30 km</t>
  </si>
  <si>
    <t>Ruční výkop pro základ stožáru U 10 (100x60x150 cm) + výkop jámy pod úroveň vodovodu o min. 1,0 m, zem. tř. 4</t>
  </si>
  <si>
    <t>Ruční výkop pro základ stožáru PC 6 (70x70x110 cm), zem. tř. 4</t>
  </si>
  <si>
    <t>Betonový základ stožáru U 10 (100x60x150 cm) + prodloužení betonového základu pod úroveň vodovodu o min. 1,0 m, včetně průchodek pro kabely, beton typu C16/20, 1 ks</t>
  </si>
  <si>
    <t>Betonový základ stožáru PC 6 (70x70x110 cm), včetně průchodek pro kabely, beton typu C16/20, 1 ks</t>
  </si>
  <si>
    <t>Pouzdro pro stožár U 10</t>
  </si>
  <si>
    <t>Pouzdro pro stožár PC 6</t>
  </si>
  <si>
    <t>Plech nebo keramická deska (dlaždice) pod stožár U 10</t>
  </si>
  <si>
    <t>Plech nebo keramická deska (dlaždice) pod stožár PC 6</t>
  </si>
  <si>
    <t>Rozebrání žulových kostek obrubníku</t>
  </si>
  <si>
    <t>Obnova žulových kostek obrubníku</t>
  </si>
  <si>
    <t>Rozebrání zámkové dlažby</t>
  </si>
  <si>
    <t>Obnova zámkové dlažby</t>
  </si>
  <si>
    <t>Řezání spáry v živici</t>
  </si>
  <si>
    <t>Rozbourání živičného povrchu vozovky</t>
  </si>
  <si>
    <t>Obnova živičného krytu vozovky</t>
  </si>
  <si>
    <t>Vybroušení stávajícího VDZ</t>
  </si>
  <si>
    <t>Nové VDZ a SDZ</t>
  </si>
  <si>
    <t>Zpomalovací práh dopravní zařízení Z 12 z recyklovaného materiálu v barvě černé a žluté se skleněnými odrazkami v čele pro zvýraznění v noci, složený z dvou zpomalovacích prahů koncových, 420x210x30 mm a tří zpomalovacích prahů 420x500x30 mm celkové délky cca 1 900 mm</t>
  </si>
  <si>
    <t>Prořez stávajícího stromu - odstranění větví zasahujících do prostoru vozovky</t>
  </si>
  <si>
    <t>Drobný materiál základů stožárů, drobné zemní práce</t>
  </si>
  <si>
    <t>Podružné položky</t>
  </si>
  <si>
    <t>Podružný materiál</t>
  </si>
  <si>
    <t>%</t>
  </si>
  <si>
    <t>Podíl přidružených výkonů</t>
  </si>
  <si>
    <t>Veřejné osvětlení</t>
  </si>
  <si>
    <t>Ostatní náklady</t>
  </si>
  <si>
    <t>Ostattní náklady</t>
  </si>
  <si>
    <t>Autorský dozor</t>
  </si>
  <si>
    <t>hod.</t>
  </si>
  <si>
    <t>Výchozí revize elektro</t>
  </si>
  <si>
    <t>Geodetické práce před zahájením montáže (zaměření jednoduché liniové stavby</t>
  </si>
  <si>
    <t>Geodetické práce po ukončení montáže (geodetická dokumentace skutečného provedení stavby)</t>
  </si>
  <si>
    <t>Práce technika, koordinace, inženýrské činnosti - technický dozor</t>
  </si>
  <si>
    <t>Označení výkopů, zajištění překopů lávkami se zábradlím proti pádu osob, zajištění vjezdů pojezdovými lávkami</t>
  </si>
  <si>
    <t>Dopravně inženýrská opatření po dobu stavby (návrh, projednání, realizace)</t>
  </si>
  <si>
    <t>Číslo zakázky zadavatele:</t>
  </si>
  <si>
    <t>Číslo zakázky zhotovitele:</t>
  </si>
  <si>
    <t>VO</t>
  </si>
  <si>
    <t>Celkem</t>
  </si>
  <si>
    <t>Název firmy:</t>
  </si>
  <si>
    <t>Cena bez DPH</t>
  </si>
  <si>
    <t>DPH (21%)</t>
  </si>
  <si>
    <t>Cena včetně DPH</t>
  </si>
  <si>
    <t>Zadavatel:</t>
  </si>
  <si>
    <t>Statutární město Ústí nad Labem</t>
  </si>
  <si>
    <t>Ústí nad Labem, Drážďanská - zvýšení bezpečnosti u vstupu do ZOO</t>
  </si>
  <si>
    <t>Rekapitulace nabídkového rozpočtu:</t>
  </si>
  <si>
    <t>V ………………………………………………………</t>
  </si>
  <si>
    <t>Dne: …………………………………………………</t>
  </si>
  <si>
    <t>Podpis:</t>
  </si>
  <si>
    <t>………………………………………………………….</t>
  </si>
  <si>
    <t>Razítko:</t>
  </si>
  <si>
    <t>VZ117180233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</si>
</sst>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workbookViewId="0">
      <selection activeCell="B6" sqref="B6:D6"/>
    </sheetView>
  </sheetViews>
  <sheetFormatPr defaultRowHeight="15" x14ac:dyDescent="0.25"/>
  <cols>
    <col min="1" max="4" width="32.7109375" customWidth="1"/>
  </cols>
  <sheetData>
    <row r="1" spans="1:6" ht="18.75" x14ac:dyDescent="0.3">
      <c r="A1" s="31" t="s">
        <v>135</v>
      </c>
      <c r="B1" s="31"/>
      <c r="C1" s="31"/>
      <c r="D1" s="31"/>
    </row>
    <row r="4" spans="1:6" ht="15.75" x14ac:dyDescent="0.25">
      <c r="A4" s="22" t="s">
        <v>125</v>
      </c>
      <c r="B4" s="30" t="s">
        <v>142</v>
      </c>
      <c r="C4" s="30"/>
      <c r="D4" s="30"/>
    </row>
    <row r="5" spans="1:6" ht="15.75" x14ac:dyDescent="0.25">
      <c r="A5" s="22" t="s">
        <v>133</v>
      </c>
      <c r="B5" s="30" t="s">
        <v>134</v>
      </c>
      <c r="C5" s="30"/>
      <c r="D5" s="30"/>
    </row>
    <row r="6" spans="1:6" ht="15.75" x14ac:dyDescent="0.25">
      <c r="A6" s="22" t="s">
        <v>126</v>
      </c>
      <c r="B6" s="30"/>
      <c r="C6" s="30"/>
      <c r="D6" s="30"/>
    </row>
    <row r="7" spans="1:6" ht="15.75" x14ac:dyDescent="0.25">
      <c r="A7" s="22" t="s">
        <v>129</v>
      </c>
      <c r="B7" s="30"/>
      <c r="C7" s="30"/>
      <c r="D7" s="30"/>
    </row>
    <row r="8" spans="1:6" ht="15.75" x14ac:dyDescent="0.25">
      <c r="A8" s="22"/>
      <c r="B8" s="27"/>
      <c r="C8" s="27"/>
      <c r="D8" s="27"/>
    </row>
    <row r="9" spans="1:6" ht="15.75" x14ac:dyDescent="0.25">
      <c r="A9" s="28" t="s">
        <v>136</v>
      </c>
      <c r="B9" s="29"/>
      <c r="C9" s="29"/>
      <c r="D9" s="29"/>
    </row>
    <row r="11" spans="1:6" ht="15.75" x14ac:dyDescent="0.25">
      <c r="A11" s="4"/>
      <c r="B11" s="26" t="s">
        <v>130</v>
      </c>
      <c r="C11" s="26" t="s">
        <v>131</v>
      </c>
      <c r="D11" s="26" t="s">
        <v>132</v>
      </c>
    </row>
    <row r="12" spans="1:6" ht="15.75" x14ac:dyDescent="0.25">
      <c r="A12" s="24" t="s">
        <v>35</v>
      </c>
      <c r="B12" s="25">
        <f>Komunikace!F3</f>
        <v>0</v>
      </c>
      <c r="C12" s="25">
        <f>B12*0.21</f>
        <v>0</v>
      </c>
      <c r="D12" s="25">
        <f>SUM(B12:C12)</f>
        <v>0</v>
      </c>
      <c r="E12" s="1"/>
      <c r="F12" s="1"/>
    </row>
    <row r="13" spans="1:6" ht="15.75" x14ac:dyDescent="0.25">
      <c r="A13" s="24" t="s">
        <v>127</v>
      </c>
      <c r="B13" s="25">
        <f>VO!I3</f>
        <v>0</v>
      </c>
      <c r="C13" s="25">
        <f>B13*0.21</f>
        <v>0</v>
      </c>
      <c r="D13" s="25">
        <f>SUM(B13:C13)</f>
        <v>0</v>
      </c>
      <c r="E13" s="1"/>
      <c r="F13" s="1"/>
    </row>
    <row r="14" spans="1:6" ht="15.75" x14ac:dyDescent="0.25">
      <c r="A14" s="24" t="s">
        <v>115</v>
      </c>
      <c r="B14" s="25">
        <f>'Ostatní náklady'!F3</f>
        <v>0</v>
      </c>
      <c r="C14" s="25">
        <f>B14*0.21</f>
        <v>0</v>
      </c>
      <c r="D14" s="25">
        <f>SUM(B14:C14)</f>
        <v>0</v>
      </c>
      <c r="E14" s="1"/>
      <c r="F14" s="1"/>
    </row>
    <row r="15" spans="1:6" ht="15.75" x14ac:dyDescent="0.25">
      <c r="A15" s="23" t="s">
        <v>128</v>
      </c>
      <c r="B15" s="5">
        <f>SUM(B12:B14)</f>
        <v>0</v>
      </c>
      <c r="C15" s="5">
        <f>B15*0.21</f>
        <v>0</v>
      </c>
      <c r="D15" s="5">
        <f>SUM(B15:C15)</f>
        <v>0</v>
      </c>
      <c r="E15" s="1"/>
      <c r="F15" s="1"/>
    </row>
    <row r="17" spans="1:4" x14ac:dyDescent="0.25">
      <c r="C17" s="1"/>
      <c r="D17" s="1"/>
    </row>
    <row r="18" spans="1:4" x14ac:dyDescent="0.25">
      <c r="A18" t="s">
        <v>137</v>
      </c>
      <c r="B18" t="s">
        <v>138</v>
      </c>
    </row>
    <row r="26" spans="1:4" x14ac:dyDescent="0.25">
      <c r="C26" t="s">
        <v>139</v>
      </c>
      <c r="D26" t="s">
        <v>140</v>
      </c>
    </row>
    <row r="29" spans="1:4" x14ac:dyDescent="0.25">
      <c r="C29" t="s">
        <v>141</v>
      </c>
    </row>
  </sheetData>
  <sheetProtection algorithmName="SHA-512" hashValue="qZSprZdQAN1ddDBFkOJzvSZa4NRy9kBvQaKjgBqrUuWw1kLdMFprjd6hbsLTmjyIcKFq5TRvPPX38QCukeuShQ==" saltValue="lo2Pb9Vqfp1dweibd9U20A==" spinCount="100000" sheet="1" objects="1" scenarios="1"/>
  <protectedRanges>
    <protectedRange sqref="B6:D6 B7:D7 A18 B18" name="Oblast1"/>
  </protectedRanges>
  <mergeCells count="6">
    <mergeCell ref="A1:D1"/>
    <mergeCell ref="A9:D9"/>
    <mergeCell ref="B4:D4"/>
    <mergeCell ref="B6:D6"/>
    <mergeCell ref="B7:D7"/>
    <mergeCell ref="B5:D5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2"/>
  <sheetViews>
    <sheetView topLeftCell="A16" workbookViewId="0">
      <selection activeCell="E38" sqref="E38"/>
    </sheetView>
  </sheetViews>
  <sheetFormatPr defaultRowHeight="15" x14ac:dyDescent="0.25"/>
  <cols>
    <col min="1" max="1" width="4.42578125" bestFit="1" customWidth="1"/>
    <col min="2" max="2" width="83.28515625" customWidth="1"/>
    <col min="3" max="3" width="3.7109375" bestFit="1" customWidth="1"/>
    <col min="5" max="5" width="10.5703125" bestFit="1" customWidth="1"/>
    <col min="6" max="6" width="14.28515625" bestFit="1" customWidth="1"/>
  </cols>
  <sheetData>
    <row r="3" spans="1:6" ht="15.75" x14ac:dyDescent="0.25">
      <c r="A3" s="4"/>
      <c r="B3" s="34" t="s">
        <v>35</v>
      </c>
      <c r="C3" s="34"/>
      <c r="D3" s="34"/>
      <c r="E3" s="34"/>
      <c r="F3" s="5">
        <f>F5+F13+F27+F33</f>
        <v>0</v>
      </c>
    </row>
    <row r="4" spans="1:6" x14ac:dyDescent="0.25">
      <c r="A4" s="6" t="s">
        <v>38</v>
      </c>
      <c r="B4" s="6" t="s">
        <v>0</v>
      </c>
      <c r="C4" s="6" t="s">
        <v>1</v>
      </c>
      <c r="D4" s="6" t="s">
        <v>2</v>
      </c>
      <c r="E4" s="6" t="s">
        <v>3</v>
      </c>
      <c r="F4" s="8" t="s">
        <v>4</v>
      </c>
    </row>
    <row r="5" spans="1:6" x14ac:dyDescent="0.25">
      <c r="A5" s="6"/>
      <c r="B5" s="35" t="s">
        <v>34</v>
      </c>
      <c r="C5" s="36"/>
      <c r="D5" s="36"/>
      <c r="E5" s="37"/>
      <c r="F5" s="9">
        <f>F6+F7+F8+F9+F10+F11+F12</f>
        <v>0</v>
      </c>
    </row>
    <row r="6" spans="1:6" x14ac:dyDescent="0.25">
      <c r="A6" s="7">
        <v>1</v>
      </c>
      <c r="B6" s="10" t="s">
        <v>6</v>
      </c>
      <c r="C6" s="10" t="s">
        <v>5</v>
      </c>
      <c r="D6" s="10">
        <v>35</v>
      </c>
      <c r="E6" s="11"/>
      <c r="F6" s="11">
        <f t="shared" ref="F6:F12" si="0">D6*E6</f>
        <v>0</v>
      </c>
    </row>
    <row r="7" spans="1:6" ht="15" customHeight="1" x14ac:dyDescent="0.25">
      <c r="A7" s="7">
        <v>2</v>
      </c>
      <c r="B7" s="12" t="s">
        <v>7</v>
      </c>
      <c r="C7" s="10" t="s">
        <v>5</v>
      </c>
      <c r="D7" s="10">
        <v>35</v>
      </c>
      <c r="E7" s="11"/>
      <c r="F7" s="11">
        <f t="shared" si="0"/>
        <v>0</v>
      </c>
    </row>
    <row r="8" spans="1:6" ht="15" customHeight="1" x14ac:dyDescent="0.25">
      <c r="A8" s="7">
        <v>3</v>
      </c>
      <c r="B8" s="12" t="s">
        <v>8</v>
      </c>
      <c r="C8" s="10" t="s">
        <v>5</v>
      </c>
      <c r="D8" s="10">
        <v>35</v>
      </c>
      <c r="E8" s="11"/>
      <c r="F8" s="11">
        <f t="shared" si="0"/>
        <v>0</v>
      </c>
    </row>
    <row r="9" spans="1:6" ht="15" customHeight="1" x14ac:dyDescent="0.25">
      <c r="A9" s="7">
        <v>4</v>
      </c>
      <c r="B9" s="12" t="s">
        <v>9</v>
      </c>
      <c r="C9" s="10" t="s">
        <v>5</v>
      </c>
      <c r="D9" s="10">
        <v>60</v>
      </c>
      <c r="E9" s="11"/>
      <c r="F9" s="11">
        <f t="shared" si="0"/>
        <v>0</v>
      </c>
    </row>
    <row r="10" spans="1:6" ht="15" customHeight="1" x14ac:dyDescent="0.25">
      <c r="A10" s="7">
        <v>5</v>
      </c>
      <c r="B10" s="12" t="s">
        <v>10</v>
      </c>
      <c r="C10" s="10" t="s">
        <v>5</v>
      </c>
      <c r="D10" s="10">
        <v>60</v>
      </c>
      <c r="E10" s="11"/>
      <c r="F10" s="11">
        <f t="shared" si="0"/>
        <v>0</v>
      </c>
    </row>
    <row r="11" spans="1:6" x14ac:dyDescent="0.25">
      <c r="A11" s="7">
        <v>6</v>
      </c>
      <c r="B11" s="12" t="s">
        <v>11</v>
      </c>
      <c r="C11" s="10" t="s">
        <v>12</v>
      </c>
      <c r="D11" s="10">
        <v>55</v>
      </c>
      <c r="E11" s="11"/>
      <c r="F11" s="11">
        <f t="shared" si="0"/>
        <v>0</v>
      </c>
    </row>
    <row r="12" spans="1:6" ht="15" customHeight="1" x14ac:dyDescent="0.25">
      <c r="A12" s="7">
        <v>7</v>
      </c>
      <c r="B12" s="12" t="s">
        <v>13</v>
      </c>
      <c r="C12" s="10" t="s">
        <v>5</v>
      </c>
      <c r="D12" s="10">
        <v>95</v>
      </c>
      <c r="E12" s="11"/>
      <c r="F12" s="11">
        <f t="shared" si="0"/>
        <v>0</v>
      </c>
    </row>
    <row r="13" spans="1:6" x14ac:dyDescent="0.25">
      <c r="A13" s="7"/>
      <c r="B13" s="32" t="s">
        <v>35</v>
      </c>
      <c r="C13" s="33"/>
      <c r="D13" s="33"/>
      <c r="E13" s="33"/>
      <c r="F13" s="13">
        <f>F14+F15+F16+F17+F18+F19+F20+F21+F22+F23+F24+F25+F26</f>
        <v>0</v>
      </c>
    </row>
    <row r="14" spans="1:6" x14ac:dyDescent="0.25">
      <c r="A14" s="7">
        <v>8</v>
      </c>
      <c r="B14" s="12" t="s">
        <v>14</v>
      </c>
      <c r="C14" s="10" t="s">
        <v>5</v>
      </c>
      <c r="D14" s="10">
        <v>65</v>
      </c>
      <c r="E14" s="11"/>
      <c r="F14" s="11">
        <f t="shared" ref="F14:F26" si="1">D14*E14</f>
        <v>0</v>
      </c>
    </row>
    <row r="15" spans="1:6" ht="15" customHeight="1" x14ac:dyDescent="0.25">
      <c r="A15" s="7">
        <v>9</v>
      </c>
      <c r="B15" s="12" t="s">
        <v>15</v>
      </c>
      <c r="C15" s="10" t="s">
        <v>5</v>
      </c>
      <c r="D15" s="10">
        <v>65</v>
      </c>
      <c r="E15" s="11"/>
      <c r="F15" s="11">
        <f t="shared" si="1"/>
        <v>0</v>
      </c>
    </row>
    <row r="16" spans="1:6" ht="15" customHeight="1" x14ac:dyDescent="0.25">
      <c r="A16" s="7">
        <v>10</v>
      </c>
      <c r="B16" s="12" t="s">
        <v>16</v>
      </c>
      <c r="C16" s="10" t="s">
        <v>5</v>
      </c>
      <c r="D16" s="10">
        <v>65</v>
      </c>
      <c r="E16" s="11"/>
      <c r="F16" s="11">
        <f t="shared" si="1"/>
        <v>0</v>
      </c>
    </row>
    <row r="17" spans="1:6" ht="15" customHeight="1" x14ac:dyDescent="0.25">
      <c r="A17" s="7">
        <v>11</v>
      </c>
      <c r="B17" s="12" t="s">
        <v>17</v>
      </c>
      <c r="C17" s="10" t="s">
        <v>5</v>
      </c>
      <c r="D17" s="10">
        <v>65</v>
      </c>
      <c r="E17" s="11"/>
      <c r="F17" s="11">
        <f t="shared" si="1"/>
        <v>0</v>
      </c>
    </row>
    <row r="18" spans="1:6" x14ac:dyDescent="0.25">
      <c r="A18" s="7">
        <v>12</v>
      </c>
      <c r="B18" s="12" t="s">
        <v>18</v>
      </c>
      <c r="C18" s="10" t="s">
        <v>5</v>
      </c>
      <c r="D18" s="10">
        <v>90</v>
      </c>
      <c r="E18" s="11"/>
      <c r="F18" s="11">
        <f t="shared" si="1"/>
        <v>0</v>
      </c>
    </row>
    <row r="19" spans="1:6" ht="15" customHeight="1" x14ac:dyDescent="0.25">
      <c r="A19" s="7">
        <v>13</v>
      </c>
      <c r="B19" s="12" t="s">
        <v>19</v>
      </c>
      <c r="C19" s="10" t="s">
        <v>5</v>
      </c>
      <c r="D19" s="10">
        <v>90</v>
      </c>
      <c r="E19" s="11"/>
      <c r="F19" s="11">
        <f t="shared" si="1"/>
        <v>0</v>
      </c>
    </row>
    <row r="20" spans="1:6" ht="15" customHeight="1" x14ac:dyDescent="0.25">
      <c r="A20" s="7">
        <v>14</v>
      </c>
      <c r="B20" s="12" t="s">
        <v>20</v>
      </c>
      <c r="C20" s="10" t="s">
        <v>5</v>
      </c>
      <c r="D20" s="10">
        <v>90</v>
      </c>
      <c r="E20" s="11"/>
      <c r="F20" s="11">
        <f t="shared" si="1"/>
        <v>0</v>
      </c>
    </row>
    <row r="21" spans="1:6" ht="15" customHeight="1" x14ac:dyDescent="0.25">
      <c r="A21" s="7">
        <v>15</v>
      </c>
      <c r="B21" s="12" t="s">
        <v>21</v>
      </c>
      <c r="C21" s="10" t="s">
        <v>5</v>
      </c>
      <c r="D21" s="10">
        <v>80</v>
      </c>
      <c r="E21" s="11"/>
      <c r="F21" s="11">
        <f t="shared" si="1"/>
        <v>0</v>
      </c>
    </row>
    <row r="22" spans="1:6" ht="15" customHeight="1" x14ac:dyDescent="0.25">
      <c r="A22" s="7">
        <v>16</v>
      </c>
      <c r="B22" s="12" t="s">
        <v>22</v>
      </c>
      <c r="C22" s="10" t="s">
        <v>5</v>
      </c>
      <c r="D22" s="10">
        <v>10</v>
      </c>
      <c r="E22" s="11"/>
      <c r="F22" s="11">
        <f t="shared" si="1"/>
        <v>0</v>
      </c>
    </row>
    <row r="23" spans="1:6" ht="15" customHeight="1" x14ac:dyDescent="0.25">
      <c r="A23" s="7">
        <v>17</v>
      </c>
      <c r="B23" s="12" t="s">
        <v>16</v>
      </c>
      <c r="C23" s="10" t="s">
        <v>5</v>
      </c>
      <c r="D23" s="10">
        <v>27.5</v>
      </c>
      <c r="E23" s="11"/>
      <c r="F23" s="11">
        <f t="shared" si="1"/>
        <v>0</v>
      </c>
    </row>
    <row r="24" spans="1:6" ht="15" customHeight="1" x14ac:dyDescent="0.25">
      <c r="A24" s="7">
        <v>18</v>
      </c>
      <c r="B24" s="12" t="s">
        <v>23</v>
      </c>
      <c r="C24" s="10" t="s">
        <v>5</v>
      </c>
      <c r="D24" s="10">
        <v>27.5</v>
      </c>
      <c r="E24" s="11"/>
      <c r="F24" s="11">
        <f t="shared" si="1"/>
        <v>0</v>
      </c>
    </row>
    <row r="25" spans="1:6" ht="15" customHeight="1" x14ac:dyDescent="0.25">
      <c r="A25" s="7">
        <v>19</v>
      </c>
      <c r="B25" s="12" t="s">
        <v>16</v>
      </c>
      <c r="C25" s="10" t="s">
        <v>5</v>
      </c>
      <c r="D25" s="10">
        <v>27.5</v>
      </c>
      <c r="E25" s="11"/>
      <c r="F25" s="11">
        <f t="shared" si="1"/>
        <v>0</v>
      </c>
    </row>
    <row r="26" spans="1:6" ht="15" customHeight="1" x14ac:dyDescent="0.25">
      <c r="A26" s="7">
        <v>20</v>
      </c>
      <c r="B26" s="12" t="s">
        <v>24</v>
      </c>
      <c r="C26" s="10" t="s">
        <v>5</v>
      </c>
      <c r="D26" s="10">
        <v>27.5</v>
      </c>
      <c r="E26" s="11"/>
      <c r="F26" s="11">
        <f t="shared" si="1"/>
        <v>0</v>
      </c>
    </row>
    <row r="27" spans="1:6" x14ac:dyDescent="0.25">
      <c r="A27" s="7"/>
      <c r="B27" s="32" t="s">
        <v>36</v>
      </c>
      <c r="C27" s="33"/>
      <c r="D27" s="33"/>
      <c r="E27" s="33"/>
      <c r="F27" s="13">
        <f>F28+F29+F30+F31+F32</f>
        <v>0</v>
      </c>
    </row>
    <row r="28" spans="1:6" ht="15" customHeight="1" x14ac:dyDescent="0.25">
      <c r="A28" s="7">
        <v>21</v>
      </c>
      <c r="B28" s="12" t="s">
        <v>25</v>
      </c>
      <c r="C28" s="10" t="s">
        <v>12</v>
      </c>
      <c r="D28" s="10">
        <v>56</v>
      </c>
      <c r="E28" s="11"/>
      <c r="F28" s="11">
        <f>D28*E28</f>
        <v>0</v>
      </c>
    </row>
    <row r="29" spans="1:6" ht="15" customHeight="1" x14ac:dyDescent="0.25">
      <c r="A29" s="7">
        <v>22</v>
      </c>
      <c r="B29" s="12" t="s">
        <v>26</v>
      </c>
      <c r="C29" s="10" t="s">
        <v>12</v>
      </c>
      <c r="D29" s="10">
        <v>40</v>
      </c>
      <c r="E29" s="11"/>
      <c r="F29" s="11">
        <f>D29*E29</f>
        <v>0</v>
      </c>
    </row>
    <row r="30" spans="1:6" ht="15" customHeight="1" x14ac:dyDescent="0.25">
      <c r="A30" s="7">
        <v>23</v>
      </c>
      <c r="B30" s="12" t="s">
        <v>27</v>
      </c>
      <c r="C30" s="10" t="s">
        <v>12</v>
      </c>
      <c r="D30" s="10">
        <v>16</v>
      </c>
      <c r="E30" s="11"/>
      <c r="F30" s="11">
        <f>D30*E30</f>
        <v>0</v>
      </c>
    </row>
    <row r="31" spans="1:6" ht="15" customHeight="1" x14ac:dyDescent="0.25">
      <c r="A31" s="7">
        <v>24</v>
      </c>
      <c r="B31" s="12" t="s">
        <v>28</v>
      </c>
      <c r="C31" s="10" t="s">
        <v>12</v>
      </c>
      <c r="D31" s="10">
        <v>60</v>
      </c>
      <c r="E31" s="11"/>
      <c r="F31" s="11">
        <f>D31*E31</f>
        <v>0</v>
      </c>
    </row>
    <row r="32" spans="1:6" ht="15" customHeight="1" x14ac:dyDescent="0.25">
      <c r="A32" s="7">
        <v>25</v>
      </c>
      <c r="B32" s="12" t="s">
        <v>29</v>
      </c>
      <c r="C32" s="10" t="s">
        <v>12</v>
      </c>
      <c r="D32" s="10">
        <v>60</v>
      </c>
      <c r="E32" s="11"/>
      <c r="F32" s="11">
        <f>D32*E32</f>
        <v>0</v>
      </c>
    </row>
    <row r="33" spans="1:6" x14ac:dyDescent="0.25">
      <c r="A33" s="7"/>
      <c r="B33" s="32" t="s">
        <v>37</v>
      </c>
      <c r="C33" s="33"/>
      <c r="D33" s="33"/>
      <c r="E33" s="33"/>
      <c r="F33" s="13">
        <f>F34+F35+F36</f>
        <v>0</v>
      </c>
    </row>
    <row r="34" spans="1:6" x14ac:dyDescent="0.25">
      <c r="A34" s="7">
        <v>26</v>
      </c>
      <c r="B34" s="12" t="s">
        <v>30</v>
      </c>
      <c r="C34" s="10" t="s">
        <v>31</v>
      </c>
      <c r="D34" s="10">
        <v>115.896</v>
      </c>
      <c r="E34" s="11"/>
      <c r="F34" s="11">
        <f>D34*E34</f>
        <v>0</v>
      </c>
    </row>
    <row r="35" spans="1:6" x14ac:dyDescent="0.25">
      <c r="A35" s="7">
        <v>27</v>
      </c>
      <c r="B35" s="12" t="s">
        <v>32</v>
      </c>
      <c r="C35" s="10" t="s">
        <v>31</v>
      </c>
      <c r="D35" s="10">
        <v>94.025000000000006</v>
      </c>
      <c r="E35" s="11"/>
      <c r="F35" s="11">
        <f>D35*E35</f>
        <v>0</v>
      </c>
    </row>
    <row r="36" spans="1:6" ht="15" customHeight="1" x14ac:dyDescent="0.25">
      <c r="A36" s="7">
        <v>28</v>
      </c>
      <c r="B36" s="12" t="s">
        <v>33</v>
      </c>
      <c r="C36" s="10" t="s">
        <v>31</v>
      </c>
      <c r="D36" s="10">
        <v>94.025000000000006</v>
      </c>
      <c r="E36" s="11"/>
      <c r="F36" s="11">
        <f>D36*E36</f>
        <v>0</v>
      </c>
    </row>
    <row r="37" spans="1:6" x14ac:dyDescent="0.25">
      <c r="E37" s="1"/>
      <c r="F37" s="1"/>
    </row>
    <row r="38" spans="1:6" x14ac:dyDescent="0.25">
      <c r="E38" s="1"/>
      <c r="F38" s="1"/>
    </row>
    <row r="39" spans="1:6" x14ac:dyDescent="0.25">
      <c r="E39" s="1"/>
      <c r="F39" s="1"/>
    </row>
    <row r="40" spans="1:6" x14ac:dyDescent="0.25">
      <c r="E40" s="1"/>
      <c r="F40" s="1"/>
    </row>
    <row r="41" spans="1:6" x14ac:dyDescent="0.25">
      <c r="E41" s="1"/>
      <c r="F41" s="1"/>
    </row>
    <row r="42" spans="1:6" x14ac:dyDescent="0.25">
      <c r="E42" s="1"/>
      <c r="F42" s="1"/>
    </row>
    <row r="43" spans="1:6" x14ac:dyDescent="0.25">
      <c r="E43" s="1"/>
      <c r="F43" s="1"/>
    </row>
    <row r="44" spans="1:6" x14ac:dyDescent="0.25">
      <c r="E44" s="1"/>
      <c r="F44" s="1"/>
    </row>
    <row r="45" spans="1:6" x14ac:dyDescent="0.25">
      <c r="E45" s="1"/>
      <c r="F45" s="1"/>
    </row>
    <row r="46" spans="1:6" x14ac:dyDescent="0.25">
      <c r="E46" s="1"/>
      <c r="F46" s="1"/>
    </row>
    <row r="47" spans="1:6" x14ac:dyDescent="0.25">
      <c r="E47" s="1"/>
      <c r="F47" s="1"/>
    </row>
    <row r="48" spans="1:6" x14ac:dyDescent="0.25">
      <c r="E48" s="1"/>
      <c r="F48" s="1"/>
    </row>
    <row r="49" spans="5:6" x14ac:dyDescent="0.25">
      <c r="E49" s="1"/>
      <c r="F49" s="1"/>
    </row>
    <row r="50" spans="5:6" x14ac:dyDescent="0.25">
      <c r="E50" s="1"/>
      <c r="F50" s="1"/>
    </row>
    <row r="51" spans="5:6" x14ac:dyDescent="0.25">
      <c r="E51" s="1"/>
      <c r="F51" s="1"/>
    </row>
    <row r="52" spans="5:6" x14ac:dyDescent="0.25">
      <c r="E52" s="1"/>
      <c r="F52" s="1"/>
    </row>
    <row r="53" spans="5:6" x14ac:dyDescent="0.25">
      <c r="E53" s="1"/>
      <c r="F53" s="1"/>
    </row>
    <row r="54" spans="5:6" x14ac:dyDescent="0.25">
      <c r="E54" s="1"/>
      <c r="F54" s="1"/>
    </row>
    <row r="55" spans="5:6" x14ac:dyDescent="0.25">
      <c r="E55" s="1"/>
      <c r="F55" s="1"/>
    </row>
    <row r="56" spans="5:6" x14ac:dyDescent="0.25">
      <c r="E56" s="1"/>
      <c r="F56" s="1"/>
    </row>
    <row r="57" spans="5:6" x14ac:dyDescent="0.25">
      <c r="E57" s="1"/>
      <c r="F57" s="1"/>
    </row>
    <row r="58" spans="5:6" x14ac:dyDescent="0.25">
      <c r="E58" s="1"/>
      <c r="F58" s="1"/>
    </row>
    <row r="59" spans="5:6" x14ac:dyDescent="0.25">
      <c r="E59" s="1"/>
      <c r="F59" s="1"/>
    </row>
    <row r="60" spans="5:6" x14ac:dyDescent="0.25">
      <c r="E60" s="1"/>
      <c r="F60" s="1"/>
    </row>
    <row r="61" spans="5:6" x14ac:dyDescent="0.25">
      <c r="E61" s="1"/>
      <c r="F61" s="1"/>
    </row>
    <row r="62" spans="5:6" x14ac:dyDescent="0.25">
      <c r="E62" s="1"/>
      <c r="F62" s="1"/>
    </row>
    <row r="63" spans="5:6" x14ac:dyDescent="0.25">
      <c r="E63" s="1"/>
      <c r="F63" s="1"/>
    </row>
    <row r="64" spans="5:6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76" spans="5:6" x14ac:dyDescent="0.25">
      <c r="E76" s="1"/>
      <c r="F76" s="1"/>
    </row>
    <row r="77" spans="5:6" x14ac:dyDescent="0.25">
      <c r="E77" s="1"/>
      <c r="F77" s="1"/>
    </row>
    <row r="78" spans="5:6" x14ac:dyDescent="0.25">
      <c r="E78" s="1"/>
      <c r="F78" s="1"/>
    </row>
    <row r="79" spans="5:6" x14ac:dyDescent="0.25">
      <c r="E79" s="1"/>
      <c r="F79" s="1"/>
    </row>
    <row r="80" spans="5:6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  <row r="84" spans="5:6" x14ac:dyDescent="0.25">
      <c r="E84" s="1"/>
      <c r="F84" s="1"/>
    </row>
    <row r="85" spans="5:6" x14ac:dyDescent="0.25">
      <c r="E85" s="1"/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1" spans="5:6" x14ac:dyDescent="0.25">
      <c r="E91" s="1"/>
      <c r="F91" s="1"/>
    </row>
    <row r="92" spans="5:6" x14ac:dyDescent="0.25">
      <c r="E92" s="1"/>
      <c r="F92" s="1"/>
    </row>
  </sheetData>
  <sheetProtection algorithmName="SHA-512" hashValue="XlY23VKTJBTYs009KY7sBRasClN7SlZWJT44HEE/F3g4dZBQGbhW8W6NTQ00IIlXGMYgzUy0lKn4+E01xVMqNw==" saltValue="m0D5t32/vou4iDR2BNneqQ==" spinCount="100000" sheet="1" objects="1" scenarios="1"/>
  <protectedRanges>
    <protectedRange sqref="E6 E7 E8 E9 E10 E11 E12 E14 E15 E16 E17 E18 E19 E20 E21 E22 E23 E24 E25 E26 E28 E29 E30 E31 E32 E34 E35 E36" name="Oblast2"/>
    <protectedRange sqref="E6 E7 E8 E9 E10 E11 E12 E14 E15 E16 E17 E18 E19 E20 E21 E22 E23 E24 E25 E26 E28 E29 E30 E31 E32 E34 E35 E36" name="Oblast1"/>
  </protectedRanges>
  <mergeCells count="5">
    <mergeCell ref="B13:E13"/>
    <mergeCell ref="B27:E27"/>
    <mergeCell ref="B33:E33"/>
    <mergeCell ref="B3:E3"/>
    <mergeCell ref="B5:E5"/>
  </mergeCells>
  <pageMargins left="0.7" right="0.7" top="0.78740157499999996" bottom="0.78740157499999996" header="0.3" footer="0.3"/>
  <pageSetup paperSize="9" orientation="landscape" horizontalDpi="0" verticalDpi="0" r:id="rId1"/>
  <ignoredErrors>
    <ignoredError sqref="F13 F27 F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3"/>
  <sheetViews>
    <sheetView topLeftCell="A64" workbookViewId="0">
      <selection activeCell="E70" sqref="E70"/>
    </sheetView>
  </sheetViews>
  <sheetFormatPr defaultRowHeight="15" x14ac:dyDescent="0.25"/>
  <cols>
    <col min="1" max="1" width="4.42578125" bestFit="1" customWidth="1"/>
    <col min="2" max="2" width="43.140625" customWidth="1"/>
    <col min="3" max="3" width="4.42578125" bestFit="1" customWidth="1"/>
    <col min="5" max="5" width="16" bestFit="1" customWidth="1"/>
    <col min="6" max="6" width="12.28515625" bestFit="1" customWidth="1"/>
    <col min="7" max="7" width="16" bestFit="1" customWidth="1"/>
    <col min="8" max="8" width="12.28515625" bestFit="1" customWidth="1"/>
    <col min="9" max="9" width="14.28515625" bestFit="1" customWidth="1"/>
  </cols>
  <sheetData>
    <row r="3" spans="1:9" ht="15.75" x14ac:dyDescent="0.25">
      <c r="A3" s="4"/>
      <c r="B3" s="34" t="s">
        <v>114</v>
      </c>
      <c r="C3" s="34"/>
      <c r="D3" s="34"/>
      <c r="E3" s="34"/>
      <c r="F3" s="34"/>
      <c r="G3" s="34"/>
      <c r="H3" s="34"/>
      <c r="I3" s="5">
        <f>I6+I10+I38+I69</f>
        <v>0</v>
      </c>
    </row>
    <row r="4" spans="1:9" x14ac:dyDescent="0.25">
      <c r="A4" s="6"/>
      <c r="B4" s="6"/>
      <c r="C4" s="6"/>
      <c r="D4" s="6"/>
      <c r="E4" s="40" t="s">
        <v>40</v>
      </c>
      <c r="F4" s="40"/>
      <c r="G4" s="40" t="s">
        <v>42</v>
      </c>
      <c r="H4" s="40"/>
      <c r="I4" s="41" t="s">
        <v>43</v>
      </c>
    </row>
    <row r="5" spans="1:9" x14ac:dyDescent="0.25">
      <c r="A5" s="6" t="s">
        <v>38</v>
      </c>
      <c r="B5" s="6" t="s">
        <v>0</v>
      </c>
      <c r="C5" s="6" t="s">
        <v>1</v>
      </c>
      <c r="D5" s="6" t="s">
        <v>39</v>
      </c>
      <c r="E5" s="6" t="s">
        <v>41</v>
      </c>
      <c r="F5" s="6" t="s">
        <v>4</v>
      </c>
      <c r="G5" s="6" t="s">
        <v>41</v>
      </c>
      <c r="H5" s="6" t="s">
        <v>4</v>
      </c>
      <c r="I5" s="41"/>
    </row>
    <row r="6" spans="1:9" x14ac:dyDescent="0.25">
      <c r="A6" s="4"/>
      <c r="B6" s="39" t="s">
        <v>44</v>
      </c>
      <c r="C6" s="39"/>
      <c r="D6" s="39"/>
      <c r="E6" s="39"/>
      <c r="F6" s="39"/>
      <c r="G6" s="39"/>
      <c r="H6" s="39"/>
      <c r="I6" s="18">
        <f>SUM(I7:I9)</f>
        <v>0</v>
      </c>
    </row>
    <row r="7" spans="1:9" ht="30" x14ac:dyDescent="0.25">
      <c r="A7" s="7">
        <v>1</v>
      </c>
      <c r="B7" s="19" t="s">
        <v>45</v>
      </c>
      <c r="C7" s="7" t="s">
        <v>46</v>
      </c>
      <c r="D7" s="7">
        <v>1</v>
      </c>
      <c r="E7" s="11"/>
      <c r="F7" s="11"/>
      <c r="G7" s="11"/>
      <c r="H7" s="11">
        <f>D7*G7</f>
        <v>0</v>
      </c>
      <c r="I7" s="11">
        <f>F7+H7</f>
        <v>0</v>
      </c>
    </row>
    <row r="8" spans="1:9" ht="30" x14ac:dyDescent="0.25">
      <c r="A8" s="7">
        <v>2</v>
      </c>
      <c r="B8" s="19" t="s">
        <v>47</v>
      </c>
      <c r="C8" s="7" t="s">
        <v>46</v>
      </c>
      <c r="D8" s="7">
        <v>1</v>
      </c>
      <c r="E8" s="11"/>
      <c r="F8" s="11"/>
      <c r="G8" s="11"/>
      <c r="H8" s="11">
        <f>D8*G8</f>
        <v>0</v>
      </c>
      <c r="I8" s="11">
        <f>F8+H8</f>
        <v>0</v>
      </c>
    </row>
    <row r="9" spans="1:9" x14ac:dyDescent="0.25">
      <c r="A9" s="20">
        <v>3</v>
      </c>
      <c r="B9" s="4" t="s">
        <v>48</v>
      </c>
      <c r="C9" s="7" t="s">
        <v>12</v>
      </c>
      <c r="D9" s="20">
        <v>35</v>
      </c>
      <c r="E9" s="21"/>
      <c r="F9" s="21"/>
      <c r="G9" s="21"/>
      <c r="H9" s="21">
        <f>D9*G9</f>
        <v>0</v>
      </c>
      <c r="I9" s="21">
        <f>F9+H9</f>
        <v>0</v>
      </c>
    </row>
    <row r="10" spans="1:9" x14ac:dyDescent="0.25">
      <c r="A10" s="4"/>
      <c r="B10" s="39" t="s">
        <v>42</v>
      </c>
      <c r="C10" s="39"/>
      <c r="D10" s="39"/>
      <c r="E10" s="39"/>
      <c r="F10" s="39"/>
      <c r="G10" s="39"/>
      <c r="H10" s="39"/>
      <c r="I10" s="18">
        <f>SUM(I11:I37)</f>
        <v>0</v>
      </c>
    </row>
    <row r="11" spans="1:9" ht="30" customHeight="1" x14ac:dyDescent="0.25">
      <c r="A11" s="7">
        <v>4</v>
      </c>
      <c r="B11" s="19" t="s">
        <v>50</v>
      </c>
      <c r="C11" s="7" t="s">
        <v>46</v>
      </c>
      <c r="D11" s="7">
        <v>1</v>
      </c>
      <c r="E11" s="11"/>
      <c r="F11" s="11">
        <f t="shared" ref="F11:F37" si="0">D11*E11</f>
        <v>0</v>
      </c>
      <c r="G11" s="11"/>
      <c r="H11" s="11">
        <f t="shared" ref="H11:H37" si="1">D11*G11</f>
        <v>0</v>
      </c>
      <c r="I11" s="11">
        <f t="shared" ref="I11:I37" si="2">F11+H11</f>
        <v>0</v>
      </c>
    </row>
    <row r="12" spans="1:9" ht="30" customHeight="1" x14ac:dyDescent="0.25">
      <c r="A12" s="7">
        <v>5</v>
      </c>
      <c r="B12" s="19" t="s">
        <v>49</v>
      </c>
      <c r="C12" s="7" t="s">
        <v>46</v>
      </c>
      <c r="D12" s="7">
        <v>1</v>
      </c>
      <c r="E12" s="11"/>
      <c r="F12" s="11">
        <f t="shared" si="0"/>
        <v>0</v>
      </c>
      <c r="G12" s="11"/>
      <c r="H12" s="11">
        <f t="shared" si="1"/>
        <v>0</v>
      </c>
      <c r="I12" s="11">
        <f t="shared" si="2"/>
        <v>0</v>
      </c>
    </row>
    <row r="13" spans="1:9" x14ac:dyDescent="0.25">
      <c r="A13" s="7">
        <v>6</v>
      </c>
      <c r="B13" s="19" t="s">
        <v>51</v>
      </c>
      <c r="C13" s="7" t="s">
        <v>46</v>
      </c>
      <c r="D13" s="7">
        <v>1</v>
      </c>
      <c r="E13" s="21"/>
      <c r="F13" s="21">
        <f t="shared" si="0"/>
        <v>0</v>
      </c>
      <c r="G13" s="21"/>
      <c r="H13" s="21">
        <f t="shared" si="1"/>
        <v>0</v>
      </c>
      <c r="I13" s="21">
        <f t="shared" si="2"/>
        <v>0</v>
      </c>
    </row>
    <row r="14" spans="1:9" x14ac:dyDescent="0.25">
      <c r="A14" s="7">
        <v>7</v>
      </c>
      <c r="B14" s="19" t="s">
        <v>52</v>
      </c>
      <c r="C14" s="7" t="s">
        <v>46</v>
      </c>
      <c r="D14" s="7">
        <v>1</v>
      </c>
      <c r="E14" s="21"/>
      <c r="F14" s="21">
        <f t="shared" si="0"/>
        <v>0</v>
      </c>
      <c r="G14" s="21"/>
      <c r="H14" s="21">
        <f t="shared" si="1"/>
        <v>0</v>
      </c>
      <c r="I14" s="21">
        <f t="shared" si="2"/>
        <v>0</v>
      </c>
    </row>
    <row r="15" spans="1:9" x14ac:dyDescent="0.25">
      <c r="A15" s="7">
        <v>8</v>
      </c>
      <c r="B15" s="19" t="s">
        <v>53</v>
      </c>
      <c r="C15" s="7" t="s">
        <v>46</v>
      </c>
      <c r="D15" s="7">
        <v>1</v>
      </c>
      <c r="E15" s="21"/>
      <c r="F15" s="21">
        <f t="shared" si="0"/>
        <v>0</v>
      </c>
      <c r="G15" s="21"/>
      <c r="H15" s="21">
        <f t="shared" si="1"/>
        <v>0</v>
      </c>
      <c r="I15" s="21">
        <f t="shared" si="2"/>
        <v>0</v>
      </c>
    </row>
    <row r="16" spans="1:9" ht="45" customHeight="1" x14ac:dyDescent="0.25">
      <c r="A16" s="7">
        <v>9</v>
      </c>
      <c r="B16" s="19" t="s">
        <v>54</v>
      </c>
      <c r="C16" s="7" t="s">
        <v>46</v>
      </c>
      <c r="D16" s="7">
        <v>2</v>
      </c>
      <c r="E16" s="11"/>
      <c r="F16" s="11">
        <f t="shared" si="0"/>
        <v>0</v>
      </c>
      <c r="G16" s="11"/>
      <c r="H16" s="11">
        <f t="shared" si="1"/>
        <v>0</v>
      </c>
      <c r="I16" s="11">
        <f t="shared" si="2"/>
        <v>0</v>
      </c>
    </row>
    <row r="17" spans="1:9" ht="45" customHeight="1" x14ac:dyDescent="0.25">
      <c r="A17" s="7">
        <v>10</v>
      </c>
      <c r="B17" s="19" t="s">
        <v>55</v>
      </c>
      <c r="C17" s="7" t="s">
        <v>46</v>
      </c>
      <c r="D17" s="7">
        <v>1</v>
      </c>
      <c r="E17" s="11"/>
      <c r="F17" s="11">
        <f t="shared" si="0"/>
        <v>0</v>
      </c>
      <c r="G17" s="11"/>
      <c r="H17" s="11">
        <f t="shared" si="1"/>
        <v>0</v>
      </c>
      <c r="I17" s="11">
        <f t="shared" si="2"/>
        <v>0</v>
      </c>
    </row>
    <row r="18" spans="1:9" x14ac:dyDescent="0.25">
      <c r="A18" s="7">
        <v>11</v>
      </c>
      <c r="B18" s="19" t="s">
        <v>56</v>
      </c>
      <c r="C18" s="7" t="s">
        <v>46</v>
      </c>
      <c r="D18" s="7">
        <v>2</v>
      </c>
      <c r="E18" s="21"/>
      <c r="F18" s="21">
        <f t="shared" si="0"/>
        <v>0</v>
      </c>
      <c r="G18" s="21"/>
      <c r="H18" s="21">
        <f t="shared" si="1"/>
        <v>0</v>
      </c>
      <c r="I18" s="21">
        <f t="shared" si="2"/>
        <v>0</v>
      </c>
    </row>
    <row r="19" spans="1:9" ht="15" customHeight="1" x14ac:dyDescent="0.25">
      <c r="A19" s="7">
        <v>12</v>
      </c>
      <c r="B19" s="19" t="s">
        <v>57</v>
      </c>
      <c r="C19" s="7" t="s">
        <v>46</v>
      </c>
      <c r="D19" s="7">
        <v>1</v>
      </c>
      <c r="E19" s="21"/>
      <c r="F19" s="21">
        <f t="shared" si="0"/>
        <v>0</v>
      </c>
      <c r="G19" s="21"/>
      <c r="H19" s="21">
        <f t="shared" si="1"/>
        <v>0</v>
      </c>
      <c r="I19" s="21">
        <f t="shared" si="2"/>
        <v>0</v>
      </c>
    </row>
    <row r="20" spans="1:9" ht="30" x14ac:dyDescent="0.25">
      <c r="A20" s="7">
        <v>13</v>
      </c>
      <c r="B20" s="19" t="s">
        <v>58</v>
      </c>
      <c r="C20" s="7" t="s">
        <v>46</v>
      </c>
      <c r="D20" s="7">
        <v>2</v>
      </c>
      <c r="E20" s="21"/>
      <c r="F20" s="21">
        <f t="shared" si="0"/>
        <v>0</v>
      </c>
      <c r="G20" s="21"/>
      <c r="H20" s="21">
        <f t="shared" si="1"/>
        <v>0</v>
      </c>
      <c r="I20" s="21">
        <f t="shared" si="2"/>
        <v>0</v>
      </c>
    </row>
    <row r="21" spans="1:9" ht="30" x14ac:dyDescent="0.25">
      <c r="A21" s="7">
        <v>14</v>
      </c>
      <c r="B21" s="19" t="s">
        <v>59</v>
      </c>
      <c r="C21" s="7" t="s">
        <v>46</v>
      </c>
      <c r="D21" s="7">
        <v>2</v>
      </c>
      <c r="E21" s="21"/>
      <c r="F21" s="21">
        <f t="shared" si="0"/>
        <v>0</v>
      </c>
      <c r="G21" s="21"/>
      <c r="H21" s="21">
        <f t="shared" si="1"/>
        <v>0</v>
      </c>
      <c r="I21" s="21">
        <f t="shared" si="2"/>
        <v>0</v>
      </c>
    </row>
    <row r="22" spans="1:9" ht="30" x14ac:dyDescent="0.25">
      <c r="A22" s="7">
        <v>15</v>
      </c>
      <c r="B22" s="19" t="s">
        <v>60</v>
      </c>
      <c r="C22" s="7" t="s">
        <v>12</v>
      </c>
      <c r="D22" s="7">
        <v>50</v>
      </c>
      <c r="E22" s="21"/>
      <c r="F22" s="21">
        <f t="shared" si="0"/>
        <v>0</v>
      </c>
      <c r="G22" s="21"/>
      <c r="H22" s="21">
        <f t="shared" si="1"/>
        <v>0</v>
      </c>
      <c r="I22" s="21">
        <f t="shared" si="2"/>
        <v>0</v>
      </c>
    </row>
    <row r="23" spans="1:9" ht="30" customHeight="1" x14ac:dyDescent="0.25">
      <c r="A23" s="7">
        <v>16</v>
      </c>
      <c r="B23" s="19" t="s">
        <v>62</v>
      </c>
      <c r="C23" s="7" t="s">
        <v>12</v>
      </c>
      <c r="D23" s="7">
        <v>50</v>
      </c>
      <c r="E23" s="21"/>
      <c r="F23" s="21">
        <f t="shared" si="0"/>
        <v>0</v>
      </c>
      <c r="G23" s="21"/>
      <c r="H23" s="21">
        <f t="shared" si="1"/>
        <v>0</v>
      </c>
      <c r="I23" s="21">
        <f t="shared" si="2"/>
        <v>0</v>
      </c>
    </row>
    <row r="24" spans="1:9" ht="30" x14ac:dyDescent="0.25">
      <c r="A24" s="7">
        <v>17</v>
      </c>
      <c r="B24" s="19" t="s">
        <v>63</v>
      </c>
      <c r="C24" s="7" t="s">
        <v>12</v>
      </c>
      <c r="D24" s="7">
        <v>70</v>
      </c>
      <c r="E24" s="21"/>
      <c r="F24" s="21">
        <f t="shared" si="0"/>
        <v>0</v>
      </c>
      <c r="G24" s="21"/>
      <c r="H24" s="21">
        <f t="shared" si="1"/>
        <v>0</v>
      </c>
      <c r="I24" s="21">
        <f t="shared" si="2"/>
        <v>0</v>
      </c>
    </row>
    <row r="25" spans="1:9" ht="30" x14ac:dyDescent="0.25">
      <c r="A25" s="7">
        <v>18</v>
      </c>
      <c r="B25" s="19" t="s">
        <v>64</v>
      </c>
      <c r="C25" s="7" t="s">
        <v>46</v>
      </c>
      <c r="D25" s="7">
        <v>6</v>
      </c>
      <c r="E25" s="21"/>
      <c r="F25" s="21">
        <f t="shared" si="0"/>
        <v>0</v>
      </c>
      <c r="G25" s="21"/>
      <c r="H25" s="21">
        <f t="shared" si="1"/>
        <v>0</v>
      </c>
      <c r="I25" s="21">
        <f t="shared" si="2"/>
        <v>0</v>
      </c>
    </row>
    <row r="26" spans="1:9" x14ac:dyDescent="0.25">
      <c r="A26" s="7">
        <v>19</v>
      </c>
      <c r="B26" s="19" t="s">
        <v>65</v>
      </c>
      <c r="C26" s="7" t="s">
        <v>12</v>
      </c>
      <c r="D26" s="7">
        <v>20</v>
      </c>
      <c r="E26" s="21"/>
      <c r="F26" s="21">
        <f t="shared" si="0"/>
        <v>0</v>
      </c>
      <c r="G26" s="21"/>
      <c r="H26" s="21">
        <f t="shared" si="1"/>
        <v>0</v>
      </c>
      <c r="I26" s="21">
        <f t="shared" si="2"/>
        <v>0</v>
      </c>
    </row>
    <row r="27" spans="1:9" x14ac:dyDescent="0.25">
      <c r="A27" s="7">
        <v>20</v>
      </c>
      <c r="B27" s="19" t="s">
        <v>66</v>
      </c>
      <c r="C27" s="7" t="s">
        <v>12</v>
      </c>
      <c r="D27" s="7">
        <v>20</v>
      </c>
      <c r="E27" s="21"/>
      <c r="F27" s="21">
        <f t="shared" si="0"/>
        <v>0</v>
      </c>
      <c r="G27" s="21"/>
      <c r="H27" s="21">
        <f t="shared" si="1"/>
        <v>0</v>
      </c>
      <c r="I27" s="21">
        <f t="shared" si="2"/>
        <v>0</v>
      </c>
    </row>
    <row r="28" spans="1:9" x14ac:dyDescent="0.25">
      <c r="A28" s="7">
        <v>21</v>
      </c>
      <c r="B28" s="19" t="s">
        <v>67</v>
      </c>
      <c r="C28" s="7" t="s">
        <v>12</v>
      </c>
      <c r="D28" s="7">
        <v>100</v>
      </c>
      <c r="E28" s="21"/>
      <c r="F28" s="21">
        <f t="shared" si="0"/>
        <v>0</v>
      </c>
      <c r="G28" s="21"/>
      <c r="H28" s="21">
        <f t="shared" si="1"/>
        <v>0</v>
      </c>
      <c r="I28" s="21">
        <f t="shared" si="2"/>
        <v>0</v>
      </c>
    </row>
    <row r="29" spans="1:9" x14ac:dyDescent="0.25">
      <c r="A29" s="7">
        <v>22</v>
      </c>
      <c r="B29" s="19" t="s">
        <v>68</v>
      </c>
      <c r="C29" s="7" t="s">
        <v>12</v>
      </c>
      <c r="D29" s="7">
        <v>50</v>
      </c>
      <c r="E29" s="21"/>
      <c r="F29" s="21">
        <f t="shared" si="0"/>
        <v>0</v>
      </c>
      <c r="G29" s="21"/>
      <c r="H29" s="21">
        <f t="shared" si="1"/>
        <v>0</v>
      </c>
      <c r="I29" s="21">
        <f t="shared" si="2"/>
        <v>0</v>
      </c>
    </row>
    <row r="30" spans="1:9" x14ac:dyDescent="0.25">
      <c r="A30" s="7">
        <v>23</v>
      </c>
      <c r="B30" s="19" t="s">
        <v>69</v>
      </c>
      <c r="C30" s="7" t="s">
        <v>12</v>
      </c>
      <c r="D30" s="7">
        <v>30</v>
      </c>
      <c r="E30" s="21"/>
      <c r="F30" s="21">
        <f t="shared" si="0"/>
        <v>0</v>
      </c>
      <c r="G30" s="21"/>
      <c r="H30" s="21">
        <f t="shared" si="1"/>
        <v>0</v>
      </c>
      <c r="I30" s="21">
        <f t="shared" si="2"/>
        <v>0</v>
      </c>
    </row>
    <row r="31" spans="1:9" x14ac:dyDescent="0.25">
      <c r="A31" s="7">
        <v>24</v>
      </c>
      <c r="B31" s="19" t="s">
        <v>70</v>
      </c>
      <c r="C31" s="7" t="s">
        <v>12</v>
      </c>
      <c r="D31" s="7">
        <v>100</v>
      </c>
      <c r="E31" s="21"/>
      <c r="F31" s="21">
        <f t="shared" si="0"/>
        <v>0</v>
      </c>
      <c r="G31" s="21"/>
      <c r="H31" s="21">
        <f t="shared" si="1"/>
        <v>0</v>
      </c>
      <c r="I31" s="21">
        <f t="shared" si="2"/>
        <v>0</v>
      </c>
    </row>
    <row r="32" spans="1:9" x14ac:dyDescent="0.25">
      <c r="A32" s="7">
        <v>25</v>
      </c>
      <c r="B32" s="19" t="s">
        <v>71</v>
      </c>
      <c r="C32" s="7" t="s">
        <v>46</v>
      </c>
      <c r="D32" s="7">
        <v>3</v>
      </c>
      <c r="E32" s="21"/>
      <c r="F32" s="21">
        <f t="shared" si="0"/>
        <v>0</v>
      </c>
      <c r="G32" s="21"/>
      <c r="H32" s="21">
        <f t="shared" si="1"/>
        <v>0</v>
      </c>
      <c r="I32" s="21">
        <f t="shared" si="2"/>
        <v>0</v>
      </c>
    </row>
    <row r="33" spans="1:9" ht="30" x14ac:dyDescent="0.25">
      <c r="A33" s="7">
        <v>26</v>
      </c>
      <c r="B33" s="19" t="s">
        <v>72</v>
      </c>
      <c r="C33" s="7" t="s">
        <v>46</v>
      </c>
      <c r="D33" s="7">
        <v>4</v>
      </c>
      <c r="E33" s="11"/>
      <c r="F33" s="11">
        <f t="shared" si="0"/>
        <v>0</v>
      </c>
      <c r="G33" s="11"/>
      <c r="H33" s="11">
        <f t="shared" si="1"/>
        <v>0</v>
      </c>
      <c r="I33" s="11">
        <f t="shared" si="2"/>
        <v>0</v>
      </c>
    </row>
    <row r="34" spans="1:9" x14ac:dyDescent="0.25">
      <c r="A34" s="7">
        <v>27</v>
      </c>
      <c r="B34" s="19" t="s">
        <v>73</v>
      </c>
      <c r="C34" s="7" t="s">
        <v>46</v>
      </c>
      <c r="D34" s="7">
        <v>6</v>
      </c>
      <c r="E34" s="21"/>
      <c r="F34" s="21">
        <f t="shared" si="0"/>
        <v>0</v>
      </c>
      <c r="G34" s="21"/>
      <c r="H34" s="21">
        <f t="shared" si="1"/>
        <v>0</v>
      </c>
      <c r="I34" s="21">
        <f t="shared" si="2"/>
        <v>0</v>
      </c>
    </row>
    <row r="35" spans="1:9" x14ac:dyDescent="0.25">
      <c r="A35" s="7">
        <v>28</v>
      </c>
      <c r="B35" s="19" t="s">
        <v>74</v>
      </c>
      <c r="C35" s="7" t="s">
        <v>46</v>
      </c>
      <c r="D35" s="7">
        <v>2</v>
      </c>
      <c r="E35" s="21"/>
      <c r="F35" s="21">
        <f t="shared" si="0"/>
        <v>0</v>
      </c>
      <c r="G35" s="21"/>
      <c r="H35" s="21">
        <f t="shared" si="1"/>
        <v>0</v>
      </c>
      <c r="I35" s="21">
        <f t="shared" si="2"/>
        <v>0</v>
      </c>
    </row>
    <row r="36" spans="1:9" ht="30" x14ac:dyDescent="0.25">
      <c r="A36" s="7">
        <v>29</v>
      </c>
      <c r="B36" s="19" t="s">
        <v>75</v>
      </c>
      <c r="C36" s="7" t="s">
        <v>76</v>
      </c>
      <c r="D36" s="7">
        <v>4</v>
      </c>
      <c r="E36" s="21"/>
      <c r="F36" s="21">
        <f t="shared" si="0"/>
        <v>0</v>
      </c>
      <c r="G36" s="21"/>
      <c r="H36" s="21">
        <f t="shared" si="1"/>
        <v>0</v>
      </c>
      <c r="I36" s="21">
        <f t="shared" si="2"/>
        <v>0</v>
      </c>
    </row>
    <row r="37" spans="1:9" ht="30" x14ac:dyDescent="0.25">
      <c r="A37" s="7">
        <v>30</v>
      </c>
      <c r="B37" s="19" t="s">
        <v>77</v>
      </c>
      <c r="C37" s="7" t="s">
        <v>78</v>
      </c>
      <c r="D37" s="7">
        <v>1</v>
      </c>
      <c r="E37" s="21"/>
      <c r="F37" s="21">
        <f t="shared" si="0"/>
        <v>0</v>
      </c>
      <c r="G37" s="21"/>
      <c r="H37" s="21">
        <f t="shared" si="1"/>
        <v>0</v>
      </c>
      <c r="I37" s="21">
        <f t="shared" si="2"/>
        <v>0</v>
      </c>
    </row>
    <row r="38" spans="1:9" x14ac:dyDescent="0.25">
      <c r="A38" s="4"/>
      <c r="B38" s="38" t="s">
        <v>34</v>
      </c>
      <c r="C38" s="39"/>
      <c r="D38" s="39"/>
      <c r="E38" s="39"/>
      <c r="F38" s="39"/>
      <c r="G38" s="39"/>
      <c r="H38" s="39"/>
      <c r="I38" s="18">
        <f>SUM(I39:I68)</f>
        <v>0</v>
      </c>
    </row>
    <row r="39" spans="1:9" x14ac:dyDescent="0.25">
      <c r="A39" s="7">
        <v>31</v>
      </c>
      <c r="B39" s="19" t="s">
        <v>79</v>
      </c>
      <c r="C39" s="7" t="s">
        <v>61</v>
      </c>
      <c r="D39" s="7">
        <v>0.06</v>
      </c>
      <c r="E39" s="21"/>
      <c r="F39" s="21"/>
      <c r="G39" s="21"/>
      <c r="H39" s="21">
        <f t="shared" ref="H39:H52" si="3">D39*G39</f>
        <v>0</v>
      </c>
      <c r="I39" s="21">
        <f t="shared" ref="I39:I50" si="4">F39+H39</f>
        <v>0</v>
      </c>
    </row>
    <row r="40" spans="1:9" ht="30" x14ac:dyDescent="0.25">
      <c r="A40" s="7">
        <v>32</v>
      </c>
      <c r="B40" s="19" t="s">
        <v>80</v>
      </c>
      <c r="C40" s="7" t="s">
        <v>12</v>
      </c>
      <c r="D40" s="7">
        <v>40</v>
      </c>
      <c r="E40" s="21"/>
      <c r="F40" s="21"/>
      <c r="G40" s="21"/>
      <c r="H40" s="21">
        <f t="shared" si="3"/>
        <v>0</v>
      </c>
      <c r="I40" s="21">
        <f t="shared" si="4"/>
        <v>0</v>
      </c>
    </row>
    <row r="41" spans="1:9" ht="30" x14ac:dyDescent="0.25">
      <c r="A41" s="7">
        <v>33</v>
      </c>
      <c r="B41" s="19" t="s">
        <v>81</v>
      </c>
      <c r="C41" s="7" t="s">
        <v>12</v>
      </c>
      <c r="D41" s="7">
        <v>40</v>
      </c>
      <c r="E41" s="21"/>
      <c r="F41" s="21"/>
      <c r="G41" s="21"/>
      <c r="H41" s="21">
        <f t="shared" si="3"/>
        <v>0</v>
      </c>
      <c r="I41" s="21">
        <f t="shared" si="4"/>
        <v>0</v>
      </c>
    </row>
    <row r="42" spans="1:9" ht="30" x14ac:dyDescent="0.25">
      <c r="A42" s="7">
        <v>34</v>
      </c>
      <c r="B42" s="19" t="s">
        <v>82</v>
      </c>
      <c r="C42" s="7" t="s">
        <v>12</v>
      </c>
      <c r="D42" s="7">
        <v>9</v>
      </c>
      <c r="E42" s="21"/>
      <c r="F42" s="21"/>
      <c r="G42" s="21"/>
      <c r="H42" s="21">
        <f t="shared" si="3"/>
        <v>0</v>
      </c>
      <c r="I42" s="21">
        <f t="shared" si="4"/>
        <v>0</v>
      </c>
    </row>
    <row r="43" spans="1:9" ht="45" x14ac:dyDescent="0.25">
      <c r="A43" s="7">
        <v>35</v>
      </c>
      <c r="B43" s="19" t="s">
        <v>83</v>
      </c>
      <c r="C43" s="7" t="s">
        <v>84</v>
      </c>
      <c r="D43" s="7">
        <v>2</v>
      </c>
      <c r="E43" s="21"/>
      <c r="F43" s="21">
        <f>D43*E43</f>
        <v>0</v>
      </c>
      <c r="G43" s="21"/>
      <c r="H43" s="21">
        <f t="shared" si="3"/>
        <v>0</v>
      </c>
      <c r="I43" s="21">
        <f t="shared" si="4"/>
        <v>0</v>
      </c>
    </row>
    <row r="44" spans="1:9" x14ac:dyDescent="0.25">
      <c r="A44" s="7">
        <v>36</v>
      </c>
      <c r="B44" s="19" t="s">
        <v>85</v>
      </c>
      <c r="C44" s="7" t="s">
        <v>84</v>
      </c>
      <c r="D44" s="7">
        <v>1</v>
      </c>
      <c r="E44" s="21"/>
      <c r="F44" s="21">
        <f>D44*E44</f>
        <v>0</v>
      </c>
      <c r="G44" s="21"/>
      <c r="H44" s="21">
        <f t="shared" si="3"/>
        <v>0</v>
      </c>
      <c r="I44" s="21">
        <f t="shared" si="4"/>
        <v>0</v>
      </c>
    </row>
    <row r="45" spans="1:9" ht="30" x14ac:dyDescent="0.25">
      <c r="A45" s="7">
        <v>37</v>
      </c>
      <c r="B45" s="19" t="s">
        <v>86</v>
      </c>
      <c r="C45" s="7" t="s">
        <v>12</v>
      </c>
      <c r="D45" s="7">
        <v>11</v>
      </c>
      <c r="E45" s="21"/>
      <c r="F45" s="21"/>
      <c r="G45" s="21"/>
      <c r="H45" s="21">
        <f t="shared" si="3"/>
        <v>0</v>
      </c>
      <c r="I45" s="21">
        <f t="shared" si="4"/>
        <v>0</v>
      </c>
    </row>
    <row r="46" spans="1:9" ht="30" x14ac:dyDescent="0.25">
      <c r="A46" s="7">
        <v>38</v>
      </c>
      <c r="B46" s="19" t="s">
        <v>87</v>
      </c>
      <c r="C46" s="7" t="s">
        <v>84</v>
      </c>
      <c r="D46" s="7">
        <v>3</v>
      </c>
      <c r="E46" s="21"/>
      <c r="F46" s="21"/>
      <c r="G46" s="21"/>
      <c r="H46" s="21">
        <f t="shared" si="3"/>
        <v>0</v>
      </c>
      <c r="I46" s="21">
        <f t="shared" si="4"/>
        <v>0</v>
      </c>
    </row>
    <row r="47" spans="1:9" ht="30" x14ac:dyDescent="0.25">
      <c r="A47" s="7">
        <v>39</v>
      </c>
      <c r="B47" s="19" t="s">
        <v>88</v>
      </c>
      <c r="C47" s="7" t="s">
        <v>84</v>
      </c>
      <c r="D47" s="7">
        <v>1.5</v>
      </c>
      <c r="E47" s="21"/>
      <c r="F47" s="21"/>
      <c r="G47" s="21"/>
      <c r="H47" s="21">
        <f t="shared" si="3"/>
        <v>0</v>
      </c>
      <c r="I47" s="21">
        <f t="shared" si="4"/>
        <v>0</v>
      </c>
    </row>
    <row r="48" spans="1:9" x14ac:dyDescent="0.25">
      <c r="A48" s="7">
        <v>40</v>
      </c>
      <c r="B48" s="19" t="s">
        <v>89</v>
      </c>
      <c r="C48" s="7" t="s">
        <v>84</v>
      </c>
      <c r="D48" s="7">
        <v>7</v>
      </c>
      <c r="E48" s="21"/>
      <c r="F48" s="21"/>
      <c r="G48" s="21"/>
      <c r="H48" s="21">
        <f t="shared" si="3"/>
        <v>0</v>
      </c>
      <c r="I48" s="21">
        <f t="shared" si="4"/>
        <v>0</v>
      </c>
    </row>
    <row r="49" spans="1:9" ht="45" x14ac:dyDescent="0.25">
      <c r="A49" s="7">
        <v>41</v>
      </c>
      <c r="B49" s="19" t="s">
        <v>90</v>
      </c>
      <c r="C49" s="7" t="s">
        <v>46</v>
      </c>
      <c r="D49" s="7">
        <v>1</v>
      </c>
      <c r="E49" s="11"/>
      <c r="F49" s="11"/>
      <c r="G49" s="11"/>
      <c r="H49" s="11">
        <f t="shared" si="3"/>
        <v>0</v>
      </c>
      <c r="I49" s="11">
        <f t="shared" si="4"/>
        <v>0</v>
      </c>
    </row>
    <row r="50" spans="1:9" ht="30" x14ac:dyDescent="0.25">
      <c r="A50" s="7">
        <v>42</v>
      </c>
      <c r="B50" s="19" t="s">
        <v>91</v>
      </c>
      <c r="C50" s="7" t="s">
        <v>46</v>
      </c>
      <c r="D50" s="7">
        <v>1</v>
      </c>
      <c r="E50" s="11"/>
      <c r="F50" s="11"/>
      <c r="G50" s="11"/>
      <c r="H50" s="11">
        <f t="shared" si="3"/>
        <v>0</v>
      </c>
      <c r="I50" s="11">
        <f t="shared" si="4"/>
        <v>0</v>
      </c>
    </row>
    <row r="51" spans="1:9" ht="60" x14ac:dyDescent="0.25">
      <c r="A51" s="7">
        <v>43</v>
      </c>
      <c r="B51" s="19" t="s">
        <v>92</v>
      </c>
      <c r="C51" s="7" t="s">
        <v>84</v>
      </c>
      <c r="D51" s="7">
        <v>3</v>
      </c>
      <c r="E51" s="11"/>
      <c r="F51" s="11">
        <f t="shared" ref="F51:F57" si="5">D51*E51</f>
        <v>0</v>
      </c>
      <c r="G51" s="11"/>
      <c r="H51" s="11">
        <f t="shared" si="3"/>
        <v>0</v>
      </c>
      <c r="I51" s="11">
        <f t="shared" ref="I51:I68" si="6">F51+H51</f>
        <v>0</v>
      </c>
    </row>
    <row r="52" spans="1:9" ht="45" x14ac:dyDescent="0.25">
      <c r="A52" s="7">
        <v>44</v>
      </c>
      <c r="B52" s="19" t="s">
        <v>93</v>
      </c>
      <c r="C52" s="7" t="s">
        <v>84</v>
      </c>
      <c r="D52" s="7">
        <v>1</v>
      </c>
      <c r="E52" s="11"/>
      <c r="F52" s="11">
        <f t="shared" si="5"/>
        <v>0</v>
      </c>
      <c r="G52" s="11"/>
      <c r="H52" s="11">
        <f t="shared" si="3"/>
        <v>0</v>
      </c>
      <c r="I52" s="11">
        <f t="shared" si="6"/>
        <v>0</v>
      </c>
    </row>
    <row r="53" spans="1:9" x14ac:dyDescent="0.25">
      <c r="A53" s="7">
        <v>45</v>
      </c>
      <c r="B53" s="19" t="s">
        <v>94</v>
      </c>
      <c r="C53" s="7" t="s">
        <v>46</v>
      </c>
      <c r="D53" s="7">
        <v>1</v>
      </c>
      <c r="E53" s="21"/>
      <c r="F53" s="21">
        <f t="shared" si="5"/>
        <v>0</v>
      </c>
      <c r="G53" s="21"/>
      <c r="H53" s="21"/>
      <c r="I53" s="21">
        <f t="shared" si="6"/>
        <v>0</v>
      </c>
    </row>
    <row r="54" spans="1:9" x14ac:dyDescent="0.25">
      <c r="A54" s="7">
        <v>46</v>
      </c>
      <c r="B54" s="19" t="s">
        <v>95</v>
      </c>
      <c r="C54" s="7" t="s">
        <v>46</v>
      </c>
      <c r="D54" s="7">
        <v>1</v>
      </c>
      <c r="E54" s="21"/>
      <c r="F54" s="21">
        <f t="shared" si="5"/>
        <v>0</v>
      </c>
      <c r="G54" s="21"/>
      <c r="H54" s="21"/>
      <c r="I54" s="21">
        <f t="shared" si="6"/>
        <v>0</v>
      </c>
    </row>
    <row r="55" spans="1:9" ht="30" x14ac:dyDescent="0.25">
      <c r="A55" s="7">
        <v>47</v>
      </c>
      <c r="B55" s="19" t="s">
        <v>96</v>
      </c>
      <c r="C55" s="7" t="s">
        <v>46</v>
      </c>
      <c r="D55" s="7">
        <v>1</v>
      </c>
      <c r="E55" s="21"/>
      <c r="F55" s="21">
        <f t="shared" si="5"/>
        <v>0</v>
      </c>
      <c r="G55" s="21"/>
      <c r="H55" s="21"/>
      <c r="I55" s="21">
        <f t="shared" si="6"/>
        <v>0</v>
      </c>
    </row>
    <row r="56" spans="1:9" ht="30" x14ac:dyDescent="0.25">
      <c r="A56" s="7">
        <v>48</v>
      </c>
      <c r="B56" s="19" t="s">
        <v>97</v>
      </c>
      <c r="C56" s="7" t="s">
        <v>46</v>
      </c>
      <c r="D56" s="7">
        <v>1</v>
      </c>
      <c r="E56" s="21"/>
      <c r="F56" s="21">
        <f t="shared" si="5"/>
        <v>0</v>
      </c>
      <c r="G56" s="21"/>
      <c r="H56" s="21"/>
      <c r="I56" s="21">
        <f t="shared" si="6"/>
        <v>0</v>
      </c>
    </row>
    <row r="57" spans="1:9" x14ac:dyDescent="0.25">
      <c r="A57" s="7">
        <v>49</v>
      </c>
      <c r="B57" s="19" t="s">
        <v>98</v>
      </c>
      <c r="C57" s="7" t="s">
        <v>5</v>
      </c>
      <c r="D57" s="7">
        <v>1</v>
      </c>
      <c r="E57" s="21"/>
      <c r="F57" s="21">
        <f t="shared" si="5"/>
        <v>0</v>
      </c>
      <c r="G57" s="21"/>
      <c r="H57" s="21">
        <f t="shared" ref="H57:H68" si="7">D57*G57</f>
        <v>0</v>
      </c>
      <c r="I57" s="21">
        <f t="shared" si="6"/>
        <v>0</v>
      </c>
    </row>
    <row r="58" spans="1:9" x14ac:dyDescent="0.25">
      <c r="A58" s="7">
        <v>50</v>
      </c>
      <c r="B58" s="19" t="s">
        <v>99</v>
      </c>
      <c r="C58" s="7" t="s">
        <v>5</v>
      </c>
      <c r="D58" s="7">
        <v>1</v>
      </c>
      <c r="E58" s="21"/>
      <c r="F58" s="21"/>
      <c r="G58" s="21"/>
      <c r="H58" s="21">
        <f t="shared" si="7"/>
        <v>0</v>
      </c>
      <c r="I58" s="21">
        <f t="shared" si="6"/>
        <v>0</v>
      </c>
    </row>
    <row r="59" spans="1:9" x14ac:dyDescent="0.25">
      <c r="A59" s="7">
        <v>51</v>
      </c>
      <c r="B59" s="19" t="s">
        <v>100</v>
      </c>
      <c r="C59" s="7" t="s">
        <v>5</v>
      </c>
      <c r="D59" s="7">
        <v>48</v>
      </c>
      <c r="E59" s="21"/>
      <c r="F59" s="21"/>
      <c r="G59" s="21"/>
      <c r="H59" s="21">
        <f t="shared" si="7"/>
        <v>0</v>
      </c>
      <c r="I59" s="21">
        <f t="shared" si="6"/>
        <v>0</v>
      </c>
    </row>
    <row r="60" spans="1:9" x14ac:dyDescent="0.25">
      <c r="A60" s="7">
        <v>52</v>
      </c>
      <c r="B60" s="19" t="s">
        <v>101</v>
      </c>
      <c r="C60" s="7" t="s">
        <v>5</v>
      </c>
      <c r="D60" s="7">
        <v>48</v>
      </c>
      <c r="E60" s="21"/>
      <c r="F60" s="21"/>
      <c r="G60" s="21"/>
      <c r="H60" s="21">
        <f t="shared" si="7"/>
        <v>0</v>
      </c>
      <c r="I60" s="21">
        <f t="shared" si="6"/>
        <v>0</v>
      </c>
    </row>
    <row r="61" spans="1:9" x14ac:dyDescent="0.25">
      <c r="A61" s="7">
        <v>53</v>
      </c>
      <c r="B61" s="19" t="s">
        <v>102</v>
      </c>
      <c r="C61" s="7" t="s">
        <v>12</v>
      </c>
      <c r="D61" s="7">
        <v>12</v>
      </c>
      <c r="E61" s="21"/>
      <c r="F61" s="21"/>
      <c r="G61" s="21"/>
      <c r="H61" s="21">
        <f t="shared" si="7"/>
        <v>0</v>
      </c>
      <c r="I61" s="21">
        <f t="shared" si="6"/>
        <v>0</v>
      </c>
    </row>
    <row r="62" spans="1:9" x14ac:dyDescent="0.25">
      <c r="A62" s="7">
        <v>54</v>
      </c>
      <c r="B62" s="19" t="s">
        <v>103</v>
      </c>
      <c r="C62" s="7" t="s">
        <v>5</v>
      </c>
      <c r="D62" s="7">
        <v>8</v>
      </c>
      <c r="E62" s="21"/>
      <c r="F62" s="21"/>
      <c r="G62" s="21"/>
      <c r="H62" s="21">
        <f t="shared" si="7"/>
        <v>0</v>
      </c>
      <c r="I62" s="21">
        <f t="shared" si="6"/>
        <v>0</v>
      </c>
    </row>
    <row r="63" spans="1:9" x14ac:dyDescent="0.25">
      <c r="A63" s="7">
        <v>55</v>
      </c>
      <c r="B63" s="19" t="s">
        <v>104</v>
      </c>
      <c r="C63" s="7" t="s">
        <v>5</v>
      </c>
      <c r="D63" s="7">
        <v>8</v>
      </c>
      <c r="E63" s="21"/>
      <c r="F63" s="21"/>
      <c r="G63" s="21"/>
      <c r="H63" s="21">
        <f t="shared" si="7"/>
        <v>0</v>
      </c>
      <c r="I63" s="21">
        <f t="shared" si="6"/>
        <v>0</v>
      </c>
    </row>
    <row r="64" spans="1:9" x14ac:dyDescent="0.25">
      <c r="A64" s="7">
        <v>56</v>
      </c>
      <c r="B64" s="19" t="s">
        <v>105</v>
      </c>
      <c r="C64" s="7" t="s">
        <v>78</v>
      </c>
      <c r="D64" s="7">
        <v>1</v>
      </c>
      <c r="E64" s="21"/>
      <c r="F64" s="21"/>
      <c r="G64" s="21"/>
      <c r="H64" s="21">
        <f t="shared" si="7"/>
        <v>0</v>
      </c>
      <c r="I64" s="21">
        <f t="shared" si="6"/>
        <v>0</v>
      </c>
    </row>
    <row r="65" spans="1:9" x14ac:dyDescent="0.25">
      <c r="A65" s="7">
        <v>57</v>
      </c>
      <c r="B65" s="19" t="s">
        <v>106</v>
      </c>
      <c r="C65" s="7" t="s">
        <v>78</v>
      </c>
      <c r="D65" s="7">
        <v>1</v>
      </c>
      <c r="E65" s="21"/>
      <c r="F65" s="21">
        <f>D65*E65</f>
        <v>0</v>
      </c>
      <c r="G65" s="21"/>
      <c r="H65" s="21">
        <f t="shared" si="7"/>
        <v>0</v>
      </c>
      <c r="I65" s="21">
        <f t="shared" si="6"/>
        <v>0</v>
      </c>
    </row>
    <row r="66" spans="1:9" ht="105" x14ac:dyDescent="0.25">
      <c r="A66" s="7">
        <v>58</v>
      </c>
      <c r="B66" s="19" t="s">
        <v>107</v>
      </c>
      <c r="C66" s="7" t="s">
        <v>78</v>
      </c>
      <c r="D66" s="7">
        <v>6</v>
      </c>
      <c r="E66" s="11"/>
      <c r="F66" s="11">
        <f>D66*E66</f>
        <v>0</v>
      </c>
      <c r="G66" s="11"/>
      <c r="H66" s="11">
        <f t="shared" si="7"/>
        <v>0</v>
      </c>
      <c r="I66" s="11">
        <f t="shared" si="6"/>
        <v>0</v>
      </c>
    </row>
    <row r="67" spans="1:9" ht="30" x14ac:dyDescent="0.25">
      <c r="A67" s="7">
        <v>59</v>
      </c>
      <c r="B67" s="19" t="s">
        <v>108</v>
      </c>
      <c r="C67" s="7" t="s">
        <v>78</v>
      </c>
      <c r="D67" s="7">
        <v>1</v>
      </c>
      <c r="E67" s="21"/>
      <c r="F67" s="21"/>
      <c r="G67" s="21"/>
      <c r="H67" s="21">
        <f t="shared" si="7"/>
        <v>0</v>
      </c>
      <c r="I67" s="21">
        <f t="shared" si="6"/>
        <v>0</v>
      </c>
    </row>
    <row r="68" spans="1:9" ht="30" x14ac:dyDescent="0.25">
      <c r="A68" s="7">
        <v>60</v>
      </c>
      <c r="B68" s="19" t="s">
        <v>109</v>
      </c>
      <c r="C68" s="7" t="s">
        <v>78</v>
      </c>
      <c r="D68" s="7">
        <v>1</v>
      </c>
      <c r="E68" s="21"/>
      <c r="F68" s="21">
        <f>D68*E68</f>
        <v>0</v>
      </c>
      <c r="G68" s="21"/>
      <c r="H68" s="21">
        <f t="shared" si="7"/>
        <v>0</v>
      </c>
      <c r="I68" s="21">
        <f t="shared" si="6"/>
        <v>0</v>
      </c>
    </row>
    <row r="69" spans="1:9" x14ac:dyDescent="0.25">
      <c r="A69" s="4"/>
      <c r="B69" s="38" t="s">
        <v>110</v>
      </c>
      <c r="C69" s="39"/>
      <c r="D69" s="39"/>
      <c r="E69" s="39"/>
      <c r="F69" s="39"/>
      <c r="G69" s="39"/>
      <c r="H69" s="39"/>
      <c r="I69" s="18">
        <f>SUM(I70:I71)</f>
        <v>0</v>
      </c>
    </row>
    <row r="70" spans="1:9" x14ac:dyDescent="0.25">
      <c r="A70" s="7">
        <v>61</v>
      </c>
      <c r="B70" s="19" t="s">
        <v>111</v>
      </c>
      <c r="C70" s="7" t="s">
        <v>112</v>
      </c>
      <c r="D70" s="7">
        <v>6</v>
      </c>
      <c r="E70" s="21"/>
      <c r="F70" s="21">
        <f>(F68+F66+F65+F57+F56+F55+F54+F53+F52+F51+F44+F43+F37+F36+F35+F34+F33+F32+F31+F30+F29+F28+F27+F26+F25+F24+F23+F22+F21+F20+F19+F18+F17+F16+F15+F14+F13+F12+F11)*0.06</f>
        <v>0</v>
      </c>
      <c r="G70" s="4"/>
      <c r="H70" s="4"/>
      <c r="I70" s="21">
        <f>F70</f>
        <v>0</v>
      </c>
    </row>
    <row r="71" spans="1:9" x14ac:dyDescent="0.25">
      <c r="A71" s="4"/>
      <c r="B71" s="19" t="s">
        <v>113</v>
      </c>
      <c r="C71" s="7" t="s">
        <v>112</v>
      </c>
      <c r="D71" s="7">
        <v>7.68</v>
      </c>
      <c r="E71" s="4"/>
      <c r="F71" s="4"/>
      <c r="G71" s="4"/>
      <c r="H71" s="21">
        <f>(H68+H67+H66+H65+H64+H63+H62+H61+H60+H59+H58+H57+H52+H51+H50+H49+H48+H47+H46+H45+H44+H43+H42+H41+H40+H39+H37+H36+H35+H34+H33+H32+H31+H30+H29+H28+H27+H26+H25+H24+H23+H22+H21+H20+H19+H18+H17+H16+H15+H14+H13+H12+H11+H9+H8+H7)*0.0788</f>
        <v>0</v>
      </c>
      <c r="I71" s="21">
        <f>H71</f>
        <v>0</v>
      </c>
    </row>
    <row r="72" spans="1:9" x14ac:dyDescent="0.25">
      <c r="B72" s="15"/>
      <c r="C72" s="14"/>
      <c r="D72" s="14"/>
      <c r="E72" s="14"/>
      <c r="F72" s="14"/>
      <c r="G72" s="14"/>
      <c r="H72" s="14"/>
      <c r="I72" s="16"/>
    </row>
    <row r="73" spans="1:9" x14ac:dyDescent="0.25">
      <c r="B73" s="2"/>
      <c r="C73" s="3"/>
      <c r="D73" s="3"/>
    </row>
  </sheetData>
  <sheetProtection algorithmName="SHA-512" hashValue="kyKptDOmEuAYHMdysUufUW28UF09Pmm72sknfPiEP59v0LACeEDstGpzL52C9yo/lYJT/r+rtBReQwk3cgOBgg==" saltValue="2QPAC+oJS4XKLyUcBKoiEg==" spinCount="100000" sheet="1" objects="1" scenarios="1"/>
  <protectedRanges>
    <protectedRange sqref="E43 E44 E51 E52 E53 E54 E55 E56 E57 E65 E66 E68" name="Oblast4"/>
    <protectedRange sqref="E11 E12 E13 E14 E15 E16 E17 E18 E19 E20 E21 E22 E23 E24 E25 E26 E27 E28 E29 E30 E31 E32 E33 E34 E35 E36 E37" name="Oblast2"/>
    <protectedRange sqref="G7 G8 G9" name="Oblast1"/>
    <protectedRange sqref="G11 G12 G13 G14 G15 G16 G17 G18 G19 G20 G21 G22 G23 G24 G25 G26 G27 G28 G29 G30 G31 G32 G33 G34 G35 G36 G37" name="Oblast3"/>
    <protectedRange sqref="G39 G40 G41 G42 G43 G44 G45 G46 G47 G48 G49 G50 G51 G52 G53 G54 G57 G58 G59 G60 G61 G62 G63 G64 G65 G66 G67 G68" name="Oblast5"/>
  </protectedRanges>
  <mergeCells count="8">
    <mergeCell ref="I4:I5"/>
    <mergeCell ref="B6:H6"/>
    <mergeCell ref="B10:H10"/>
    <mergeCell ref="B3:H3"/>
    <mergeCell ref="B38:H38"/>
    <mergeCell ref="B69:H69"/>
    <mergeCell ref="E4:F4"/>
    <mergeCell ref="G4:H4"/>
  </mergeCells>
  <pageMargins left="0.7" right="0.7" top="0.78740157499999996" bottom="0.78740157499999996" header="0.3" footer="0.3"/>
  <pageSetup paperSize="9" orientation="landscape" horizontalDpi="0" verticalDpi="0" r:id="rId1"/>
  <ignoredErrors>
    <ignoredError sqref="I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tabSelected="1" workbookViewId="0"/>
  </sheetViews>
  <sheetFormatPr defaultRowHeight="15" x14ac:dyDescent="0.25"/>
  <cols>
    <col min="1" max="1" width="4.42578125" bestFit="1" customWidth="1"/>
    <col min="2" max="2" width="83.28515625" customWidth="1"/>
    <col min="3" max="3" width="5" bestFit="1" customWidth="1"/>
    <col min="4" max="4" width="7.85546875" bestFit="1" customWidth="1"/>
    <col min="5" max="5" width="11.42578125" bestFit="1" customWidth="1"/>
    <col min="6" max="6" width="14.28515625" bestFit="1" customWidth="1"/>
  </cols>
  <sheetData>
    <row r="3" spans="1:6" ht="15.75" x14ac:dyDescent="0.25">
      <c r="A3" s="4"/>
      <c r="B3" s="34" t="s">
        <v>115</v>
      </c>
      <c r="C3" s="34"/>
      <c r="D3" s="34"/>
      <c r="E3" s="34"/>
      <c r="F3" s="5">
        <f>F5+F13+F27+F33</f>
        <v>0</v>
      </c>
    </row>
    <row r="4" spans="1:6" x14ac:dyDescent="0.25">
      <c r="A4" s="17" t="s">
        <v>38</v>
      </c>
      <c r="B4" s="17" t="s">
        <v>0</v>
      </c>
      <c r="C4" s="17" t="s">
        <v>1</v>
      </c>
      <c r="D4" s="17" t="s">
        <v>2</v>
      </c>
      <c r="E4" s="17" t="s">
        <v>3</v>
      </c>
      <c r="F4" s="8" t="s">
        <v>4</v>
      </c>
    </row>
    <row r="5" spans="1:6" x14ac:dyDescent="0.25">
      <c r="A5" s="17"/>
      <c r="B5" s="35" t="s">
        <v>116</v>
      </c>
      <c r="C5" s="36"/>
      <c r="D5" s="36"/>
      <c r="E5" s="37"/>
      <c r="F5" s="9">
        <f>F6+F7+F8+F9+F10+F11+F12</f>
        <v>0</v>
      </c>
    </row>
    <row r="6" spans="1:6" x14ac:dyDescent="0.25">
      <c r="A6" s="7">
        <v>62</v>
      </c>
      <c r="B6" s="10" t="s">
        <v>117</v>
      </c>
      <c r="C6" s="10" t="s">
        <v>118</v>
      </c>
      <c r="D6" s="10">
        <v>20</v>
      </c>
      <c r="E6" s="11"/>
      <c r="F6" s="11">
        <f t="shared" ref="F6:F12" si="0">D6*E6</f>
        <v>0</v>
      </c>
    </row>
    <row r="7" spans="1:6" x14ac:dyDescent="0.25">
      <c r="A7" s="7">
        <v>63</v>
      </c>
      <c r="B7" s="12" t="s">
        <v>119</v>
      </c>
      <c r="C7" s="10" t="s">
        <v>118</v>
      </c>
      <c r="D7" s="10">
        <v>5</v>
      </c>
      <c r="E7" s="11"/>
      <c r="F7" s="11">
        <f t="shared" si="0"/>
        <v>0</v>
      </c>
    </row>
    <row r="8" spans="1:6" x14ac:dyDescent="0.25">
      <c r="A8" s="7">
        <v>64</v>
      </c>
      <c r="B8" s="12" t="s">
        <v>120</v>
      </c>
      <c r="C8" s="10" t="s">
        <v>12</v>
      </c>
      <c r="D8" s="10">
        <v>60</v>
      </c>
      <c r="E8" s="11"/>
      <c r="F8" s="11">
        <f t="shared" si="0"/>
        <v>0</v>
      </c>
    </row>
    <row r="9" spans="1:6" ht="30" x14ac:dyDescent="0.25">
      <c r="A9" s="7">
        <v>65</v>
      </c>
      <c r="B9" s="12" t="s">
        <v>121</v>
      </c>
      <c r="C9" s="10" t="s">
        <v>12</v>
      </c>
      <c r="D9" s="10">
        <v>60</v>
      </c>
      <c r="E9" s="11"/>
      <c r="F9" s="11">
        <f t="shared" si="0"/>
        <v>0</v>
      </c>
    </row>
    <row r="10" spans="1:6" x14ac:dyDescent="0.25">
      <c r="A10" s="7">
        <v>66</v>
      </c>
      <c r="B10" s="12" t="s">
        <v>122</v>
      </c>
      <c r="C10" s="10" t="s">
        <v>118</v>
      </c>
      <c r="D10" s="10">
        <v>40</v>
      </c>
      <c r="E10" s="11"/>
      <c r="F10" s="11">
        <f t="shared" si="0"/>
        <v>0</v>
      </c>
    </row>
    <row r="11" spans="1:6" ht="30" x14ac:dyDescent="0.25">
      <c r="A11" s="7">
        <v>67</v>
      </c>
      <c r="B11" s="12" t="s">
        <v>123</v>
      </c>
      <c r="C11" s="10" t="s">
        <v>12</v>
      </c>
      <c r="D11" s="10">
        <v>60</v>
      </c>
      <c r="E11" s="11"/>
      <c r="F11" s="11">
        <f t="shared" si="0"/>
        <v>0</v>
      </c>
    </row>
    <row r="12" spans="1:6" x14ac:dyDescent="0.25">
      <c r="A12" s="7">
        <v>68</v>
      </c>
      <c r="B12" s="12" t="s">
        <v>124</v>
      </c>
      <c r="C12" s="10" t="s">
        <v>78</v>
      </c>
      <c r="D12" s="10">
        <v>1</v>
      </c>
      <c r="E12" s="11"/>
      <c r="F12" s="11">
        <f t="shared" si="0"/>
        <v>0</v>
      </c>
    </row>
  </sheetData>
  <sheetProtection algorithmName="SHA-512" hashValue="RhoBruPkaxTg4PpDTLiwUGGs8HiLReBTUJ12Iijnw/H5Vlrode5yJB/nGldLKydZzlhea9Zeaemx6HUmurgkQw==" saltValue="dNimyWT9bJrL/NePfl+fsw==" spinCount="100000" sheet="1" objects="1" scenarios="1"/>
  <protectedRanges>
    <protectedRange sqref="E6:E12" name="Oblast1"/>
    <protectedRange sqref="E6 E7 E8 E9 E10 E11 E12" name="Oblast2"/>
  </protectedRanges>
  <mergeCells count="2">
    <mergeCell ref="B3:E3"/>
    <mergeCell ref="B5:E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Komunikace</vt:lpstr>
      <vt:lpstr>VO</vt:lpstr>
      <vt:lpstr>Ostatní náklady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Vlček</dc:creator>
  <cp:lastModifiedBy>Müller Michal, Bc.</cp:lastModifiedBy>
  <dcterms:created xsi:type="dcterms:W3CDTF">2018-10-04T05:05:27Z</dcterms:created>
  <dcterms:modified xsi:type="dcterms:W3CDTF">2020-06-11T07:16:01Z</dcterms:modified>
</cp:coreProperties>
</file>